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53222"/>
  <bookViews>
    <workbookView xWindow="0" yWindow="0" windowWidth="28770" windowHeight="11970"/>
  </bookViews>
  <sheets>
    <sheet name="Лист1" sheetId="3" r:id="rId1"/>
  </sheets>
  <definedNames>
    <definedName name="_xlnm._FilterDatabase" localSheetId="0" hidden="1">Лист1!$A$5:$R$598</definedName>
    <definedName name="TM1REBUILDOPTION">1</definedName>
    <definedName name="_xlnm.Print_Area" localSheetId="0">Лист1!$A$1:$R$598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8" i="3" l="1"/>
  <c r="N169" i="3"/>
  <c r="K168" i="3"/>
  <c r="K169" i="3"/>
  <c r="K167" i="3"/>
  <c r="N167" i="3" s="1"/>
  <c r="N170" i="3" s="1"/>
  <c r="M170" i="3"/>
  <c r="K170" i="3"/>
  <c r="K222" i="3" l="1"/>
  <c r="N222" i="3" s="1"/>
  <c r="K440" i="3" l="1"/>
  <c r="K439" i="3"/>
  <c r="N439" i="3" s="1"/>
  <c r="K438" i="3"/>
  <c r="M438" i="3" s="1"/>
  <c r="N438" i="3" s="1"/>
  <c r="K437" i="3"/>
  <c r="N437" i="3" s="1"/>
  <c r="M440" i="3" l="1"/>
  <c r="N440" i="3" s="1"/>
  <c r="K72" i="3"/>
  <c r="N72" i="3" s="1"/>
  <c r="K73" i="3"/>
  <c r="N73" i="3" s="1"/>
  <c r="K74" i="3"/>
  <c r="N74" i="3" s="1"/>
  <c r="K75" i="3"/>
  <c r="N75" i="3" s="1"/>
  <c r="K76" i="3"/>
  <c r="N76" i="3" s="1"/>
  <c r="K36" i="3" l="1"/>
  <c r="M36" i="3" l="1"/>
  <c r="N36" i="3" s="1"/>
  <c r="K272" i="3" l="1"/>
  <c r="N272" i="3" s="1"/>
  <c r="K271" i="3"/>
  <c r="N271" i="3" s="1"/>
  <c r="K270" i="3"/>
  <c r="N270" i="3" s="1"/>
  <c r="M458" i="3" l="1"/>
  <c r="K304" i="3" l="1"/>
  <c r="K457" i="3" l="1"/>
  <c r="N457" i="3" s="1"/>
  <c r="K456" i="3"/>
  <c r="K446" i="3"/>
  <c r="M446" i="3" s="1"/>
  <c r="K445" i="3"/>
  <c r="K447" i="3"/>
  <c r="M447" i="3" s="1"/>
  <c r="N447" i="3" s="1"/>
  <c r="N456" i="3" l="1"/>
  <c r="N458" i="3" s="1"/>
  <c r="K458" i="3"/>
  <c r="M445" i="3"/>
  <c r="M448" i="3" s="1"/>
  <c r="K448" i="3"/>
  <c r="N446" i="3"/>
  <c r="N445" i="3" l="1"/>
  <c r="N448" i="3" s="1"/>
  <c r="M383" i="3"/>
  <c r="M119" i="3"/>
  <c r="M113" i="3"/>
  <c r="K44" i="3"/>
  <c r="M377" i="3" l="1"/>
  <c r="K429" i="3" l="1"/>
  <c r="M429" i="3" l="1"/>
  <c r="N429" i="3" s="1"/>
  <c r="M233" i="3" l="1"/>
  <c r="M64" i="3"/>
  <c r="K231" i="3" l="1"/>
  <c r="N231" i="3" l="1"/>
  <c r="K503" i="3" l="1"/>
  <c r="K502" i="3"/>
  <c r="N502" i="3" l="1"/>
  <c r="K504" i="3"/>
  <c r="M503" i="3"/>
  <c r="N503" i="3" l="1"/>
  <c r="N504" i="3" s="1"/>
  <c r="M504" i="3"/>
  <c r="K433" i="3"/>
  <c r="M433" i="3" l="1"/>
  <c r="N433" i="3" s="1"/>
  <c r="K322" i="3" l="1"/>
  <c r="M107" i="3" l="1"/>
  <c r="M101" i="3"/>
  <c r="M95" i="3"/>
  <c r="K66" i="3" l="1"/>
  <c r="M66" i="3" l="1"/>
  <c r="N66" i="3" s="1"/>
  <c r="K441" i="3"/>
  <c r="M441" i="3" s="1"/>
  <c r="N441" i="3" s="1"/>
  <c r="K575" i="3"/>
  <c r="N575" i="3" s="1"/>
  <c r="K574" i="3"/>
  <c r="N574" i="3" s="1"/>
  <c r="K558" i="3" l="1"/>
  <c r="K557" i="3"/>
  <c r="N557" i="3" s="1"/>
  <c r="K409" i="3"/>
  <c r="N409" i="3" s="1"/>
  <c r="K535" i="3"/>
  <c r="N535" i="3" s="1"/>
  <c r="K534" i="3"/>
  <c r="N534" i="3" s="1"/>
  <c r="K533" i="3"/>
  <c r="N533" i="3" s="1"/>
  <c r="N558" i="3" l="1"/>
  <c r="K498" i="3"/>
  <c r="N498" i="3" s="1"/>
  <c r="K495" i="3"/>
  <c r="N495" i="3" s="1"/>
  <c r="K494" i="3"/>
  <c r="N494" i="3" s="1"/>
  <c r="K496" i="3"/>
  <c r="N496" i="3" s="1"/>
  <c r="K497" i="3"/>
  <c r="N497" i="3" s="1"/>
  <c r="K479" i="3"/>
  <c r="N479" i="3" s="1"/>
  <c r="K473" i="3"/>
  <c r="M473" i="3" s="1"/>
  <c r="K424" i="3"/>
  <c r="K360" i="3"/>
  <c r="N360" i="3" s="1"/>
  <c r="K361" i="3"/>
  <c r="K362" i="3"/>
  <c r="N362" i="3" s="1"/>
  <c r="K363" i="3"/>
  <c r="N363" i="3" s="1"/>
  <c r="K364" i="3"/>
  <c r="N364" i="3" s="1"/>
  <c r="K365" i="3"/>
  <c r="M365" i="3" s="1"/>
  <c r="K366" i="3"/>
  <c r="N366" i="3" s="1"/>
  <c r="K367" i="3"/>
  <c r="N367" i="3" s="1"/>
  <c r="K368" i="3"/>
  <c r="N368" i="3" s="1"/>
  <c r="M361" i="3" l="1"/>
  <c r="N361" i="3" s="1"/>
  <c r="N365" i="3"/>
  <c r="N473" i="3"/>
  <c r="M424" i="3"/>
  <c r="N424" i="3" s="1"/>
  <c r="K305" i="3"/>
  <c r="N305" i="3" s="1"/>
  <c r="K302" i="3"/>
  <c r="N302" i="3" s="1"/>
  <c r="K301" i="3"/>
  <c r="N301" i="3" s="1"/>
  <c r="K303" i="3"/>
  <c r="N303" i="3" s="1"/>
  <c r="N304" i="3"/>
  <c r="K287" i="3"/>
  <c r="M287" i="3" l="1"/>
  <c r="N287" i="3" s="1"/>
  <c r="K186" i="3"/>
  <c r="N186" i="3" s="1"/>
  <c r="K185" i="3"/>
  <c r="N185" i="3" s="1"/>
  <c r="K116" i="3"/>
  <c r="K110" i="3"/>
  <c r="N110" i="3" s="1"/>
  <c r="K104" i="3"/>
  <c r="N104" i="3" s="1"/>
  <c r="K98" i="3"/>
  <c r="N98" i="3" l="1"/>
  <c r="N116" i="3"/>
  <c r="K552" i="3"/>
  <c r="K551" i="3"/>
  <c r="K550" i="3"/>
  <c r="K546" i="3"/>
  <c r="N546" i="3" s="1"/>
  <c r="K542" i="3"/>
  <c r="N542" i="3" s="1"/>
  <c r="K521" i="3"/>
  <c r="N521" i="3" s="1"/>
  <c r="K517" i="3"/>
  <c r="N517" i="3" s="1"/>
  <c r="K516" i="3"/>
  <c r="K512" i="3"/>
  <c r="N512" i="3" s="1"/>
  <c r="K511" i="3"/>
  <c r="N511" i="3" s="1"/>
  <c r="K510" i="3"/>
  <c r="N510" i="3" s="1"/>
  <c r="K509" i="3"/>
  <c r="N509" i="3" s="1"/>
  <c r="K508" i="3"/>
  <c r="K452" i="3"/>
  <c r="K382" i="3"/>
  <c r="N382" i="3" s="1"/>
  <c r="K381" i="3"/>
  <c r="K248" i="3"/>
  <c r="N248" i="3" s="1"/>
  <c r="K247" i="3"/>
  <c r="N247" i="3" s="1"/>
  <c r="K246" i="3"/>
  <c r="N246" i="3" s="1"/>
  <c r="K245" i="3"/>
  <c r="N245" i="3" s="1"/>
  <c r="K244" i="3"/>
  <c r="N244" i="3" s="1"/>
  <c r="K243" i="3"/>
  <c r="N243" i="3" s="1"/>
  <c r="K242" i="3"/>
  <c r="N242" i="3" s="1"/>
  <c r="K241" i="3"/>
  <c r="K240" i="3"/>
  <c r="K239" i="3"/>
  <c r="K238" i="3"/>
  <c r="K237" i="3"/>
  <c r="K163" i="3"/>
  <c r="N163" i="3" s="1"/>
  <c r="K162" i="3"/>
  <c r="N162" i="3" s="1"/>
  <c r="K161" i="3"/>
  <c r="N161" i="3" s="1"/>
  <c r="K160" i="3"/>
  <c r="K47" i="3"/>
  <c r="K46" i="3"/>
  <c r="N46" i="3" s="1"/>
  <c r="K45" i="3"/>
  <c r="N44" i="3"/>
  <c r="K41" i="3"/>
  <c r="N41" i="3" s="1"/>
  <c r="K40" i="3"/>
  <c r="N40" i="3" s="1"/>
  <c r="K39" i="3"/>
  <c r="M39" i="3" s="1"/>
  <c r="K38" i="3"/>
  <c r="K37" i="3"/>
  <c r="N37" i="3" s="1"/>
  <c r="K35" i="3"/>
  <c r="M35" i="3" s="1"/>
  <c r="K34" i="3"/>
  <c r="N34" i="3" s="1"/>
  <c r="K33" i="3"/>
  <c r="K29" i="3"/>
  <c r="N29" i="3" s="1"/>
  <c r="K28" i="3"/>
  <c r="N28" i="3" s="1"/>
  <c r="K27" i="3"/>
  <c r="K22" i="3"/>
  <c r="K19" i="3"/>
  <c r="N19" i="3" s="1"/>
  <c r="K18" i="3"/>
  <c r="K17" i="3"/>
  <c r="N17" i="3" s="1"/>
  <c r="K16" i="3"/>
  <c r="K15" i="3"/>
  <c r="N15" i="3" s="1"/>
  <c r="K14" i="3"/>
  <c r="K13" i="3"/>
  <c r="N13" i="3" s="1"/>
  <c r="K12" i="3"/>
  <c r="K11" i="3"/>
  <c r="K10" i="3"/>
  <c r="K9" i="3"/>
  <c r="K8" i="3"/>
  <c r="K48" i="3" l="1"/>
  <c r="K42" i="3"/>
  <c r="N35" i="3"/>
  <c r="K164" i="3"/>
  <c r="N452" i="3"/>
  <c r="K453" i="3"/>
  <c r="N550" i="3"/>
  <c r="K553" i="3"/>
  <c r="N160" i="3"/>
  <c r="N164" i="3" s="1"/>
  <c r="N508" i="3"/>
  <c r="K513" i="3"/>
  <c r="N45" i="3"/>
  <c r="K20" i="3"/>
  <c r="N22" i="3"/>
  <c r="K23" i="3"/>
  <c r="N33" i="3"/>
  <c r="N237" i="3"/>
  <c r="K249" i="3"/>
  <c r="N381" i="3"/>
  <c r="N383" i="3" s="1"/>
  <c r="K383" i="3"/>
  <c r="N516" i="3"/>
  <c r="K518" i="3"/>
  <c r="N27" i="3"/>
  <c r="K30" i="3"/>
  <c r="M552" i="3"/>
  <c r="N552" i="3" s="1"/>
  <c r="M551" i="3"/>
  <c r="M241" i="3"/>
  <c r="N241" i="3" s="1"/>
  <c r="M239" i="3"/>
  <c r="N239" i="3" s="1"/>
  <c r="M240" i="3"/>
  <c r="N240" i="3" s="1"/>
  <c r="M238" i="3"/>
  <c r="N238" i="3" s="1"/>
  <c r="M47" i="3"/>
  <c r="N47" i="3" s="1"/>
  <c r="N39" i="3"/>
  <c r="M38" i="3"/>
  <c r="N38" i="3" s="1"/>
  <c r="M14" i="3"/>
  <c r="N14" i="3" s="1"/>
  <c r="M8" i="3"/>
  <c r="N8" i="3" s="1"/>
  <c r="M10" i="3"/>
  <c r="N10" i="3" s="1"/>
  <c r="M12" i="3"/>
  <c r="N12" i="3" s="1"/>
  <c r="M9" i="3"/>
  <c r="N9" i="3" s="1"/>
  <c r="M11" i="3"/>
  <c r="N11" i="3" s="1"/>
  <c r="M16" i="3"/>
  <c r="N16" i="3" s="1"/>
  <c r="M18" i="3"/>
  <c r="N18" i="3" s="1"/>
  <c r="N42" i="3" l="1"/>
  <c r="M42" i="3"/>
  <c r="K49" i="3"/>
  <c r="K24" i="3"/>
  <c r="N551" i="3"/>
  <c r="M553" i="3"/>
  <c r="M278" i="3"/>
  <c r="K263" i="3"/>
  <c r="N263" i="3" s="1"/>
  <c r="K264" i="3"/>
  <c r="K277" i="3"/>
  <c r="N277" i="3" s="1"/>
  <c r="K276" i="3"/>
  <c r="K274" i="3"/>
  <c r="N274" i="3" s="1"/>
  <c r="K275" i="3"/>
  <c r="N275" i="3" s="1"/>
  <c r="K273" i="3"/>
  <c r="N273" i="3" s="1"/>
  <c r="K269" i="3"/>
  <c r="K266" i="3"/>
  <c r="N266" i="3" s="1"/>
  <c r="K265" i="3"/>
  <c r="N265" i="3" s="1"/>
  <c r="K257" i="3"/>
  <c r="K256" i="3"/>
  <c r="M256" i="3" s="1"/>
  <c r="K278" i="3" l="1"/>
  <c r="M257" i="3"/>
  <c r="N257" i="3" s="1"/>
  <c r="N269" i="3"/>
  <c r="N276" i="3"/>
  <c r="M264" i="3"/>
  <c r="N264" i="3" s="1"/>
  <c r="N256" i="3"/>
  <c r="N278" i="3" l="1"/>
  <c r="M547" i="3"/>
  <c r="M543" i="3"/>
  <c r="M518" i="3" l="1"/>
  <c r="M513" i="3"/>
  <c r="M453" i="3" l="1"/>
  <c r="M23" i="3" l="1"/>
  <c r="N23" i="3"/>
  <c r="M48" i="3" l="1"/>
  <c r="N48" i="3" l="1"/>
  <c r="K417" i="3" l="1"/>
  <c r="K436" i="3"/>
  <c r="K435" i="3"/>
  <c r="K419" i="3"/>
  <c r="M419" i="3" s="1"/>
  <c r="K420" i="3"/>
  <c r="M420" i="3" s="1"/>
  <c r="M417" i="3" l="1"/>
  <c r="N417" i="3" s="1"/>
  <c r="N435" i="3"/>
  <c r="M436" i="3"/>
  <c r="N436" i="3" s="1"/>
  <c r="N419" i="3"/>
  <c r="N420" i="3"/>
  <c r="N453" i="3" l="1"/>
  <c r="K578" i="3"/>
  <c r="N578" i="3" s="1"/>
  <c r="K580" i="3"/>
  <c r="N580" i="3" s="1"/>
  <c r="K579" i="3"/>
  <c r="N579" i="3" s="1"/>
  <c r="K499" i="3"/>
  <c r="N499" i="3" s="1"/>
  <c r="K478" i="3"/>
  <c r="K393" i="3"/>
  <c r="N393" i="3" s="1"/>
  <c r="K389" i="3"/>
  <c r="M389" i="3" s="1"/>
  <c r="K388" i="3"/>
  <c r="N388" i="3" s="1"/>
  <c r="N478" i="3" l="1"/>
  <c r="N389" i="3"/>
  <c r="K386" i="3" l="1"/>
  <c r="K387" i="3"/>
  <c r="M387" i="3" s="1"/>
  <c r="N386" i="3" l="1"/>
  <c r="N387" i="3"/>
  <c r="K327" i="3"/>
  <c r="N327" i="3" s="1"/>
  <c r="K328" i="3"/>
  <c r="N328" i="3" s="1"/>
  <c r="K319" i="3"/>
  <c r="N319" i="3" s="1"/>
  <c r="K318" i="3"/>
  <c r="K317" i="3"/>
  <c r="M317" i="3" s="1"/>
  <c r="K316" i="3"/>
  <c r="N316" i="3" s="1"/>
  <c r="K315" i="3"/>
  <c r="K374" i="3"/>
  <c r="N374" i="3" l="1"/>
  <c r="N315" i="3"/>
  <c r="M318" i="3"/>
  <c r="N318" i="3" s="1"/>
  <c r="N317" i="3"/>
  <c r="K221" i="3"/>
  <c r="N221" i="3" s="1"/>
  <c r="K220" i="3"/>
  <c r="M220" i="3" s="1"/>
  <c r="K219" i="3"/>
  <c r="N219" i="3" s="1"/>
  <c r="K223" i="3"/>
  <c r="N223" i="3" s="1"/>
  <c r="K224" i="3"/>
  <c r="K225" i="3"/>
  <c r="N225" i="3" s="1"/>
  <c r="K226" i="3"/>
  <c r="K227" i="3"/>
  <c r="K228" i="3"/>
  <c r="M228" i="3" l="1"/>
  <c r="N228" i="3" s="1"/>
  <c r="M224" i="3"/>
  <c r="N224" i="3" s="1"/>
  <c r="M227" i="3"/>
  <c r="N227" i="3" s="1"/>
  <c r="N220" i="3"/>
  <c r="M226" i="3"/>
  <c r="N226" i="3" s="1"/>
  <c r="K206" i="3"/>
  <c r="N206" i="3" s="1"/>
  <c r="K205" i="3"/>
  <c r="N205" i="3" s="1"/>
  <c r="K204" i="3"/>
  <c r="N204" i="3" s="1"/>
  <c r="K198" i="3"/>
  <c r="N198" i="3" s="1"/>
  <c r="K203" i="3"/>
  <c r="N203" i="3" s="1"/>
  <c r="K202" i="3"/>
  <c r="N202" i="3" s="1"/>
  <c r="K201" i="3"/>
  <c r="N201" i="3" s="1"/>
  <c r="K200" i="3"/>
  <c r="N200" i="3" s="1"/>
  <c r="K199" i="3"/>
  <c r="N199" i="3" s="1"/>
  <c r="K197" i="3"/>
  <c r="N197" i="3" l="1"/>
  <c r="K152" i="3"/>
  <c r="K155" i="3"/>
  <c r="N155" i="3" s="1"/>
  <c r="M152" i="3" l="1"/>
  <c r="N152" i="3" s="1"/>
  <c r="K148" i="3" l="1"/>
  <c r="K145" i="3"/>
  <c r="M145" i="3" s="1"/>
  <c r="K142" i="3"/>
  <c r="K139" i="3"/>
  <c r="M139" i="3" s="1"/>
  <c r="K136" i="3"/>
  <c r="K135" i="3"/>
  <c r="K134" i="3"/>
  <c r="K151" i="3"/>
  <c r="M151" i="3" s="1"/>
  <c r="M148" i="3" l="1"/>
  <c r="N148" i="3" s="1"/>
  <c r="N145" i="3"/>
  <c r="M142" i="3"/>
  <c r="N142" i="3" s="1"/>
  <c r="N139" i="3"/>
  <c r="M136" i="3"/>
  <c r="N136" i="3" s="1"/>
  <c r="M135" i="3"/>
  <c r="N135" i="3" s="1"/>
  <c r="M134" i="3"/>
  <c r="N134" i="3" s="1"/>
  <c r="N151" i="3"/>
  <c r="N547" i="3" l="1"/>
  <c r="K547" i="3"/>
  <c r="M539" i="3"/>
  <c r="K538" i="3"/>
  <c r="N538" i="3" s="1"/>
  <c r="K537" i="3"/>
  <c r="N537" i="3" s="1"/>
  <c r="K536" i="3"/>
  <c r="N536" i="3" s="1"/>
  <c r="K532" i="3"/>
  <c r="N532" i="3" s="1"/>
  <c r="K531" i="3"/>
  <c r="N531" i="3" s="1"/>
  <c r="K530" i="3"/>
  <c r="N530" i="3" s="1"/>
  <c r="K529" i="3"/>
  <c r="N529" i="3" s="1"/>
  <c r="K528" i="3"/>
  <c r="N528" i="3" s="1"/>
  <c r="K527" i="3"/>
  <c r="N527" i="3" s="1"/>
  <c r="K526" i="3"/>
  <c r="N526" i="3" s="1"/>
  <c r="K525" i="3"/>
  <c r="K539" i="3" l="1"/>
  <c r="N525" i="3"/>
  <c r="N539" i="3" s="1"/>
  <c r="K469" i="3"/>
  <c r="N469" i="3" s="1"/>
  <c r="K467" i="3"/>
  <c r="N467" i="3" s="1"/>
  <c r="K468" i="3"/>
  <c r="N468" i="3" s="1"/>
  <c r="K306" i="3" l="1"/>
  <c r="N306" i="3" s="1"/>
  <c r="K92" i="3" l="1"/>
  <c r="K88" i="3"/>
  <c r="N92" i="3" l="1"/>
  <c r="M88" i="3"/>
  <c r="N88" i="3" s="1"/>
  <c r="K52" i="3" l="1"/>
  <c r="N52" i="3" l="1"/>
  <c r="M340" i="3"/>
  <c r="K118" i="3" l="1"/>
  <c r="N118" i="3" s="1"/>
  <c r="K117" i="3"/>
  <c r="K112" i="3"/>
  <c r="N112" i="3" s="1"/>
  <c r="K111" i="3"/>
  <c r="K106" i="3"/>
  <c r="N106" i="3" s="1"/>
  <c r="K105" i="3"/>
  <c r="K100" i="3"/>
  <c r="N100" i="3" s="1"/>
  <c r="K99" i="3"/>
  <c r="K94" i="3"/>
  <c r="N94" i="3" s="1"/>
  <c r="K93" i="3"/>
  <c r="K95" i="3" l="1"/>
  <c r="K101" i="3"/>
  <c r="K119" i="3"/>
  <c r="N105" i="3"/>
  <c r="N107" i="3" s="1"/>
  <c r="K107" i="3"/>
  <c r="N93" i="3"/>
  <c r="N95" i="3" s="1"/>
  <c r="N111" i="3"/>
  <c r="N113" i="3" s="1"/>
  <c r="K113" i="3"/>
  <c r="N117" i="3"/>
  <c r="N119" i="3" s="1"/>
  <c r="N99" i="3"/>
  <c r="N101" i="3" s="1"/>
  <c r="K70" i="3"/>
  <c r="N70" i="3" l="1"/>
  <c r="K55" i="3"/>
  <c r="N55" i="3" s="1"/>
  <c r="K56" i="3"/>
  <c r="N56" i="3" s="1"/>
  <c r="K54" i="3"/>
  <c r="N54" i="3" s="1"/>
  <c r="K53" i="3"/>
  <c r="N53" i="3" s="1"/>
  <c r="K62" i="3"/>
  <c r="N62" i="3" s="1"/>
  <c r="K63" i="3"/>
  <c r="K61" i="3"/>
  <c r="N61" i="3" s="1"/>
  <c r="K59" i="3"/>
  <c r="N59" i="3" s="1"/>
  <c r="K60" i="3"/>
  <c r="N60" i="3" s="1"/>
  <c r="K57" i="3"/>
  <c r="N57" i="3" s="1"/>
  <c r="K58" i="3"/>
  <c r="N58" i="3" s="1"/>
  <c r="K64" i="3" l="1"/>
  <c r="N63" i="3"/>
  <c r="K569" i="3"/>
  <c r="M569" i="3" s="1"/>
  <c r="K567" i="3"/>
  <c r="M567" i="3" s="1"/>
  <c r="K564" i="3"/>
  <c r="M564" i="3" s="1"/>
  <c r="K559" i="3"/>
  <c r="K577" i="3"/>
  <c r="K576" i="3"/>
  <c r="K560" i="3"/>
  <c r="K480" i="3"/>
  <c r="K492" i="3"/>
  <c r="K395" i="3"/>
  <c r="K397" i="3"/>
  <c r="K376" i="3"/>
  <c r="N376" i="3" s="1"/>
  <c r="K375" i="3"/>
  <c r="K332" i="3"/>
  <c r="N332" i="3" s="1"/>
  <c r="K331" i="3"/>
  <c r="N331" i="3" s="1"/>
  <c r="K338" i="3"/>
  <c r="N338" i="3" s="1"/>
  <c r="K337" i="3"/>
  <c r="N337" i="3" s="1"/>
  <c r="K336" i="3"/>
  <c r="K359" i="3"/>
  <c r="K357" i="3"/>
  <c r="K356" i="3"/>
  <c r="K355" i="3"/>
  <c r="K348" i="3"/>
  <c r="K347" i="3"/>
  <c r="K346" i="3"/>
  <c r="K345" i="3"/>
  <c r="K344" i="3"/>
  <c r="K339" i="3"/>
  <c r="K343" i="3"/>
  <c r="K330" i="3"/>
  <c r="K329" i="3"/>
  <c r="K320" i="3"/>
  <c r="K254" i="3"/>
  <c r="K252" i="3"/>
  <c r="K218" i="3"/>
  <c r="K217" i="3"/>
  <c r="K216" i="3"/>
  <c r="K215" i="3"/>
  <c r="K214" i="3"/>
  <c r="K213" i="3"/>
  <c r="K212" i="3"/>
  <c r="K211" i="3"/>
  <c r="K210" i="3"/>
  <c r="K209" i="3"/>
  <c r="K208" i="3"/>
  <c r="K232" i="3"/>
  <c r="K233" i="3" s="1"/>
  <c r="K149" i="3"/>
  <c r="K146" i="3"/>
  <c r="K140" i="3"/>
  <c r="K137" i="3"/>
  <c r="K131" i="3"/>
  <c r="K128" i="3"/>
  <c r="K127" i="3"/>
  <c r="N64" i="3" l="1"/>
  <c r="K340" i="3"/>
  <c r="K377" i="3"/>
  <c r="N375" i="3"/>
  <c r="N377" i="3" s="1"/>
  <c r="N336" i="3"/>
  <c r="K442" i="3"/>
  <c r="M442" i="3" s="1"/>
  <c r="K423" i="3"/>
  <c r="M423" i="3" s="1"/>
  <c r="K422" i="3"/>
  <c r="M422" i="3" s="1"/>
  <c r="K434" i="3"/>
  <c r="M434" i="3" s="1"/>
  <c r="K432" i="3"/>
  <c r="K431" i="3"/>
  <c r="K430" i="3"/>
  <c r="K428" i="3"/>
  <c r="K427" i="3"/>
  <c r="M427" i="3" s="1"/>
  <c r="K426" i="3"/>
  <c r="M426" i="3" s="1"/>
  <c r="K425" i="3"/>
  <c r="M425" i="3" s="1"/>
  <c r="K421" i="3"/>
  <c r="M421" i="3" s="1"/>
  <c r="K418" i="3"/>
  <c r="K416" i="3"/>
  <c r="M416" i="3" s="1"/>
  <c r="K415" i="3"/>
  <c r="M415" i="3" s="1"/>
  <c r="K413" i="3"/>
  <c r="M413" i="3" s="1"/>
  <c r="K411" i="3"/>
  <c r="M411" i="3" s="1"/>
  <c r="K412" i="3"/>
  <c r="M412" i="3" s="1"/>
  <c r="K414" i="3"/>
  <c r="M414" i="3" s="1"/>
  <c r="K410" i="3"/>
  <c r="M410" i="3" s="1"/>
  <c r="K407" i="3"/>
  <c r="K408" i="3"/>
  <c r="M408" i="3" s="1"/>
  <c r="M522" i="3"/>
  <c r="K466" i="3"/>
  <c r="K309" i="3"/>
  <c r="K308" i="3"/>
  <c r="K297" i="3"/>
  <c r="K284" i="3"/>
  <c r="K300" i="3"/>
  <c r="K299" i="3"/>
  <c r="K188" i="3"/>
  <c r="K187" i="3"/>
  <c r="K184" i="3"/>
  <c r="K183" i="3"/>
  <c r="K182" i="3"/>
  <c r="K181" i="3"/>
  <c r="K180" i="3"/>
  <c r="K179" i="3"/>
  <c r="K178" i="3"/>
  <c r="K177" i="3"/>
  <c r="K176" i="3"/>
  <c r="K175" i="3"/>
  <c r="K443" i="3" l="1"/>
  <c r="K449" i="3" s="1"/>
  <c r="M407" i="3"/>
  <c r="N407" i="3" s="1"/>
  <c r="M428" i="3"/>
  <c r="N428" i="3" s="1"/>
  <c r="N431" i="3"/>
  <c r="M432" i="3"/>
  <c r="N432" i="3" s="1"/>
  <c r="N426" i="3"/>
  <c r="M418" i="3"/>
  <c r="N418" i="3" s="1"/>
  <c r="N430" i="3"/>
  <c r="N427" i="3"/>
  <c r="N421" i="3"/>
  <c r="N410" i="3"/>
  <c r="N412" i="3"/>
  <c r="N413" i="3"/>
  <c r="N416" i="3"/>
  <c r="N434" i="3"/>
  <c r="N422" i="3"/>
  <c r="N442" i="3"/>
  <c r="N414" i="3"/>
  <c r="N411" i="3"/>
  <c r="N415" i="3"/>
  <c r="N425" i="3"/>
  <c r="N423" i="3"/>
  <c r="M443" i="3" l="1"/>
  <c r="M449" i="3" s="1"/>
  <c r="N408" i="3"/>
  <c r="N443" i="3" s="1"/>
  <c r="N449" i="3" s="1"/>
  <c r="M189" i="3" l="1"/>
  <c r="M164" i="3"/>
  <c r="M30" i="3"/>
  <c r="M49" i="3" l="1"/>
  <c r="K591" i="3"/>
  <c r="K590" i="3"/>
  <c r="K589" i="3"/>
  <c r="K588" i="3"/>
  <c r="K587" i="3"/>
  <c r="N49" i="3" l="1"/>
  <c r="M590" i="3"/>
  <c r="N590" i="3" l="1"/>
  <c r="N518" i="3" l="1"/>
  <c r="N359" i="3" l="1"/>
  <c r="N357" i="3"/>
  <c r="N356" i="3"/>
  <c r="N355" i="3"/>
  <c r="N346" i="3"/>
  <c r="N348" i="3"/>
  <c r="N347" i="3"/>
  <c r="K352" i="3" l="1"/>
  <c r="N352" i="3" s="1"/>
  <c r="K349" i="3"/>
  <c r="K350" i="3"/>
  <c r="N350" i="3" s="1"/>
  <c r="K353" i="3"/>
  <c r="N353" i="3" s="1"/>
  <c r="K351" i="3"/>
  <c r="N351" i="3" s="1"/>
  <c r="K354" i="3"/>
  <c r="N354" i="3" s="1"/>
  <c r="K358" i="3"/>
  <c r="N358" i="3" l="1"/>
  <c r="M371" i="3"/>
  <c r="N349" i="3"/>
  <c r="M591" i="3" l="1"/>
  <c r="M587" i="3"/>
  <c r="M588" i="3"/>
  <c r="M589" i="3"/>
  <c r="N587" i="3" l="1"/>
  <c r="N591" i="3"/>
  <c r="N589" i="3"/>
  <c r="N588" i="3"/>
  <c r="K369" i="3" l="1"/>
  <c r="K370" i="3" l="1"/>
  <c r="N370" i="3" s="1"/>
  <c r="K371" i="3" l="1"/>
  <c r="N309" i="3"/>
  <c r="K310" i="3" l="1"/>
  <c r="N310" i="3" s="1"/>
  <c r="K307" i="3"/>
  <c r="N307" i="3" s="1"/>
  <c r="N308" i="3"/>
  <c r="N330" i="3" l="1"/>
  <c r="N329" i="3"/>
  <c r="N345" i="3"/>
  <c r="N339" i="3"/>
  <c r="N340" i="3" s="1"/>
  <c r="N344" i="3"/>
  <c r="N343" i="3"/>
  <c r="K207" i="3" l="1"/>
  <c r="N218" i="3"/>
  <c r="N217" i="3"/>
  <c r="N216" i="3"/>
  <c r="N215" i="3"/>
  <c r="N214" i="3"/>
  <c r="N213" i="3"/>
  <c r="N212" i="3"/>
  <c r="N211" i="3"/>
  <c r="N210" i="3"/>
  <c r="N208" i="3"/>
  <c r="N207" i="3" l="1"/>
  <c r="N369" i="3"/>
  <c r="N371" i="3" s="1"/>
  <c r="N209" i="3"/>
  <c r="N175" i="3"/>
  <c r="K173" i="3"/>
  <c r="N188" i="3"/>
  <c r="N187" i="3"/>
  <c r="N184" i="3"/>
  <c r="N183" i="3"/>
  <c r="N182" i="3"/>
  <c r="N181" i="3"/>
  <c r="N180" i="3"/>
  <c r="N179" i="3"/>
  <c r="N178" i="3"/>
  <c r="N177" i="3"/>
  <c r="N176" i="3"/>
  <c r="N577" i="3"/>
  <c r="N576" i="3"/>
  <c r="N300" i="3"/>
  <c r="N299" i="3"/>
  <c r="K174" i="3" l="1"/>
  <c r="N174" i="3" s="1"/>
  <c r="N173" i="3"/>
  <c r="K189" i="3" l="1"/>
  <c r="N189" i="3"/>
  <c r="N492" i="3" l="1"/>
  <c r="K493" i="3" l="1"/>
  <c r="N493" i="3" s="1"/>
  <c r="N30" i="3" l="1"/>
  <c r="N559" i="3" l="1"/>
  <c r="K156" i="3" l="1"/>
  <c r="N156" i="3" s="1"/>
  <c r="K556" i="3" l="1"/>
  <c r="K154" i="3" l="1"/>
  <c r="N154" i="3" s="1"/>
  <c r="K461" i="3"/>
  <c r="K71" i="3"/>
  <c r="K282" i="3"/>
  <c r="N556" i="3"/>
  <c r="N282" i="3" l="1"/>
  <c r="N461" i="3"/>
  <c r="N543" i="3"/>
  <c r="K543" i="3"/>
  <c r="N71" i="3"/>
  <c r="K470" i="3"/>
  <c r="K326" i="3" l="1"/>
  <c r="N326" i="3" s="1"/>
  <c r="K255" i="3" l="1"/>
  <c r="M255" i="3" s="1"/>
  <c r="K581" i="3" l="1"/>
  <c r="M581" i="3" s="1"/>
  <c r="N581" i="3" s="1"/>
  <c r="K323" i="3"/>
  <c r="N255" i="3"/>
  <c r="M323" i="3" l="1"/>
  <c r="N323" i="3" s="1"/>
  <c r="K583" i="3"/>
  <c r="K584" i="3"/>
  <c r="K582" i="3"/>
  <c r="K585" i="3"/>
  <c r="N395" i="3"/>
  <c r="N252" i="3"/>
  <c r="K586" i="3" l="1"/>
  <c r="M586" i="3" s="1"/>
  <c r="N586" i="3" s="1"/>
  <c r="K488" i="3"/>
  <c r="M488" i="3" s="1"/>
  <c r="N488" i="3" s="1"/>
  <c r="K490" i="3"/>
  <c r="M490" i="3" s="1"/>
  <c r="N490" i="3" s="1"/>
  <c r="K489" i="3"/>
  <c r="M489" i="3" s="1"/>
  <c r="N489" i="3" s="1"/>
  <c r="K491" i="3"/>
  <c r="M491" i="3" s="1"/>
  <c r="N491" i="3" s="1"/>
  <c r="K398" i="3"/>
  <c r="M398" i="3" s="1"/>
  <c r="N398" i="3" s="1"/>
  <c r="K396" i="3"/>
  <c r="N396" i="3" s="1"/>
  <c r="K394" i="3"/>
  <c r="K324" i="3"/>
  <c r="K325" i="3"/>
  <c r="M325" i="3" s="1"/>
  <c r="K253" i="3"/>
  <c r="M582" i="3"/>
  <c r="N582" i="3" s="1"/>
  <c r="M583" i="3"/>
  <c r="N583" i="3" s="1"/>
  <c r="M584" i="3"/>
  <c r="N584" i="3" s="1"/>
  <c r="M585" i="3"/>
  <c r="N585" i="3" s="1"/>
  <c r="K153" i="3"/>
  <c r="K86" i="3"/>
  <c r="K85" i="3"/>
  <c r="K83" i="3"/>
  <c r="K82" i="3"/>
  <c r="N82" i="3" s="1"/>
  <c r="M253" i="3" l="1"/>
  <c r="M394" i="3"/>
  <c r="N394" i="3" s="1"/>
  <c r="M324" i="3"/>
  <c r="N324" i="3" s="1"/>
  <c r="N325" i="3"/>
  <c r="K84" i="3"/>
  <c r="M84" i="3" s="1"/>
  <c r="K286" i="3"/>
  <c r="M286" i="3" s="1"/>
  <c r="K285" i="3"/>
  <c r="M153" i="3"/>
  <c r="N153" i="3" s="1"/>
  <c r="M285" i="3" l="1"/>
  <c r="N285" i="3" s="1"/>
  <c r="N286" i="3"/>
  <c r="N253" i="3"/>
  <c r="K572" i="3"/>
  <c r="K571" i="3"/>
  <c r="K570" i="3"/>
  <c r="N569" i="3"/>
  <c r="N567" i="3"/>
  <c r="K566" i="3"/>
  <c r="K565" i="3"/>
  <c r="M565" i="3" s="1"/>
  <c r="N564" i="3"/>
  <c r="N560" i="3"/>
  <c r="K486" i="3"/>
  <c r="K484" i="3"/>
  <c r="K482" i="3"/>
  <c r="N480" i="3"/>
  <c r="K390" i="3"/>
  <c r="N397" i="3"/>
  <c r="N320" i="3"/>
  <c r="K262" i="3"/>
  <c r="N254" i="3"/>
  <c r="K258" i="3"/>
  <c r="K260" i="3"/>
  <c r="K193" i="3"/>
  <c r="N232" i="3"/>
  <c r="N233" i="3" s="1"/>
  <c r="N146" i="3"/>
  <c r="N140" i="3"/>
  <c r="K138" i="3"/>
  <c r="N137" i="3"/>
  <c r="N131" i="3"/>
  <c r="K130" i="3"/>
  <c r="K129" i="3"/>
  <c r="N128" i="3"/>
  <c r="N127" i="3"/>
  <c r="K126" i="3"/>
  <c r="K472" i="3"/>
  <c r="N470" i="3"/>
  <c r="N297" i="3"/>
  <c r="K295" i="3"/>
  <c r="N284" i="3"/>
  <c r="K288" i="3"/>
  <c r="K87" i="3"/>
  <c r="K89" i="3" s="1"/>
  <c r="K120" i="3" s="1"/>
  <c r="M86" i="3"/>
  <c r="M85" i="3"/>
  <c r="N84" i="3"/>
  <c r="N83" i="3"/>
  <c r="K69" i="3"/>
  <c r="K594" i="3" l="1"/>
  <c r="K568" i="3"/>
  <c r="M568" i="3" s="1"/>
  <c r="N568" i="3" s="1"/>
  <c r="K595" i="3"/>
  <c r="M595" i="3" s="1"/>
  <c r="N595" i="3" s="1"/>
  <c r="K573" i="3"/>
  <c r="M573" i="3" s="1"/>
  <c r="K561" i="3"/>
  <c r="K562" i="3"/>
  <c r="M562" i="3" s="1"/>
  <c r="K563" i="3"/>
  <c r="M563" i="3" s="1"/>
  <c r="K481" i="3"/>
  <c r="K485" i="3"/>
  <c r="M485" i="3" s="1"/>
  <c r="N485" i="3" s="1"/>
  <c r="K483" i="3"/>
  <c r="K487" i="3"/>
  <c r="M487" i="3" s="1"/>
  <c r="N487" i="3" s="1"/>
  <c r="K392" i="3"/>
  <c r="M392" i="3" s="1"/>
  <c r="K401" i="3"/>
  <c r="K391" i="3"/>
  <c r="K402" i="3"/>
  <c r="M402" i="3" s="1"/>
  <c r="N402" i="3" s="1"/>
  <c r="M322" i="3"/>
  <c r="N322" i="3" s="1"/>
  <c r="K321" i="3"/>
  <c r="K333" i="3" s="1"/>
  <c r="K378" i="3" s="1"/>
  <c r="K259" i="3"/>
  <c r="N259" i="3" s="1"/>
  <c r="K261" i="3"/>
  <c r="M261" i="3" s="1"/>
  <c r="N261" i="3" s="1"/>
  <c r="K125" i="3"/>
  <c r="K133" i="3"/>
  <c r="M133" i="3" s="1"/>
  <c r="N133" i="3" s="1"/>
  <c r="K144" i="3"/>
  <c r="K196" i="3"/>
  <c r="M196" i="3" s="1"/>
  <c r="N196" i="3" s="1"/>
  <c r="K124" i="3"/>
  <c r="N124" i="3" s="1"/>
  <c r="K132" i="3"/>
  <c r="K143" i="3"/>
  <c r="N143" i="3" s="1"/>
  <c r="K194" i="3"/>
  <c r="K192" i="3"/>
  <c r="K150" i="3"/>
  <c r="M150" i="3" s="1"/>
  <c r="N150" i="3" s="1"/>
  <c r="K195" i="3"/>
  <c r="K123" i="3"/>
  <c r="K141" i="3"/>
  <c r="M141" i="3" s="1"/>
  <c r="N141" i="3" s="1"/>
  <c r="K147" i="3"/>
  <c r="M147" i="3" s="1"/>
  <c r="N147" i="3" s="1"/>
  <c r="K294" i="3"/>
  <c r="N294" i="3" s="1"/>
  <c r="K298" i="3"/>
  <c r="N298" i="3" s="1"/>
  <c r="K462" i="3"/>
  <c r="M462" i="3" s="1"/>
  <c r="K296" i="3"/>
  <c r="N296" i="3" s="1"/>
  <c r="K68" i="3"/>
  <c r="M68" i="3" s="1"/>
  <c r="N68" i="3" s="1"/>
  <c r="K290" i="3"/>
  <c r="N290" i="3" s="1"/>
  <c r="K289" i="3"/>
  <c r="M289" i="3" s="1"/>
  <c r="N289" i="3" s="1"/>
  <c r="K291" i="3"/>
  <c r="N291" i="3" s="1"/>
  <c r="K283" i="3"/>
  <c r="K292" i="3"/>
  <c r="N292" i="3" s="1"/>
  <c r="K463" i="3"/>
  <c r="M463" i="3" s="1"/>
  <c r="N463" i="3" s="1"/>
  <c r="K67" i="3"/>
  <c r="K293" i="3"/>
  <c r="N293" i="3" s="1"/>
  <c r="K471" i="3"/>
  <c r="K474" i="3" s="1"/>
  <c r="N466" i="3"/>
  <c r="M572" i="3"/>
  <c r="M258" i="3"/>
  <c r="N149" i="3"/>
  <c r="N295" i="3"/>
  <c r="M390" i="3"/>
  <c r="M566" i="3"/>
  <c r="N566" i="3" s="1"/>
  <c r="M87" i="3"/>
  <c r="M482" i="3"/>
  <c r="N482" i="3" s="1"/>
  <c r="M486" i="3"/>
  <c r="N486" i="3" s="1"/>
  <c r="M130" i="3"/>
  <c r="N130" i="3" s="1"/>
  <c r="M69" i="3"/>
  <c r="N69" i="3" s="1"/>
  <c r="M288" i="3"/>
  <c r="N288" i="3" s="1"/>
  <c r="M193" i="3"/>
  <c r="N193" i="3" s="1"/>
  <c r="M126" i="3"/>
  <c r="N126" i="3" s="1"/>
  <c r="M260" i="3"/>
  <c r="N260" i="3" s="1"/>
  <c r="M570" i="3"/>
  <c r="N570" i="3" s="1"/>
  <c r="M472" i="3"/>
  <c r="N472" i="3" s="1"/>
  <c r="M129" i="3"/>
  <c r="N129" i="3" s="1"/>
  <c r="M138" i="3"/>
  <c r="N138" i="3" s="1"/>
  <c r="M262" i="3"/>
  <c r="N262" i="3" s="1"/>
  <c r="M484" i="3"/>
  <c r="N484" i="3" s="1"/>
  <c r="N565" i="3"/>
  <c r="M571" i="3"/>
  <c r="N571" i="3" s="1"/>
  <c r="N85" i="3"/>
  <c r="N86" i="3"/>
  <c r="K77" i="3" l="1"/>
  <c r="K78" i="3" s="1"/>
  <c r="M67" i="3"/>
  <c r="M77" i="3" s="1"/>
  <c r="M78" i="3" s="1"/>
  <c r="K229" i="3"/>
  <c r="K234" i="3" s="1"/>
  <c r="K267" i="3"/>
  <c r="K279" i="3" s="1"/>
  <c r="K500" i="3"/>
  <c r="K505" i="3" s="1"/>
  <c r="K592" i="3"/>
  <c r="K311" i="3"/>
  <c r="K157" i="3"/>
  <c r="N283" i="3"/>
  <c r="N311" i="3" s="1"/>
  <c r="K399" i="3"/>
  <c r="M399" i="3"/>
  <c r="M592" i="3"/>
  <c r="K464" i="3"/>
  <c r="K475" i="3" s="1"/>
  <c r="K403" i="3"/>
  <c r="M594" i="3"/>
  <c r="K596" i="3"/>
  <c r="M192" i="3"/>
  <c r="N123" i="3"/>
  <c r="N87" i="3"/>
  <c r="N89" i="3" s="1"/>
  <c r="N120" i="3" s="1"/>
  <c r="M89" i="3"/>
  <c r="N562" i="3"/>
  <c r="N561" i="3"/>
  <c r="M481" i="3"/>
  <c r="M471" i="3"/>
  <c r="N391" i="3"/>
  <c r="M401" i="3"/>
  <c r="N392" i="3"/>
  <c r="M267" i="3"/>
  <c r="M279" i="3" s="1"/>
  <c r="N513" i="3"/>
  <c r="M249" i="3"/>
  <c r="N573" i="3"/>
  <c r="N563" i="3"/>
  <c r="M483" i="3"/>
  <c r="N483" i="3" s="1"/>
  <c r="M321" i="3"/>
  <c r="N258" i="3"/>
  <c r="N267" i="3" s="1"/>
  <c r="N279" i="3" s="1"/>
  <c r="M195" i="3"/>
  <c r="M194" i="3"/>
  <c r="N194" i="3" s="1"/>
  <c r="M132" i="3"/>
  <c r="N132" i="3" s="1"/>
  <c r="M144" i="3"/>
  <c r="N144" i="3" s="1"/>
  <c r="M125" i="3"/>
  <c r="N522" i="3"/>
  <c r="K522" i="3"/>
  <c r="N572" i="3"/>
  <c r="N390" i="3"/>
  <c r="M311" i="3"/>
  <c r="M20" i="3"/>
  <c r="M229" i="3" l="1"/>
  <c r="M500" i="3"/>
  <c r="M505" i="3" s="1"/>
  <c r="K597" i="3"/>
  <c r="N321" i="3"/>
  <c r="N333" i="3" s="1"/>
  <c r="N378" i="3" s="1"/>
  <c r="M333" i="3"/>
  <c r="M378" i="3" s="1"/>
  <c r="M403" i="3"/>
  <c r="M404" i="3" s="1"/>
  <c r="N592" i="3"/>
  <c r="K404" i="3"/>
  <c r="K598" i="3" s="1"/>
  <c r="N399" i="3"/>
  <c r="N594" i="3"/>
  <c r="N596" i="3" s="1"/>
  <c r="M596" i="3"/>
  <c r="M597" i="3" s="1"/>
  <c r="M234" i="3"/>
  <c r="N125" i="3"/>
  <c r="N157" i="3" s="1"/>
  <c r="M157" i="3"/>
  <c r="N481" i="3"/>
  <c r="N500" i="3" s="1"/>
  <c r="N505" i="3" s="1"/>
  <c r="M474" i="3"/>
  <c r="N462" i="3"/>
  <c r="N464" i="3" s="1"/>
  <c r="M464" i="3"/>
  <c r="N471" i="3"/>
  <c r="N474" i="3" s="1"/>
  <c r="N401" i="3"/>
  <c r="N403" i="3" s="1"/>
  <c r="N192" i="3"/>
  <c r="N195" i="3"/>
  <c r="N249" i="3"/>
  <c r="M24" i="3"/>
  <c r="N67" i="3"/>
  <c r="N77" i="3" s="1"/>
  <c r="N78" i="3" s="1"/>
  <c r="N553" i="3"/>
  <c r="M120" i="3"/>
  <c r="N229" i="3" l="1"/>
  <c r="N234" i="3" s="1"/>
  <c r="N597" i="3"/>
  <c r="N404" i="3"/>
  <c r="M475" i="3"/>
  <c r="M598" i="3" s="1"/>
  <c r="N475" i="3"/>
  <c r="N20" i="3"/>
  <c r="N24" i="3" s="1"/>
  <c r="N598" i="3" l="1"/>
</calcChain>
</file>

<file path=xl/sharedStrings.xml><?xml version="1.0" encoding="utf-8"?>
<sst xmlns="http://schemas.openxmlformats.org/spreadsheetml/2006/main" count="5227" uniqueCount="1285">
  <si>
    <t>№ п/п</t>
  </si>
  <si>
    <t>Страна происхождения</t>
  </si>
  <si>
    <t>Срок действия</t>
  </si>
  <si>
    <t>Кол-во</t>
  </si>
  <si>
    <t>1 год</t>
  </si>
  <si>
    <t>AD2100X8610DIG1D8SR02-PO12</t>
  </si>
  <si>
    <t>ООО «РусБИТех-Астра»</t>
  </si>
  <si>
    <t>Российская Федерация</t>
  </si>
  <si>
    <t>№12159 от 30.11.2021</t>
  </si>
  <si>
    <t>58.29.12 - Обеспечение программное сетевое на электронном носителе</t>
  </si>
  <si>
    <t>шт.</t>
  </si>
  <si>
    <t>-</t>
  </si>
  <si>
    <t>62.02.30.000 - Услуги по технической поддержке информационных технологий</t>
  </si>
  <si>
    <t>ООО «Компания «Кредо-Диалог»</t>
  </si>
  <si>
    <t>№20198 от 27.11.2023</t>
  </si>
  <si>
    <t>№20041 от 27.11.2023</t>
  </si>
  <si>
    <t>№20253 от 27.11.2023</t>
  </si>
  <si>
    <t>№20040 от 27.11.2023</t>
  </si>
  <si>
    <t>№20293 от 27.11.2023</t>
  </si>
  <si>
    <t>с даты поставки</t>
  </si>
  <si>
    <t>Техэксперт: Нормы, правила, стандарты и законодательство России, Стройтехнолог, Стройэксперт. Профессиональный вариант, Техэксперт: Охрана труда, Техэксперт: Экология проф., Техэксперт: Промышленная безопасность, Техэксперт: Пожарная безопасность, ТПД: здания, сооружения конструкции изделия и узлы</t>
  </si>
  <si>
    <t>АО «Информационная компания «Кодекс»</t>
  </si>
  <si>
    <t>№119 от 18.03.2016</t>
  </si>
  <si>
    <t>58.29.21 - Приложения общие для повышения эффективности бизнеса и приложения для домашнего пользования, отдельно реализуемые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</si>
  <si>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рабочей станции, сроком на 12 мес., с включенными обновлениями Тип 1 на 12 мес.</t>
  </si>
  <si>
    <t>№369 от 08.04.2016</t>
  </si>
  <si>
    <t>№20289 от 27.11.2023</t>
  </si>
  <si>
    <t>2 года</t>
  </si>
  <si>
    <t>Сертификат на сервисное обслуживание Base (1 сервер, 1 год), продление</t>
  </si>
  <si>
    <t>ООО «Даком М»</t>
  </si>
  <si>
    <t>Сертификат на сервисное обслуживание Base (SpaceVM, 1 год), продление</t>
  </si>
  <si>
    <t>АО «ВНИИГ им. Б.Е. Веденеева»</t>
  </si>
  <si>
    <t>SpaceVM (SpaceVM, Лицензия на право использования с ключом активации, 1 физический сервер)</t>
  </si>
  <si>
    <t>VE-SW001</t>
  </si>
  <si>
    <t>№16085 от 29.12.2022</t>
  </si>
  <si>
    <t>ООО «Пассворк»</t>
  </si>
  <si>
    <t>№6147 от 13.01.2020</t>
  </si>
  <si>
    <t>Сертификат на сервисное обслуживание Base (1 сервер, 1 год)</t>
  </si>
  <si>
    <t>Сертификат на сервисное обслуживание Base (SpaceVM, 1 год)</t>
  </si>
  <si>
    <t>ООО «Киберпротект»</t>
  </si>
  <si>
    <t>АО «Гидроремонт-ВКК»</t>
  </si>
  <si>
    <t>TLBD00Х8600DIGS1CSR02-SO12</t>
  </si>
  <si>
    <t>ООО «Лаборатории Тантор»</t>
  </si>
  <si>
    <t>№14818 от 12.09.2022</t>
  </si>
  <si>
    <t>58.29.13 - Обеспечение программное для администрирования баз данных на электронном носителе</t>
  </si>
  <si>
    <t>ООО «Нанософт разработка»</t>
  </si>
  <si>
    <t>№8814 от 21.01.2021</t>
  </si>
  <si>
    <t>АО «ДВЭУК-ГенерацияСети»</t>
  </si>
  <si>
    <t>АО «ДГК»</t>
  </si>
  <si>
    <t>ООО «УВЕОН»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</si>
  <si>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«Максимальный» («Смоленск»), РУСБ.10015-01 (ФСТЭК), способ передачи электронный, для 1 виртуального сервера, на срок действия исключительного права, с включенными обновлениями Тип 1 на 12 мес.</t>
  </si>
  <si>
    <t>№11135 от 21.07.2021</t>
  </si>
  <si>
    <t>№11097 от 20.07.2021</t>
  </si>
  <si>
    <t>Право на обновление программы для ЭВМ «Система удаленного мониторинга и управления «Ассистент» на 1 год в редакции «Корпорация +»</t>
  </si>
  <si>
    <t>ООО «САФИБ»</t>
  </si>
  <si>
    <t>№3173 от 29.03.2017</t>
  </si>
  <si>
    <t>№11278 от 13.08.2021</t>
  </si>
  <si>
    <t>ООО «Коде Индастри»</t>
  </si>
  <si>
    <t>№10893 от 30.06.2021</t>
  </si>
  <si>
    <t>АО «ДРСК» - Исполнительный аппарат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</si>
  <si>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вариант лицензирования «Орел», РУСБ.10015-10, способ передачи электронный, для 1 виртуального сервера, сроком на 12 мес., с включенными обновлениями Тип 1 на 12 мес.</t>
  </si>
  <si>
    <t>Сертификат поддержки на 1 год СУБД Postgres Pro Enterprise для 1C на 1 ядро x86-64</t>
  </si>
  <si>
    <t>SUP-PPC-86-1</t>
  </si>
  <si>
    <t>ООО «Постгрес Профессиональный»</t>
  </si>
  <si>
    <t>АО «ДРСК» - Амурские электрические сети</t>
  </si>
  <si>
    <t>АО «ДРСК» - Приморские электрические сети</t>
  </si>
  <si>
    <t>АО «ДРСК» - Хабаровские электрические сети</t>
  </si>
  <si>
    <t>АО «ДРСК» - Электрические сети ЕАО</t>
  </si>
  <si>
    <t>АО «ДРСК» - Южно-Якутские электрические сети</t>
  </si>
  <si>
    <t>АО «Загорская ГАЭС-2»</t>
  </si>
  <si>
    <t>АО «Информатика»</t>
  </si>
  <si>
    <t>№3132 от 14.03.2017</t>
  </si>
  <si>
    <t>Пакет пользовательских лицензий SAAS в составе: VK Workmail, VK Teams, VK Workdisk *1 год</t>
  </si>
  <si>
    <t>RG-WMTDS</t>
  </si>
  <si>
    <t>ООО «ВК ЦИФРОВЫЕ ТЕХНОЛОГИИ»</t>
  </si>
  <si>
    <t>№5987 от 19.11.2019</t>
  </si>
  <si>
    <t>ООО КФЦ «Актион»</t>
  </si>
  <si>
    <t>№3942 от 05.09.2017</t>
  </si>
  <si>
    <t>АО «Инфраструктурные Проекты»</t>
  </si>
  <si>
    <t>№11098 от 20.07.2021</t>
  </si>
  <si>
    <t>АО «СиСофт Девелопмент»</t>
  </si>
  <si>
    <t>№847 от 20.05.2016</t>
  </si>
  <si>
    <t>№12635 от 24.01.2022</t>
  </si>
  <si>
    <t>№9954 от 25.03.2021</t>
  </si>
  <si>
    <t>№16253 от 16.01.2023</t>
  </si>
  <si>
    <t>АО «Ленгидропроект»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</si>
  <si>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вариант лицензирования «Орел», РУСБ.10015-10, способ передачи электронный, для 1 виртуального сервера, на срок действия исключительного права, с включенными обновлениями Тип 1 на 12 мес.</t>
  </si>
  <si>
    <t>Сертификат на техническую поддержку операционной системы РЕД ОС. Конфигурация Сервер. Стандартная редакция. 1 год. Стандартный уровень</t>
  </si>
  <si>
    <t>ООО «РЕД СОФТ»</t>
  </si>
  <si>
    <t>ООО «Аскон-Системы Проектирования»</t>
  </si>
  <si>
    <t>ООО «Аскон-Бизнес-Решения»</t>
  </si>
  <si>
    <t>№7406 от 30.11.2020</t>
  </si>
  <si>
    <t>№7315 от 03.11.2020</t>
  </si>
  <si>
    <t>№7316 от 03.11.2020</t>
  </si>
  <si>
    <t>№697 от 29.04.2016</t>
  </si>
  <si>
    <t>№19895 от 13.11.2023</t>
  </si>
  <si>
    <t>№20038 от 27.11.2023</t>
  </si>
  <si>
    <t>№20200 от 27.11.2023</t>
  </si>
  <si>
    <t>АО «РусГидро Логистика»</t>
  </si>
  <si>
    <t>АО «Сахаэнерго»</t>
  </si>
  <si>
    <t>Лицензия СУБД Postgres Pro Enterprise для 1C на 1 ядро x86-64 (зарегистрировано в ЕДИНОМ РЕЕСТРЕ российских программ для ЭВМ и БД под рег. № 104)</t>
  </si>
  <si>
    <t>PPC-86-LIC</t>
  </si>
  <si>
    <t>№104 от 18.03.2016</t>
  </si>
  <si>
    <t>Лицензия клиентская на программное обеспечение RuPost Enterprise CAL на 1 пользователя, сроком на 12 мес, с включенными обновлениями Тип 1 на 12 мес.</t>
  </si>
  <si>
    <t>RPE10000000DIGSUBCL02-SO12</t>
  </si>
  <si>
    <t>ООО «РУПОСТ»</t>
  </si>
  <si>
    <t>№14647 от 23.08.2022</t>
  </si>
  <si>
    <t>№4161 от 11.12.2017</t>
  </si>
  <si>
    <t>АО «Теплоэнергосервис»</t>
  </si>
  <si>
    <t>PPT-86-LIC-1Y</t>
  </si>
  <si>
    <t>АО «Усть-СреднеканГЭСстрой»</t>
  </si>
  <si>
    <t>АО «Усть-Среднеканская ГЭС им. А.Ф. Дьякова»</t>
  </si>
  <si>
    <t>АО «ХЭТК»</t>
  </si>
  <si>
    <t>АО «ЭЗС РусГидро»</t>
  </si>
  <si>
    <t>АО «ЭСК РусГидро»</t>
  </si>
  <si>
    <t>АО «ЮЭСК»</t>
  </si>
  <si>
    <t>ПАО «ДЭК»</t>
  </si>
  <si>
    <t>Кибер Бэкап Расширенная редакция для платформы виртуализации</t>
  </si>
  <si>
    <t>Лицензия СУБД Postgres Pro Standard на 1 ядро x86-64 (зарегистрировано в ЕДИНОМ РЕЕСТРЕ российских программ для ЭВМ и БД под рег. № 104)</t>
  </si>
  <si>
    <t>PPT-86-LIC</t>
  </si>
  <si>
    <t>№6402 от 07.04.2020</t>
  </si>
  <si>
    <t>Сертификат поддержки на 1 год СУБД Postgres Pro Standard на 1 ядро x86-64</t>
  </si>
  <si>
    <t>SUP-PPT-86-1</t>
  </si>
  <si>
    <t>TC1000X8600DIGSUVSR00-ST12</t>
  </si>
  <si>
    <t>Кибер Бэкап Расширенная редакция для физического сервера</t>
  </si>
  <si>
    <t>№697 от  29.04.2016</t>
  </si>
  <si>
    <t>ПАО «Камчатскэнерго»</t>
  </si>
  <si>
    <t>ПАО «Колымаэнерго»</t>
  </si>
  <si>
    <t>ПАО «Красноярскэнергосбыт»</t>
  </si>
  <si>
    <t>ПАО «Магаданэнерго»</t>
  </si>
  <si>
    <t>Master PDF Editor, конкурентная лицензия, подписка на 1 год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</si>
  <si>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«Максимальный» («Смоленск»), РУСБ.10015-01 (ФСТЭК), способ передачи электронный, серверная до 2 сокетов, на срок действия исключительного права, с включенными обновлениями Тип 1 на 12 мес.</t>
  </si>
  <si>
    <t>Сертификат поддержки на 1 год СУБД Postgres Pro Enterprise для 1C (сертифицированная версия) на 1 ядро x86-64</t>
  </si>
  <si>
    <t>SUP-PPCS-86-1</t>
  </si>
  <si>
    <t>Право на использование программного обеспечения Model Studio CS Электротехнические схемы (3.x, сетевая лицензия, серверная часть (1 год))</t>
  </si>
  <si>
    <t>MSCI3N-CT-10000000</t>
  </si>
  <si>
    <t>Право на использование программного обеспечения Model Studio CS Открытые распределительные устройства (3.x, сетевая лицензия, серверная часть (1 год))</t>
  </si>
  <si>
    <t>MSEL3N-CT-10000000</t>
  </si>
  <si>
    <t>№851 от 20.05.2016</t>
  </si>
  <si>
    <t>ООО «НТП Трубопровод»</t>
  </si>
  <si>
    <t>№2828 от 10.02.2017</t>
  </si>
  <si>
    <t>ООО «Вычислительная механика»</t>
  </si>
  <si>
    <t>№5389 от 06.05.2019</t>
  </si>
  <si>
    <t>ПАО «РЭСК»</t>
  </si>
  <si>
    <t>ПАО «Сахалинэнерго»</t>
  </si>
  <si>
    <t>Право на обновление программы для ЭВМ «Система удаленного мониторинга и управления «Ассистент» на 1 год в редакции «Корпорация +ФСТЭК»</t>
  </si>
  <si>
    <t>ПАО «Якутскэнерго»</t>
  </si>
  <si>
    <t>Сертификат на сервисное обслуживание Base (Space VDI, 1 год на 10 виртуальных рабочих столов)</t>
  </si>
  <si>
    <t>Сертификат на сервисное обслуживание Base (Space VDI, 1 год на 100 виртуальных рабочих столов)</t>
  </si>
  <si>
    <t>TCDB00X8600DIGBASSR00-ST12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</si>
  <si>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рабочей станции, тип «Стандарт», на 12 мес.</t>
  </si>
  <si>
    <t>TC1200X8600DIG000WS00-ST12</t>
  </si>
  <si>
    <t>Кибер Бэкап Стандартная редакция для рабочей станции Windows</t>
  </si>
  <si>
    <t>№4160 от 11.12.2017</t>
  </si>
  <si>
    <t>ООО «СНРГ»</t>
  </si>
  <si>
    <t>Производитель</t>
  </si>
  <si>
    <t>Право на обновление программы для ЭВМ «Система удаленного мониторинга и управления «Ассистент» на 1 год в редакции «Корпорация+»</t>
  </si>
  <si>
    <t>Право на обновление программы для ЭВМ Программная система ТИМ КРЕДО ГЕОЛОГИЯ 12 мес. (продление)</t>
  </si>
  <si>
    <t>Право на обновление программы для ЭВМ Программная система ТИМ КРЕДО ТОПОГРАФИЯ 12 мес. (продление)</t>
  </si>
  <si>
    <t>Право на обновление программы для ЭВМ Программная система ТИМ КРЕДО 3D СКАН 12 мес. (продление)</t>
  </si>
  <si>
    <t>Право на обновление программы для ЭВМ Программная система ТИМ КРЕДО ДАТ 12 мес. (продление)</t>
  </si>
  <si>
    <t>Право на обновление программы для ЭВМ Программная система ТИМ КРЕДО НИВЕЛИР 12 мес. (продление)</t>
  </si>
  <si>
    <t>Право на обновление программы для ЭВМ Программная система ТИМ КРЕДО РАСЧЕТ ДЕФОРМАЦИЙ 12 мес. (продление)</t>
  </si>
  <si>
    <t>Право на обновление программы для ЭВМ Программная система ТИМ КРЕДО ТРАНСКОР 12 мес. (продление)</t>
  </si>
  <si>
    <t>Право на обновление программы для ЭВМ Программная система ТИМ КРЕДО ТРАНСФОРМ 12 мес. (продление)</t>
  </si>
  <si>
    <t>Право на обновление программы для ЭВМ Программная система ТИМ КРЕДО РАДОН 12 мес. (продление)</t>
  </si>
  <si>
    <t>Сертификат на сопровождение ПО Кибер Бэкап Стандартная редакция для платформы виртуализации – Продление на 1 год</t>
  </si>
  <si>
    <t>Сертификат на сопровождение ПО Кибер Бэкап Стандартная редакция для рабочей станции Windows – Продление на 1 год</t>
  </si>
  <si>
    <t>Сертификат на сопровождение ПО Кибер Бэкап Стандартная редакция для физического сервера – Продление на 1 год</t>
  </si>
  <si>
    <t>Сертификат на сопровождение ПО Кибер Бэкап Расширенная редакция для платформы виртуализации – Продление на 1 год</t>
  </si>
  <si>
    <t>Сертификат на сопровождение ПО Кибер Бэкап Расширенная редакция для физического сервера</t>
  </si>
  <si>
    <t>Сертификат на сопровождение ПО Кибер Бэкап Расширенная редакция для физического сервера – Продление на 1 год</t>
  </si>
  <si>
    <t>Сертификат на сопровождение ПО Кибер Бэкап Расширенная редакция для платформы виртуализации</t>
  </si>
  <si>
    <t>Кибер Инфраструктура - виртуализация (10 CPUs)</t>
  </si>
  <si>
    <t>HC10CPUNL</t>
  </si>
  <si>
    <t>Сертификат на сопровождение ПО Кибер Инфраструктура - виртуализация (10 CPUs)</t>
  </si>
  <si>
    <t>HC10CPUNL-S</t>
  </si>
  <si>
    <t>Кибер Инфраструктура - хранение данных (100 ТБ)</t>
  </si>
  <si>
    <t>HC100TBNL</t>
  </si>
  <si>
    <t>Сертификат на сопровождение ПО Кибер Инфраструктура - хранение данных (100 ТБ)</t>
  </si>
  <si>
    <t>HC100TBNL-S</t>
  </si>
  <si>
    <t>Кибер Инфраструктура - виртуализация (5 CPUs)</t>
  </si>
  <si>
    <t>HC5CPUNL</t>
  </si>
  <si>
    <t>Сертификат на сопровождение ПО Кибер Инфраструктура - виртуализация (5 CPUs)</t>
  </si>
  <si>
    <t>HC5CPUNL-S</t>
  </si>
  <si>
    <t>Кибер Инфраструктура - хранение данных (50 ТБ)</t>
  </si>
  <si>
    <t>HC50TBNL</t>
  </si>
  <si>
    <t>Сертификат на сопровождение ПО Кибер Инфраструктура - хранение данных (50 ТБ)</t>
  </si>
  <si>
    <t>HC50TBNL-S</t>
  </si>
  <si>
    <t>Сертификат на сопровождение ПО Кибер Бэкап Расширенная редакция универсальная лицензия</t>
  </si>
  <si>
    <t>Сертификат на сопровождение ПО Кибер Бэкап Расширенная редакция для платформы виртуализации – Продление (выравнивание дат)</t>
  </si>
  <si>
    <t>Сертификат на сопровождение ПО Кибер Бэкап Расширенная редакция универсальная лицензия – Продление на 1 год</t>
  </si>
  <si>
    <t>Сертификат на сопровождение ПО Кибер Бэкап Расширенная редакция для рабочей станции Windows – Продление на 1 год</t>
  </si>
  <si>
    <t>Кибер Бэкап Расширенная редакция универсальная лицензия</t>
  </si>
  <si>
    <t>Лицензия на Программный комплекс "ALD Pro" РДЦП.10101-01 на 1 контроллер домена, на 8 управляемых устройств и операционную систему специального назначения «Astra Linux Special Edition» для 64-х разрядной платформы на базе процессорной архитектуры x86-64 РУСБ.10015-01 (ФСТЭК) для 8 серверов, способ передачи электронный, сроком на 12 мес., с включенными обновлениями Тип 2 на 12 мес.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</si>
  <si>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рабочей станции, тип "Стандарт", на 12 мес.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</si>
  <si>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рабочей станции, тип "Стандарт", на 12 мес.</t>
  </si>
  <si>
    <t>TCDB00X8600DIGS1CSR00-ST12</t>
  </si>
  <si>
    <t>Сертификат технической поддержки с включенными консультациями по использованию программы для ЭВМ на СУБД Tantor в редакции Basic на базе процессорной архитектуры x86-64, для сервера на 1 физическое или виртуальное ядро, тип "Стандарт", на 12 мес</t>
  </si>
  <si>
    <t>Неисключительная лицензия на право использования программного обеспечения Инструментальное средство разработки графических схем Асмо-графический редактор (вид лицензии - персональная, обновление версий программы, срок - 12 месяцев) 101-250 рабочих мест, за 1 лицензию</t>
  </si>
  <si>
    <t>Код продукта</t>
  </si>
  <si>
    <t>Описание</t>
  </si>
  <si>
    <t>Код ОКПД2 с наименованием</t>
  </si>
  <si>
    <t>Ед.
изм.</t>
  </si>
  <si>
    <t>Стоимость ед., руб. (без НДС)</t>
  </si>
  <si>
    <t>Общая стоимость, руб. (без НДС)</t>
  </si>
  <si>
    <t>НДС, %</t>
  </si>
  <si>
    <t>Общая стоимость, руб. (с НДС)</t>
  </si>
  <si>
    <t>Дата начала</t>
  </si>
  <si>
    <t>Дата окончания</t>
  </si>
  <si>
    <t>Комментарий</t>
  </si>
  <si>
    <t>без НДС</t>
  </si>
  <si>
    <t>VE-SW001-B-Y1-D</t>
  </si>
  <si>
    <t>Master PDF Editor, стандартная лицензия, подписка на 1 год</t>
  </si>
  <si>
    <t>VE-SW001-RB-Y1-D</t>
  </si>
  <si>
    <t>VE-SWLIC-RB-Y1-D</t>
  </si>
  <si>
    <t>VE-VDI10-RB-Y1-D</t>
  </si>
  <si>
    <t>VE-VDI100-RB-Y1-D</t>
  </si>
  <si>
    <t>ООО «СИС Груп»</t>
  </si>
  <si>
    <t>2.1</t>
  </si>
  <si>
    <t>2.2</t>
  </si>
  <si>
    <t>2.3</t>
  </si>
  <si>
    <t>6.1</t>
  </si>
  <si>
    <t>7.1</t>
  </si>
  <si>
    <t>7.2</t>
  </si>
  <si>
    <t>7.3</t>
  </si>
  <si>
    <t>8.1</t>
  </si>
  <si>
    <t>ИТОГО Поставка 11</t>
  </si>
  <si>
    <t>ИТОГО Поставка 1</t>
  </si>
  <si>
    <t>ИТОГО Поставка 2</t>
  </si>
  <si>
    <t>ИТОГО Поставка 3</t>
  </si>
  <si>
    <t>ИТОГО Поставка 4</t>
  </si>
  <si>
    <t>ИТОГО Поставка 5</t>
  </si>
  <si>
    <t>ИТОГО Поставка 6</t>
  </si>
  <si>
    <t>ИТОГО Поставка 8</t>
  </si>
  <si>
    <t>ИТОГО Поставка 9</t>
  </si>
  <si>
    <t>ИТОГО Поставка 21</t>
  </si>
  <si>
    <t>ИТОГО Поставка 23</t>
  </si>
  <si>
    <t>ИТОГО Поставка 26</t>
  </si>
  <si>
    <t>ИТОГО Поставка 27</t>
  </si>
  <si>
    <t>ИТОГО Поставка 28</t>
  </si>
  <si>
    <t>ООО «РусГидро ИТ сервис»</t>
  </si>
  <si>
    <t>Сертификат технической поддержки с включенными консультациями по использованию программы для ЭВМ на СУБД Tantor в редакции Special Edition 1C на базе процессорной архитектуры x86-64, для сервера на 1 физическое или виртуальное ядро, тип "Стандарт", на 12 мес</t>
  </si>
  <si>
    <t>TCDB00X8600DIGSPESR00-ST12</t>
  </si>
  <si>
    <t>Сертификат технической поддержки с включенными консультациями по использованию программы для ЭВМ на СУБД Tantor в редакции Special Edition на базе процессорной архитектуры x86-64, для сервера на 1 физическое или виртуальное ядро, тип "Стандарт", на 12 мес</t>
  </si>
  <si>
    <t>TCPL00X8600DIGLIMSR00-ST12</t>
  </si>
  <si>
    <t>Сертификат технической поддержки на полнофункциональную модульную платформу администрирования и мониторинга кластеров PostgreSQL «Тантор» в редакции Limited Edition, на базе процессорной архитектуры x86-64, для сервера до 50 физических или виртуальных ядер, тип "Стандарт", на 12 мес</t>
  </si>
  <si>
    <t>Номера лицензий: REDOS-SRV-STD-STD-73-040523-007-001 - 4 шт., REDOS-SRV-STD-STD-73-120521-003-001 - 1 шт.</t>
  </si>
  <si>
    <t>Сертификат сопровождения Оркестратора 1С</t>
  </si>
  <si>
    <t>бессрочно</t>
  </si>
  <si>
    <t>RS-2-021-12</t>
  </si>
  <si>
    <t>Сертификат технической поддержки ROBIN Studio 2.0, 12 месяцев</t>
  </si>
  <si>
    <t>RRR-1-023</t>
  </si>
  <si>
    <t>Сертификат технической поддержки ROBIN Robot 2.0 (ROBIN Robot Emplоуее), 12 месяцев</t>
  </si>
  <si>
    <t>TSSD4_RESTRICTED</t>
  </si>
  <si>
    <t>Сертификат на техническую поддержку "Поддержка прикладного программного обеспечения", включая:
- "Поддержка прикладного программного обеспечения" для Серверной лицензии Naumen Service Desk v. 4 Enterprise - 1 шт;
- "Поддержка прикладного программного обеспечения"  для Серверной лицензии Naumen Service Desk v. 4 на модуль CMDB - 1 шт;
- "Поддержка прикладного программного обеспечения"  для Серверной лицензии Naumen Service Desk v. 4 на модуль для работы на мобильных устройствах - 1 шт;
- "Поддержка прикладного программного обеспечения"  для Серверной лицензии Naumen Service Desk v. 4 на модуль LiveChat - 1 шт;
- "Поддержка прикладного программного обеспечения"  для Серверной лицензии Naumen Service Desk v. 4 на модуль планирования - 1 шт;
- "Поддержка прикладного программного обеспечения"  для Пользовательской лицензии Naumen Service Desk v. 4 "Именная" (на одного пользователя) - 15 шт;
- "Поддержка прикладного программного обеспечения"  для Пользовательской лицензии Naumen Service Desk v. 4 "Конкурентная" (на одно подключение) - 370 шт;
- "Поддержка прикладного программного обеспечения"  для Пользовательской лицензии Naumen Service Desk v. 4 "Суперпользователь" (на одного пользователя) - 2 шт;
- Поддержка прикладного программного обеспечения  для Серверной лицензии Naumen Service Desk v. 4 на модуль построения информационных панелей - 1 шт;
- "Поддержка прикладного программного обеспечения" (1 год) для Серверной лицензии Naumen Service Desk v. 4 на модуль «Портал самообслуживания» - 1 шт.</t>
  </si>
  <si>
    <t>ООО «Наумен консалтинг»</t>
  </si>
  <si>
    <t>ООО «Предприятие «ЭЛТЕКС»</t>
  </si>
  <si>
    <t>ООО «Робин»</t>
  </si>
  <si>
    <t>ООО «ПроАпдекс»</t>
  </si>
  <si>
    <t>АО «ДРСК»</t>
  </si>
  <si>
    <t>7.4</t>
  </si>
  <si>
    <t>8.2</t>
  </si>
  <si>
    <t>8.3</t>
  </si>
  <si>
    <t>ИТОГО Поставка 5.1</t>
  </si>
  <si>
    <t>ИТОГО Поставка 5.2</t>
  </si>
  <si>
    <t>ИТОГО Поставка 5.3</t>
  </si>
  <si>
    <t>ИТОГО Поставка 5.4</t>
  </si>
  <si>
    <t>ИТОГО Поставка 5.5</t>
  </si>
  <si>
    <t>5.6.1</t>
  </si>
  <si>
    <t>ИТОГО Поставка 5.6</t>
  </si>
  <si>
    <t>5.2.2</t>
  </si>
  <si>
    <t>5.2.3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</si>
  <si>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1 виртуального сервера, сроком на 12 мес., с включенными обновлениями Тип 1 на 12 мес.</t>
  </si>
  <si>
    <t>5.4.2</t>
  </si>
  <si>
    <t>5.4.3</t>
  </si>
  <si>
    <t>5.5.3</t>
  </si>
  <si>
    <t>5.6.2</t>
  </si>
  <si>
    <t>Период предоставления права использования ПО/Период действие сертификата технической поддержки</t>
  </si>
  <si>
    <t>Порядковый номер реестровой записи, под которой ПО включено в единый реестр российских программ для ЭВМ и баз данных</t>
  </si>
  <si>
    <t>62.01.29.000 Оригиналы программного обеспечения прочие</t>
  </si>
  <si>
    <t>Поставка 2.
Срок начала поставки: Со дня заключения договора
Срок окончания поставки: в течение 10 (десяти) календарных дней с даты начала поставки
Адрес поставки: 119421, Российская Федерация, г. Москва, ул. Новаторов, д. 1</t>
  </si>
  <si>
    <t>Поставка 5.1.
Срок начала поставки: Со дня заключения договора
Срок окончания поставки: в течение 10 (десяти) календарных дней с даты начала поставки
Адрес поставки: 675004, Российская Федерация, Амурская область, г. Благовещенск, ул. Шевченко, д. 32</t>
  </si>
  <si>
    <t>Поставка 5.2.
Срок начала поставки: Со дня заключения договора
Срок окончания поставки: в течение 10 (десяти) календарных дней с даты начала поставки
Адрес поставки: 675000, Российская Федерация, Амурская область, г. Благовещенск, ул. Шевченко, д. 28</t>
  </si>
  <si>
    <t>Поставка 5.3.
Срок начала поставки: Со дня заключения договора
Срок окончания поставки: в течение 10 (десяти) календарных дней с даты начала поставки
Адрес поставки: 690080, Российская Федерация, Приморский край, г. Владивосток, ул. Командорская, 13-а</t>
  </si>
  <si>
    <t>Поставка 5.4.
Срок начала поставки: Со дня заключения договора
Срок окончания поставки: в течение 10 (десяти) календарных дней с даты начала поставки
Адрес поставки: 680009, Российская Федерация, Хабаровский край, г. Хабаровск, ул. Промышленная, 13</t>
  </si>
  <si>
    <t>Поставка 5.5.
Срок начала поставки: Со дня заключения договора
Срок окончания поставки: в течение 10 (десяти) календарных дней с даты начала поставки
Адрес поставки: 679011, Российская Федерация, Еврейская автономная область, г. Биробиджан, ул. Черноморская, 6</t>
  </si>
  <si>
    <t>Поставка 5.6.
Срок начала поставки: Со дня заключения договора
Срок окончания поставки: в течение 10 (десяти) календарных дней с даты начала поставки
Адрес поставки: 678901, Российская Федерация, Республика Саха (Якутия), г. Алдан, ул. Мельниченко, 4</t>
  </si>
  <si>
    <t xml:space="preserve">№119 от 18.03.2016 </t>
  </si>
  <si>
    <t>ПАО «Магаданэнерго» - Исполнительный аппарат</t>
  </si>
  <si>
    <t>ПАО «Магаданэнерго» - Филиал «Южные электрические сети»</t>
  </si>
  <si>
    <t>ПАО «Магаданэнерго» - Филиал «Магаданская ТЭЦ»</t>
  </si>
  <si>
    <t>ПАО «Магаданэнерго» - Филиал «Центральные электрические сети»</t>
  </si>
  <si>
    <t>Спецификация</t>
  </si>
  <si>
    <t>ООО «Контент ИИ»</t>
  </si>
  <si>
    <t>№17019 от 21.03.2023</t>
  </si>
  <si>
    <t>НДС (22%), руб</t>
  </si>
  <si>
    <t>PACNL</t>
  </si>
  <si>
    <t>PACNL-S</t>
  </si>
  <si>
    <t>Кибер Бэкап Расширенная редакция для рабочей станции Linux</t>
  </si>
  <si>
    <t>PCSCNL</t>
  </si>
  <si>
    <t>PCSCNL-S</t>
  </si>
  <si>
    <t>Сертификат на сопровождение ПО Кибер Бэкап Стандартная редакция для рабочей станции Windows</t>
  </si>
  <si>
    <t>PCLACNL</t>
  </si>
  <si>
    <t>PCLACNL-S</t>
  </si>
  <si>
    <t>Сертификат на сопровождение ПО Кибер Бэкап Расширенная редакция для рабочей станции Linux</t>
  </si>
  <si>
    <t>VSCRN1</t>
  </si>
  <si>
    <t>PCSCRN1</t>
  </si>
  <si>
    <t>PSCRN1</t>
  </si>
  <si>
    <t>5.1.1</t>
  </si>
  <si>
    <t>Неисключительная лицензия на право использования программного обеспечения Инструментальное средство разработки графических схем Асмо-графический редактор (вид лицензии - профессиональная, бессрочная) 1-100 рабочих мест, за 1 лицензию</t>
  </si>
  <si>
    <t>NCGC250_CNN_12M_ACC_LINUX_PROLONG</t>
  </si>
  <si>
    <t>NCGC250_ALG_C_12M_ACC_LINUX_PROLONG</t>
  </si>
  <si>
    <t>NCGC250_SEC_C_12M_ACC_LINUX_PROLONG</t>
  </si>
  <si>
    <t>NC260P_CNN_12M_ACC_STANDART_BUILD_LINUX_PROLONG</t>
  </si>
  <si>
    <t>NC260P_CNN_12M_ADD_STANDART_BUILD_LINUX_PROLONG</t>
  </si>
  <si>
    <t>NC260P_CNL_12M_ACC_PRO_LINUX_PROLONG</t>
  </si>
  <si>
    <t>NC260P_CNN_12M_ACC_PRO_LINUX_PROLONG</t>
  </si>
  <si>
    <t>OS2200X8618DIG000VS02-SO12</t>
  </si>
  <si>
    <t>OS2001X8618DIG000WS02-SO12</t>
  </si>
  <si>
    <t>TC1100X8600DIGSKTSV00-PR12</t>
  </si>
  <si>
    <t>TC1200X8600DIGSKTSV00-PR12</t>
  </si>
  <si>
    <t>VACRN1</t>
  </si>
  <si>
    <t>PACRN1</t>
  </si>
  <si>
    <t>5.1.2</t>
  </si>
  <si>
    <t>5.1.3</t>
  </si>
  <si>
    <t>5.1.4</t>
  </si>
  <si>
    <t>5.1.5</t>
  </si>
  <si>
    <t>5.1.6</t>
  </si>
  <si>
    <t>5.1.7</t>
  </si>
  <si>
    <t>5.2.1</t>
  </si>
  <si>
    <t>OS2001X8618DIG000VS02-SO12</t>
  </si>
  <si>
    <t>5.3.1</t>
  </si>
  <si>
    <t>5.3.3</t>
  </si>
  <si>
    <t>5.4.1</t>
  </si>
  <si>
    <t>5.5.1</t>
  </si>
  <si>
    <t>5.5.2</t>
  </si>
  <si>
    <t>5.6.3</t>
  </si>
  <si>
    <t>NCCMC260_CNN_12M_ACC_LINUX_PROLONG</t>
  </si>
  <si>
    <t>Право на использование программ для ЭВМ в составе "nanoCAD комплект "Корпоративный" 26, сетевая лицензия (доп. место) под Linux на 1 год, PROLONG</t>
  </si>
  <si>
    <t>Право на использование программ для ЭВМ в составе "nanoCAD комплект "Корпоративный" 26, сетевая лицензия (серверная часть) под Linux на 1 год, PROLONG</t>
  </si>
  <si>
    <t>№8814, 12630, 11135,
11132, 11179, 11133,
11134, 11278, 32775, 24416, 11097, 11098, 16253</t>
  </si>
  <si>
    <t>Лицензия на СУБД Tantor в редакции Special Edition 1C,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сроком на 12 мес., с включенными обновлениями Тип 1 на 12 мес.</t>
  </si>
  <si>
    <t>№4984 от 03.12.2018</t>
  </si>
  <si>
    <t>ZV-2CPU-LIC-P-S3Y</t>
  </si>
  <si>
    <t>Лицензия на ПО "Система безопасного управления средой виртуализации Z|virt" на физический сервер с максимально 2 CPU и предоставлением доступа к сервису обновлений ПО и дополнительных функциональных возможностей уровня "Продуктивный" сроком на 3 года</t>
  </si>
  <si>
    <t>Master PDF Editor 36-99 (конкурентная лицензия на 1 год)</t>
  </si>
  <si>
    <t>ULCNL</t>
  </si>
  <si>
    <t>ULCNL-S</t>
  </si>
  <si>
    <t>ULCRN1</t>
  </si>
  <si>
    <t>VACNL</t>
  </si>
  <si>
    <t>VACNL-S</t>
  </si>
  <si>
    <t>VACRNC</t>
  </si>
  <si>
    <t>583 дня</t>
  </si>
  <si>
    <t>471 день</t>
  </si>
  <si>
    <t>HC10CPURN1</t>
  </si>
  <si>
    <t>Сертификат на сопровождение ПО Кибер Инфраструктура - виртуализация (10 CPUs) – продление на 1 год</t>
  </si>
  <si>
    <t>HC100TBRN1</t>
  </si>
  <si>
    <t>Сертификат на сопровождение ПО Кибер Инфраструктура - хранение данных (100 ТБ) – продление на 1 год</t>
  </si>
  <si>
    <t>HC5CPURN1</t>
  </si>
  <si>
    <t>Сертификат на сопровождение ПО Кибер Инфраструктура - виртуализация (5 CPUs) – продление на 1 год</t>
  </si>
  <si>
    <t>HC50TBRN1</t>
  </si>
  <si>
    <t>Сертификат на сопровождение ПО Кибер Инфраструктура - хранение данных (50 ТБ) – продление на 1 год</t>
  </si>
  <si>
    <t>TC1000X8600DIGSKTSV00-ST12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</si>
  <si>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 или 1 виртуального сервера, тип "Стандарт", на 12 мес</t>
  </si>
  <si>
    <t>TC1000X8600DIGSKTSV00-PR12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</si>
  <si>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 или 1 виртуального сервера, тип "Привилегированная", на 12 мес.</t>
  </si>
  <si>
    <t>OS2101X8618DIG000VS01-SO12</t>
  </si>
  <si>
    <t>FVACNL</t>
  </si>
  <si>
    <t>FVACNL-S</t>
  </si>
  <si>
    <t>FPACNL</t>
  </si>
  <si>
    <t>FPACNL-S</t>
  </si>
  <si>
    <t>CB4337virtACert</t>
  </si>
  <si>
    <t>CB4337servACert</t>
  </si>
  <si>
    <t>Кибер Бэкап Расширенная редакция для платформы виртуализации, ФСТЭК</t>
  </si>
  <si>
    <t>Сертификат на техническую поддержку ПО Кибер Бэкап Расширенная редакция для платформы виртуализации, ФСТЭК</t>
  </si>
  <si>
    <t>Кибер Бэкап Расширенная редакция для физического сервера, ФСТЭК</t>
  </si>
  <si>
    <t>Сертификат на техническую поддержку ПО Кибер Бэкап Расширенная редакция для физического сервера, ФСТЭК</t>
  </si>
  <si>
    <t>Базовый пакет для сертифицированной версии программного комплекса Кибер Бэкап Расширенная для платформы виртуализации</t>
  </si>
  <si>
    <t>Базовый пакет для сертифицированной версии программного комплекса Кибер Бэкап Расширенная для физического сервера</t>
  </si>
  <si>
    <t>578 дней</t>
  </si>
  <si>
    <t>АО «СМС-АВТОМАТИЗАЦИЯ»</t>
  </si>
  <si>
    <t>Сопровождение ПО АСУРЭО версии Standard (1 серверный экземпляр подсистемы «Администрирование», 2 клиентских лицензии подсистемы «Администрирование», 1 серверный экземпляр подсистемы «Метролог», 48 клиентских лицензии подсистемы «Метролог»)</t>
  </si>
  <si>
    <t>№8559 от 30.12.2020</t>
  </si>
  <si>
    <t>Право использования программы для ЭВМ Casebook. Тариф ПравоДела Про, 12 месяцев</t>
  </si>
  <si>
    <t>АО «ПравоТех»</t>
  </si>
  <si>
    <t>PSCRNC</t>
  </si>
  <si>
    <t>Сертификат на сопровождение ПО Кибер Бэкап Стандартная редакция для физического сервера – Продление (выравнивание дат)</t>
  </si>
  <si>
    <t>537 дней</t>
  </si>
  <si>
    <t>OS2101X8618DIGSKTSR01-SO12</t>
  </si>
  <si>
    <t>ООО «Рэйдикс»</t>
  </si>
  <si>
    <t>Простая неисключительная лицензия на ПО RAIDIX ПРОДЛЕНИЕ: расширенная редакция - 1 год: пакет обновлений</t>
  </si>
  <si>
    <t>№9477 от 04.03.2021</t>
  </si>
  <si>
    <t>CR16-BPS1-V3-L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</si>
  <si>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 или 1 виртуального сервера, тип "Стандарт", на 12 мес.</t>
  </si>
  <si>
    <t>CR16-BDS1</t>
  </si>
  <si>
    <t>NCCMC260_CNN_12M_ADD_LINUX_PROLONG</t>
  </si>
  <si>
    <t>ООО «РусГидро Цифровые решения»</t>
  </si>
  <si>
    <t>ООО "ИВКС"</t>
  </si>
  <si>
    <t>SC-ESR-21-A-1Y</t>
  </si>
  <si>
    <t>SC-MES2324P_AC-A-1Y</t>
  </si>
  <si>
    <t>SC-MES3324-A-1Y</t>
  </si>
  <si>
    <t>Сертификат на консультационные услуги по вопросам эксплуатации оборудования Eltex - ESR-21 - безлимитное количество обращений 24х7, 1 календарный год</t>
  </si>
  <si>
    <t>Сертификат на консультационные услуги по вопросам эксплуатации оборудования Eltex - MES3324 - безлимитное количество обращений 24х7, 1 календарный год</t>
  </si>
  <si>
    <t>ZV-MTR-2CPU-LIC</t>
  </si>
  <si>
    <t>ZV-MTR-2CPU-PSUP-1Y</t>
  </si>
  <si>
    <t>Лицензия на ПО "Система безопасного управления средой виртуализации Z|virt", а также лицензия на ПО "Система безопасного управления средой виртуализации Z|virt. Модуль Metrics" на физический сервер с максимально 2 CPU</t>
  </si>
  <si>
    <t>Сертификат на Техническую Поддержку уровня "Продуктивный" и доступ к обновлениям на ПО "Система безопасного управления средой виртуализации Z|virt", а также на ПО "Система безопасного управления средой виртуализации Z|virt. Модуль Metrics" на физический сервер с максимально 2CPU на 1 год</t>
  </si>
  <si>
    <t>«Техэксперт: Полный» включая информационные разделы: Техэксперт. Нормы, правила, стандарты и законодательство России; Техэксперт. Энергетика. Премиум; Техэксперт: Экология. Премиум; Техэксперт: Охрана труда; Техэксперт: Пожарная безопасность; Техэксперт: Промышленная безопасность; Стройэксперт. Вариант Лидер; Техэксперт. Помощник проектировщика; Стройтехнолог; Типовая проектная документация. Здания, сооружения, конструкции, узлы; Типовая проектная документация. Инженерные сети, оборудование и сооружения; Типовая проектная документация. Электроэнергетика; Техэксперт. Дорожное строительство; Типовая проектная документация по дорожному строительству; Техэксперт. Электроэнергетика; Техэксперт. Теплоэнергетика. (1, сетевая, 50 мест)</t>
  </si>
  <si>
    <t>Поставка 1.1
Срок начала поставки: Со дня заключения договора
Срок окончания поставки: в течение 10 (десяти) календарных дней с даты начала поставки
Адрес поставки: 195220, Российская Федерация, г. Санкт-Петербург, ул. Гжатская, д. 21</t>
  </si>
  <si>
    <t>Поставка 1.2
Срок начала поставки: День, следующий за днем подписания договора
Срок окончания поставки: c 11.01.2027 в течение 10 (десяти) календарных дней
Адрес поставки: 195220, Российская Федерация, г. Санкт-Петербург, ул. Гжатская, д. 21</t>
  </si>
  <si>
    <t>ИТОГО Поставка 1.1</t>
  </si>
  <si>
    <t>ИТОГО Поставка 1.2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</si>
  <si>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</si>
  <si>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</si>
  <si>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</si>
  <si>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</si>
  <si>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</si>
  <si>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</si>
  <si>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</si>
  <si>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</si>
  <si>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</si>
  <si>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</si>
  <si>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</si>
  <si>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</si>
  <si>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1.2.1</t>
  </si>
  <si>
    <t>Поставка 3.1
Срок начала поставки: Со дня заключения договора
Срок окончания поставки: в течение 10 (десяти) календарных дней с даты начала поставки
Адрес поставки: 690003, Российская Федерация, Приморский край, г. Владивосток, ул. Станюковича, д. 1, каб. 707</t>
  </si>
  <si>
    <t>Поставка 3.2
Срок начала поставки: День, следующий за днем подписания договора
Срок окончания поставки: c 11.01.2027 в течение 10 (десяти) календарных дней
Адрес поставки: 690003, Российская Федерация, Приморский край, г. Владивосток, ул. Станюковича, д. 1, каб. 707</t>
  </si>
  <si>
    <t>ИТОГО Поставка 3.1</t>
  </si>
  <si>
    <t>ИТОГО Поставка 3.2</t>
  </si>
  <si>
    <t>3.1.1</t>
  </si>
  <si>
    <t>3.1.2</t>
  </si>
  <si>
    <t>3.1.3</t>
  </si>
  <si>
    <t>3.2.1</t>
  </si>
  <si>
    <t>3.2.2</t>
  </si>
  <si>
    <t>3.2.3</t>
  </si>
  <si>
    <t>3.2.4</t>
  </si>
  <si>
    <t>Базовый пакет для сертифицированной версии программного комплекса Кибер Бэкап Расширенная редакция для физического сервера</t>
  </si>
  <si>
    <t>Техэксперт. Полный:
- 81712 Техэксперт: Энергетика. Премиум 
- 80613 Техэксперт: Экология. Проф
- 75005 Техэксперт: Охрана труда
- 87211 Техэксперт: Пожарная безопасность
- 88881 Техэксперт: Промышленная безопасность 
- 87105 Стройэксперт. Вариант "Лидер"
- 85512 Стройтехнолог
- 80872 ТПД. Здания, сооружения, конструкции и узлы
- 87441 Техэксперт: Эксплуатация зданий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</si>
  <si>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"Привилегированная", на 12 мес.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</si>
  <si>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«Максимальный» («Смоленск»), РУСБ.10015-01 (ФСТЭК), способ передачи BOX, для 1 виртуального сервера, на срок действия исключительного права, с включенными обновлениями Тип 1 на 12 мес.</t>
  </si>
  <si>
    <t>OS2101X8618BOX000VS01-SO12</t>
  </si>
  <si>
    <t>3.1.4</t>
  </si>
  <si>
    <t>3.1.5</t>
  </si>
  <si>
    <t>3.1.6</t>
  </si>
  <si>
    <t>3.1.7</t>
  </si>
  <si>
    <t>3.1.8</t>
  </si>
  <si>
    <t>3.1.9</t>
  </si>
  <si>
    <t>Поставка 6.
Срок начала поставки: Со дня заключения договора
Срок окончания поставки: в течение 10 (десяти) календарных дней с даты начала поставки
Адрес поставки: 690091, Российская Федерация, Приморский край, г. Владивосток, ул. Тигровая, д. 19</t>
  </si>
  <si>
    <t>Поставка 7.
Срок начала поставки: Со дня заключения договора
Срок окончания поставки: в течение 10 (десяти) календарных дней с даты начала поставки
Адрес поставки: 141342, Российская Федерация, Московская область, г. Сергиев Посад, р.п. Богородское, д. 101</t>
  </si>
  <si>
    <t>22.1</t>
  </si>
  <si>
    <t>Неисключительная лицензия на право использования программного обеспечения Инструментальное средство разработки графических схем Асмо-графический редактор (вид лицензии - персональная, обновление версий программы, срок - 12 месяцев) 1-100 рабочих мест, за 1 лицензию</t>
  </si>
  <si>
    <t>Электронная Справочная Система "Охрана труда". Тариф
Премиальный, 12 месяцев, однопользовательская</t>
  </si>
  <si>
    <t>Право на использование программы для ЭВМ Платформа nanoCAD 26 (конфигурация Standart Build), сетевая лицензия (серверная часть) под Linux на 1 год, PROLONG</t>
  </si>
  <si>
    <t>Право на использование программы для ЭВМ Платформа nanoCAD 26 (конфигурация Standart Build), сетевая лицензия (доп. место) под Linux на 1 год, PROLONG</t>
  </si>
  <si>
    <t>Право на использование программы для ЭВМ nanoCAD GeoniCS 25 (основной модуль Топоплан), сетевая лицензия (серверная часть) под Linux на 1 год, PROLONG</t>
  </si>
  <si>
    <t>NCGC250_CNN_12M_ADD_LINUX_PROLONG</t>
  </si>
  <si>
    <t>Право на использование программы для ЭВМ nanoCAD GeoniCS 25 (основной модуль Топоплан), сетевая лицензия (доп. место) под Linux на 1 год, PROLONG</t>
  </si>
  <si>
    <t>NCGC250_CVL_C_12M_ACC_LINUX_PROLONG</t>
  </si>
  <si>
    <t>Право на использование программы для ЭВМ nanoCAD GeoniCS 25 (доп. модуль Генплан) под Linux на 1 год, PROLONG</t>
  </si>
  <si>
    <t>Право на использование программы для ЭВМ nanoCAD GeoniCS 25 (доп. модуль Трассы) под Linux на 1 год, PROLONG</t>
  </si>
  <si>
    <t>Право на использование программы для ЭВМ nanoCAD GeoniCS 25 (доп. модуль Сечения) под Linux на 1 год, PROLONG</t>
  </si>
  <si>
    <t>22.2</t>
  </si>
  <si>
    <t>ИТОГО Поставка 22</t>
  </si>
  <si>
    <t>NC260P_12M_NNS_LINUX</t>
  </si>
  <si>
    <t>Право на использование программы для ЭВМ "Платформа nanoCAD 26" (основной модуль) под Linux, update subscription на 1 год</t>
  </si>
  <si>
    <t>23.1</t>
  </si>
  <si>
    <t>25.1</t>
  </si>
  <si>
    <t>ИТОГО Поставка 25</t>
  </si>
  <si>
    <t>26.1</t>
  </si>
  <si>
    <t>27.1</t>
  </si>
  <si>
    <t>CR16-BCS1-V26</t>
  </si>
  <si>
    <t>NC260P_CNL_12M_ACC_STANDART_BUILD_LINUX_PROLONG</t>
  </si>
  <si>
    <t>OS2001X8618DIG000VS01-SO12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</si>
  <si>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1 виртуального сервера, на срок действия исключительного права, с включенными обновлениями Тип 1 на 12 мес.</t>
  </si>
  <si>
    <t>Консультационные услуги по вопросам эксплуатации программно-аппаратного комплекса ECSS-10 и периферийного оборудования Eltex пакет ECSS-BASIC-UN-1: безлимитное количество обращений для  8х5, 1 календарный год, 1 абонентский порт</t>
  </si>
  <si>
    <t>ECSS-BASIC-UN-1</t>
  </si>
  <si>
    <t>ИСС Техэксперт: 
- 81712 Техэксперт: Энергетика. Премиум 
- 87211 Техэксперт: Пожарная безопасность
- 88881 Техэксперт: Промышленная безопасность 
- 75005 Техэксперт: Охрана труда
- 85512 Стройтехнолог
- 80872 ТПД. Здания, сооружения, конструкции и узлы
- 88811 ТПД: Инженерные сети, оборудование и сооружения
- 87441 Техэксперт: Эксплуатация зданий
- 80611 Техэксперт: Экология. Проф
- 89621 Техэксперт: Помощник проектировщика
- 89132 Строй-Ресурс: Подрядные организации. Базовый</t>
  </si>
  <si>
    <t>ИТОГО Поставка 11.1</t>
  </si>
  <si>
    <t>ИТОГО Поставка 11.2</t>
  </si>
  <si>
    <t>Право на обновление ПО TrueConf Enterprise V* на 1 год (не менее одного обновления)</t>
  </si>
  <si>
    <t>Услуга по предоставлению сертификата на полную техническую поддержку ПО TrueConf Enterprise V* на 1 000 пользователей для OC Linux. Срок поддержки: Годовая</t>
  </si>
  <si>
    <t>№13047 от 21.03.2022</t>
  </si>
  <si>
    <t>NC260P_CNN_12M_ACC_STANDART_BUILD_LINUX</t>
  </si>
  <si>
    <t>Право на использование программы для ЭВМ "Платформа nanoCAD 26" (конфигурация Standart Build), сетевая лицензия (серверная часть) под Linux на 1 год</t>
  </si>
  <si>
    <t>NC260P_CNN_12M_ADD_STANDART_BUILD_LINUX</t>
  </si>
  <si>
    <t>Право на использование программы для ЭВМ "Платформа nanoCAD 26" (конфигурация Standart Build), сетевая лицензия (доп. место) под Linux на 1 год</t>
  </si>
  <si>
    <t>NCEL250_CNN_12M_ACC_LINUX</t>
  </si>
  <si>
    <t>Право на использование программы для ЭВМ "nanoCAD BIM Электро" 25, сетевая лицензия (серверная часть) под Linux на 1 год</t>
  </si>
  <si>
    <t>NCEL250_CNN_12M_ADD_LINUX</t>
  </si>
  <si>
    <t>Право на использование программы для ЭВМ "nanoCAD BIM Электро" 25, сетевая лицензия (доп. место) под Linux на 1 год</t>
  </si>
  <si>
    <t>Право на использование программы для ЭВМ "Платформа nanoCAD 26" (конфигурация Standart Build), сетевая лицензия (серверная часть) под Linux на 1 год, PROLONG</t>
  </si>
  <si>
    <t>Право на использование программы для ЭВМ "Платформа nanoCAD 26" (конфигурация Standart Build), сетевая лицензия (доп. место) под Linux на 1 год, PROLONG</t>
  </si>
  <si>
    <t>NCSPMC260_CNN_12M_ACC_PROLONG</t>
  </si>
  <si>
    <t>NCSPMC260_CNN_12M_ADD_PROLONG</t>
  </si>
  <si>
    <t>Поставка 4.1
Срок начала поставки: Со дня заключения договора
Срок окончания поставки: в течение 10 (десяти) календарных дней с даты начала поставки
Адрес поставки: 680000, Российская Федерация, Хабаровский край, г. Хабаровск, ул. Фрунзе, д. 49</t>
  </si>
  <si>
    <t>Поставка 4.2
Срок начала поставки: День, следующий за днем подписания договора
Срок окончания поставки: c 11.01.2027 в течение 10 (десяти) календарных дней
Адрес поставки: 680000, Российская Федерация, Хабаровский край, г. Хабаровск, ул. Фрунзе, д. 49</t>
  </si>
  <si>
    <t>ИТОГО Поставка 4.1</t>
  </si>
  <si>
    <t>ИТОГО Поставка 4.2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</si>
  <si>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</si>
  <si>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</si>
  <si>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</si>
  <si>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</si>
  <si>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</si>
  <si>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</si>
  <si>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</si>
  <si>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</si>
  <si>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</si>
  <si>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</si>
  <si>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4.2.1</t>
  </si>
  <si>
    <t>4.2.5</t>
  </si>
  <si>
    <t>4.2.6</t>
  </si>
  <si>
    <t>4.2.7</t>
  </si>
  <si>
    <t>4.2.8</t>
  </si>
  <si>
    <t>4.2.9</t>
  </si>
  <si>
    <t>MSMAXS-CT-1N000000</t>
  </si>
  <si>
    <t>MSCLXS-CT-1N000000</t>
  </si>
  <si>
    <t>MSCLXS-CT-1A000000</t>
  </si>
  <si>
    <t>NCPPR260_12M_NNS</t>
  </si>
  <si>
    <t>NCGC260_12M_NNS</t>
  </si>
  <si>
    <t>NCGC260_CVL_12M_NNS</t>
  </si>
  <si>
    <t>NCGC260_NET_12M_NNS</t>
  </si>
  <si>
    <t>NCGC260_SEC_12M_NNS</t>
  </si>
  <si>
    <t>NCGC260_ALG_12M_NNS</t>
  </si>
  <si>
    <t>NC260P_12M_NNS_STANDART_BUILD</t>
  </si>
  <si>
    <t>NCCR260_12M_NNS</t>
  </si>
  <si>
    <t>NCCR260_RC_12M_NNS</t>
  </si>
  <si>
    <t>NCCR260_FD_12M_NNS</t>
  </si>
  <si>
    <t>NCSPMC260_12M_NNS_01</t>
  </si>
  <si>
    <t>NC260P_CNN_ADD_STANDART_BUILD</t>
  </si>
  <si>
    <t>NC260P_12M_NNS_STANDART_BUILD_NEW</t>
  </si>
  <si>
    <t>Право на использование программного обеспечения CADLib Модель и Архив (сетевая лицензия, серверная часть, Subscription (1 год))</t>
  </si>
  <si>
    <t>Право на использование программного обеспечения Model Studio CS Корпоративная лицензия (сетевая, серверная часть, Subscription (1 год))</t>
  </si>
  <si>
    <t>Право на использование программного обеспечения Model Studio CS Корпоративная лицензия (сетевая, доп. место, Subscription (1 год))</t>
  </si>
  <si>
    <t xml:space="preserve">Право на использование программы для ЭВМ "nanoCAD Стройплощадка 26", update subscription на 1 год </t>
  </si>
  <si>
    <t>Право на использование программы для ЭВМ "nanoCAD GeoniCS" 26 (основной модуль Топоплан), update subscription на 1 год</t>
  </si>
  <si>
    <t>Право на использование программы для ЭВМ "nanoCAD GeoniCS" 26 (доп. модуль Генплан), update subscription на 1 год</t>
  </si>
  <si>
    <t>Право на использование программы для ЭВМ "nanoCAD GeoniCS" 26 (доп. модуль Сети), update subscription на 1 год</t>
  </si>
  <si>
    <t>Право на использование программы для ЭВМ "nanoCAD GeoniCS" 26 (доп. модуль Сечения), update subscription на 1 год</t>
  </si>
  <si>
    <t>Право на использование программы для ЭВМ "nanoCAD GeoniCS" 26 (доп. модуль Трассы), update subscription на 1 год</t>
  </si>
  <si>
    <t>Право на использование программы для ЭВМ "Платформа nanoCAD 26" (конфигурация Standart Build), update subscription на 1 год</t>
  </si>
  <si>
    <t>Право на использование программы для ЭВМ "nanoCAD Конструкции PS 26" (основной модуль), update subscription на 1 год</t>
  </si>
  <si>
    <t>Право на использование программы для ЭВМ "nanoCAD Конструкции PS 26" (доп. модуль КЖ), update subscription на 1 год</t>
  </si>
  <si>
    <t>Право на использование программы для ЭВМ "nanoCAD Конструкции PS 26" (доп. модуль Фундаменты), update subscription на 1 год</t>
  </si>
  <si>
    <t>Право на использование программы для ЭВМ "nanoCAD Металлоконструкции" 26, update subscription на 1 год</t>
  </si>
  <si>
    <t>Право на использование программы для ЭВМ "Платформа nanoCAD 26" (конфигурация Standart Build), сетевая лицензия (доп. место)</t>
  </si>
  <si>
    <t>Право на использование программы для ЭВМ "Платформа nanoCAD 26" (конфигурация Standart Build), update subscription на 1 год, NEW</t>
  </si>
  <si>
    <t>ИСС Техэксперт: 
Энергетика Премиум; Охрана труда; Пожарная безопасность; Промышленная безопасность; Экология Проф; Стройэксперт Вариант «Лидер»; Стройтехнолог; ТПД: Здания, сооружения,  конструкции и узлы; ТПД: Инженерные сети, оборудование и сооружения; ТПД: Электроэнергетика; Эксплуатация зданий; Лаборатория Инспекция Сертификация; Помощник метролога</t>
  </si>
  <si>
    <t>ИТОГО Поставка 9.1</t>
  </si>
  <si>
    <t>ИТОГО Поставка 9.2</t>
  </si>
  <si>
    <t>Право на использование программы для ЭВМ "Платформа nanoCAD 26" (основной модуль), сетевая лицензия (серверная часть) под Linux на 1 год</t>
  </si>
  <si>
    <t>Право на использование программы для ЭВМ "Платформа nanoCAD 26" (основной модуль), сетевая лицензия (доп. место) под Linux на 1 год</t>
  </si>
  <si>
    <t>Право на использование программы для ЭВМ "Платформа nanoCAD 26" (конфигурация Standart Build) под Linux, update subscription на 1 год</t>
  </si>
  <si>
    <t>Право на использование программы для ЭВМ "nanoCAD GeoniCS" 25 (основной модуль Топоплан) под Linux, update subscription на 1 год</t>
  </si>
  <si>
    <t>Право на использование программы для ЭВМ "nanoCAD GeoniCS" 25 (доп. модуль Генплан) под Linux, update subscription на 1 год</t>
  </si>
  <si>
    <t>Право на использование программы для ЭВМ "nanoCAD GeoniCS" 25 (доп. модуль Геомодель) под Linux, update subscription на 1 год</t>
  </si>
  <si>
    <t>Право на использование программы для ЭВМ "nanoCAD GeoniCS" 25 (доп. модуль Сети) под Linux, update subscription на 1 год</t>
  </si>
  <si>
    <t>Право на использование программы для ЭВМ "nanoCAD GeoniCS" 25 (доп. модуль Сечения) под Linux, update subscription на 1 год</t>
  </si>
  <si>
    <t>Право на использование программы для ЭВМ "nanoCAD GeoniCS" 25 (доп. модуль Трассы) под Linux, update subscription на 1 год</t>
  </si>
  <si>
    <t>NC260P_CNN_12M_ACC_LINUX</t>
  </si>
  <si>
    <t>NC260P_CNN_12M_ADD_LINUX</t>
  </si>
  <si>
    <t>NC260P_12M_NNS_STANDART_BUILD_LINUX</t>
  </si>
  <si>
    <t>NCGC250_12M_NNS_LINUX</t>
  </si>
  <si>
    <t>NCGC250_CVL_12M_NNS_LINUX</t>
  </si>
  <si>
    <t>NCGC250_GEO_12M_NNS_LINUX</t>
  </si>
  <si>
    <t>NCGC250_NET_12M_NNS_LINUX</t>
  </si>
  <si>
    <t>NCGC250_SEC_12M_NNS_LINUX</t>
  </si>
  <si>
    <t>NCGC250_ALG_12M_NNS_LINUX</t>
  </si>
  <si>
    <t>Право на использование программного обеспечения СТАРТ (СТАРТ - Проф Все включено, локальное рабочее место, продление ТП)</t>
  </si>
  <si>
    <t>Fenix+ 3 Ultimate (продление лицензии), на 1 год</t>
  </si>
  <si>
    <t>TC1200X8600DIGSKTSV00-ST12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</si>
  <si>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сервера до 2 сокетов или 1 виртуального сервера, тип "Стандарт", на 12 мес..</t>
  </si>
  <si>
    <t>ASCON_ОО-0071361</t>
  </si>
  <si>
    <t>Пакет обновления Материалы и Сортаменты для КОМПАС v24 до v25 (для v25)</t>
  </si>
  <si>
    <t>ASCON_ОО-0071364</t>
  </si>
  <si>
    <t>Пакет обновления Стандартные Изделия: Детали, узлы для КОМПАС v24 до v25 (для v25)</t>
  </si>
  <si>
    <t>ASCON_ОО-0071367</t>
  </si>
  <si>
    <t>Пакет обновления Стандартные Изделия: Крепеж для КОМПАС v24 до v25 (для v25)</t>
  </si>
  <si>
    <t>ASCON_ОО-0071355</t>
  </si>
  <si>
    <t>Пакет обновления КОМПАС-3D v24 до v25 (для v25)</t>
  </si>
  <si>
    <t>NCPPR250_CNL_12M_ACC_LINUX_PROLONG</t>
  </si>
  <si>
    <t>NC260P_CNL_12M_ACC_LINUX_PROLONG</t>
  </si>
  <si>
    <t>NCGC250_CNL_12M_ACC_LINUX_PROLONG</t>
  </si>
  <si>
    <t>Право на использование программы для ЭВМ "nanoCAD Стройплощадка" 25, локальная лицензия под Linux на 1 год, PROLONG</t>
  </si>
  <si>
    <t>Право на использование программы для ЭВМ "Платформа nanoCAD 26" (основной модуль), локальная лицензия под Linux на 1 год, PROLONG</t>
  </si>
  <si>
    <t>Право на использование программы для ЭВМ "nanoCAD GeoniCS" 25 (основной модуль Топоплан), локальная лицензия под Linux на 1 год, PROLONG</t>
  </si>
  <si>
    <t>NC260P_CNN_12M_ACC_LINUX_PROLONG</t>
  </si>
  <si>
    <t>NC260P_CNN_12M_ADD_LINUX_PROLONG</t>
  </si>
  <si>
    <t>Право на использование программы для ЭВМ "Платформа nanoCAD 26" (основной модуль), сетевая лицензия (серверная часть) под Linux на 1 год, PROLONG</t>
  </si>
  <si>
    <t>Право на использование программы для ЭВМ "Платформа nanoCAD 26" (основной модуль), сетевая лицензия (доп. место) под Linux на 1 год, PROLONG</t>
  </si>
  <si>
    <t>Право на использование программы для ЭВМ "Платформа nanoCAD 26" (конфигурация Pro), локальная лицензия под Linux на 1 год, PROLONG</t>
  </si>
  <si>
    <t>ИТОГО Поставка 15.1</t>
  </si>
  <si>
    <t>ИТОГО Поставка 15.2</t>
  </si>
  <si>
    <t>ИТОГО Поставка 15</t>
  </si>
  <si>
    <t>ООО «Инфинити Трейд»</t>
  </si>
  <si>
    <t>ИТОГО Поставка 19.1</t>
  </si>
  <si>
    <t>ИТОГО Поставка 19.2</t>
  </si>
  <si>
    <t>ИТОГО Поставка 19</t>
  </si>
  <si>
    <t>Сертификат на сопровождение ПО Кибер Бэкап Расширенная редакция для рабочей станции Linux – Продление на 1 год</t>
  </si>
  <si>
    <t>TC1000X8600DIGSKTWS00-PR12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</si>
  <si>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рабочей станции, тип "Привилегированная", на 12 мес.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</si>
  <si>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сервера до 2 сокетов или 1 виртуального сервера, тип "Привилегированная", на 12 мес..</t>
  </si>
  <si>
    <t>ИТОГО Поставка 20</t>
  </si>
  <si>
    <t>NCGC250_CNN_12M_ACC_LINUX</t>
  </si>
  <si>
    <t>NCGC250_CNN_12M_ADD_LINUX</t>
  </si>
  <si>
    <t>NCGC250_CVL_C_12M_ACC_LINUX</t>
  </si>
  <si>
    <t>NCPPR250_CNN_12M_ACC_LINUX</t>
  </si>
  <si>
    <t>NCPPR250_CNN_12M_ADD_LINUX</t>
  </si>
  <si>
    <t>NCSPMC250_CNN_12M_ACC_LINUX</t>
  </si>
  <si>
    <t>NCSPMC250_CNN_12M_ADD_LINUX</t>
  </si>
  <si>
    <t>NCCR260_CNN_12M_ACC</t>
  </si>
  <si>
    <t>NCCR260_CNN_12M_ADD</t>
  </si>
  <si>
    <t>NCCR260_RC_C_12M_ACC</t>
  </si>
  <si>
    <t>NCPC250_CNN_12M_ACC_RCL_LINUX</t>
  </si>
  <si>
    <t>NCPC250_CNN_12M_ADD_RCL_LINUX</t>
  </si>
  <si>
    <t>Право на использование программы для ЭВМ "nanoCAD GeoniCS" 25 (основной модуль Топоплан), сетевая лицензия (серверная часть) под Linux на 1 год</t>
  </si>
  <si>
    <t>Право на использование программы для ЭВМ "nanoCAD GeoniCS" 25 (основной модуль Топоплан), сетевая лицензия (доп. место) под Linux на 1 год</t>
  </si>
  <si>
    <t>Право на использование программы для ЭВМ "nanoCAD GeoniCS" 25 (доп. модуль Генплан) под Linux на 1 год</t>
  </si>
  <si>
    <t>Право на использование программы для ЭВМ "nanoCAD Стройплощадка" 25, сетевая лицензия (серверная часть) под Linux на 1 год</t>
  </si>
  <si>
    <t>Право на использование программы для ЭВМ "nanoCAD Стройплощадка" 25, сетевая лицензия (доп. место) под Linux на 1 год</t>
  </si>
  <si>
    <t>Право на использование программы для ЭВМ "nanoCAD Металлоконструкции" 25, сетевая лицензия (серверная часть) под Linux на 1 год</t>
  </si>
  <si>
    <t>Право на использование программы для ЭВМ "nanoCAD Металлоконструкции" 25, сетевая лицензия (доп. место) под Linux на 1 год</t>
  </si>
  <si>
    <t>Право на использование программы для ЭВМ "nanoCAD Конструкции PS 26" (основной модуль), сетевая лицензия (серверная часть) на 1 год</t>
  </si>
  <si>
    <t>Право на использование программы для ЭВМ "nanoCAD Конструкции PS 26" (основной модуль, сетевая лицензия (доп. место) на 1 год</t>
  </si>
  <si>
    <t>Право на использование программы для ЭВМ "nanoCAD Конструкции PS 26" (доп. модуль КЖ) на 1 год</t>
  </si>
  <si>
    <t>Право на использование программ для ЭВМ "nanoCAD Облака точек 25" (конфигурация ReClouds), сетевая лицензия (серверная часть) под Linux на 1 год</t>
  </si>
  <si>
    <t>Право на использование программ для ЭВМ "nanoCAD Облака точек 25" (конфигурация ReClouds), сетевая лицензия (доп. место) под Linux на 1 год</t>
  </si>
  <si>
    <t>№23036 от 28.06.2024</t>
  </si>
  <si>
    <t>ИТОГО Поставка 24</t>
  </si>
  <si>
    <t>OS2200X8618DIG000VS01-SO12</t>
  </si>
  <si>
    <t xml:space="preserve">OS2101X8618DIG000WS01-SO12
</t>
  </si>
  <si>
    <t>FPACRN1</t>
  </si>
  <si>
    <t>FPCLACRN1</t>
  </si>
  <si>
    <t>Право на использование программы для ЭВМ "nanoCAD BIM Электро" 26 под Linux, update subscription на 1 год</t>
  </si>
  <si>
    <t>Право на использование программы для ЭВМ "nanoCAD BIM СКС" 26 под Linux, update subscription на 1 год</t>
  </si>
  <si>
    <t>ИТОГО Поставка 28.1</t>
  </si>
  <si>
    <t>ИТОГО Поставка 28.2</t>
  </si>
  <si>
    <t>Сертификат на расширение технической поддержки системы медиабанка для хранения фото, видео и аудиоархива</t>
  </si>
  <si>
    <t>3 мес</t>
  </si>
  <si>
    <t>ООО «ПИКВАРИО»</t>
  </si>
  <si>
    <t>5.3.2</t>
  </si>
  <si>
    <t>ZV-RED-MAX-2CPU-PSUP-1Y</t>
  </si>
  <si>
    <t>ZV-RED-MAX-2CPU-EXT-PSUP-1Y</t>
  </si>
  <si>
    <t>Сертификат на Техническую поддержку базовой лицензии уровень "Продуктивный"  и доступ к обновлениям на ПО  «Защищенная среда виртуализации zVirt Max» на физический сервер с максимально 2 CPU на 1 год</t>
  </si>
  <si>
    <t>Сертификат на Техническую поддержку лицензии расширения уровень "Продуктивный" и доступ к обновлениям на ПО «Защищенная среда виртуализации zVirt Max» на физический сервер с максимально 2 CPU на 1 год</t>
  </si>
  <si>
    <t>ZV-MTR-2CPU-PSUP-3Y</t>
  </si>
  <si>
    <t>Сертификат на Техническую Поддержку уровня "Продуктивный" и доступ к обновлениям на ПО "Система безопасного управления средой виртуализации Z|virt", а также на ПО "Система безопасного управления средой виртуализации Z|virt. Модуль Metrics" на физический сервер с максимально 2CPU на 3 года</t>
  </si>
  <si>
    <t>3 года</t>
  </si>
  <si>
    <t>ООО «ОРИОН»</t>
  </si>
  <si>
    <t>VSCRNC</t>
  </si>
  <si>
    <t>PCSCRNC</t>
  </si>
  <si>
    <t>Сертификат на сопровождение ПО Кибер Бэкап Стандартная редакция для платформы виртуализации – Продление (выравнивание дат)</t>
  </si>
  <si>
    <t>Сертификат на сопровождение ПО Кибер Бэкап Стандартная редакция для рабочей станции Windows – Продление (выравнивание дат)</t>
  </si>
  <si>
    <t>417 дней</t>
  </si>
  <si>
    <t>ASCON_ОО-0071354</t>
  </si>
  <si>
    <t>Лицензия на право использования программного обеспечения: Пакет обновления КОМПAС-3D и приложений с версии v23 до версии v25 (для постоянной лицензии)</t>
  </si>
  <si>
    <t>Лицензия на право использования программного обеспечения: Пакет обновления КОМПAС-3D и приложений с версии v24 до версии v25 (для постоянной лицензии)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</si>
  <si>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</si>
  <si>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</si>
  <si>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</si>
  <si>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</si>
  <si>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</si>
  <si>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</si>
  <si>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</si>
  <si>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</si>
  <si>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</si>
  <si>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</si>
  <si>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</si>
  <si>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</si>
  <si>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</si>
  <si>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</si>
  <si>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</si>
  <si>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</si>
  <si>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</si>
  <si>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</si>
  <si>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</si>
  <si>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</si>
  <si>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</si>
  <si>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</si>
  <si>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</si>
  <si>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</si>
  <si>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</si>
  <si>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</si>
  <si>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</si>
  <si>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</si>
  <si>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</si>
  <si>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</si>
  <si>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</si>
  <si>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</si>
  <si>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</si>
  <si>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TC1000X8600DIGSKTWS00-ST12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</si>
  <si>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сервера до 2 сокетов или 1 виртуального сервера, тип "Стандарт", на 12 мес.</t>
  </si>
  <si>
    <t>TC1100X8600DIGSKTSV00-ST12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</si>
  <si>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 и неограниченного количества виртуальных машин под управлением "Astra Linux Special Edition", запущенных на данном сервере, тип "Стандарт", на 12 мес.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</si>
  <si>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рабочей станции, тип "Стандарт", на 12 мес..</t>
  </si>
  <si>
    <t>AD0100X8630DIGACMMD02-PO12</t>
  </si>
  <si>
    <t>Лицензия на Программный комплекс "ALD Pro" РДЦП.10101-01 на 1 управляемое устройство и Программный комплекс ACM РДЦП.10301-01 в редакции "Инвентаризация", на 1 управляемое устройство, способ передачи электронный, сроком на 12 мес., с включенными обновлениями Тип 2 на 12 мес.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</si>
  <si>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«Максимальный» («Смоленск»), РУСБ.10015-01 (ФСТЭК), способ передачи электронный, для рабочей станции, на срок действия исключительного права, с включенными обновлениями Тип 1 на 12 мес.</t>
  </si>
  <si>
    <t>NCEL260_CNN_12M_ACC_PROLONG</t>
  </si>
  <si>
    <t>NCEL260_CNN_12M_ADD_PROLONG</t>
  </si>
  <si>
    <t>NCGC260_CNN_12M_ACC_LINUX_PROLONG</t>
  </si>
  <si>
    <t>NCGC260_ALG_C_12M_ACC_LINUX_PROLONG</t>
  </si>
  <si>
    <t>Право на использование программы для ЭВМ "nanoCAD GeoniCS" 26 (доп. модуль Трассы) под Linux на 1 год, PROLONG</t>
  </si>
  <si>
    <t>NCGC260_SEC_C_12M_ACC_LINUX_PROLONG</t>
  </si>
  <si>
    <t>Право на использование программы для ЭВМ "nanoCAD GeoniCS" 26 (доп. модуль Сечения) под Linux на 1 год, PROLONG</t>
  </si>
  <si>
    <t>№11135 от 21.01.2021</t>
  </si>
  <si>
    <t>OS2001X8618DIG000WS01-SO36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</si>
  <si>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рабочей станции, на срок действия исключительного права, с включенными обновлениями Тип 1 на 36 мес.</t>
  </si>
  <si>
    <t>ASCON_ОО-0071378</t>
  </si>
  <si>
    <t>ASCON_ОО-0071377</t>
  </si>
  <si>
    <t>Права на программу для ЭВМ ContentReader PDF 16 Business Per Seat Local (1 year)</t>
  </si>
  <si>
    <t>Права на программу для ЭВМ ContentReader PDF 16 Business Download (1 year)</t>
  </si>
  <si>
    <t>Права на программу для ЭВМ ContentReader PDF 16 Business Concurrent (лицензия по подписке на 1 год) (от 26 лицензий)</t>
  </si>
  <si>
    <t>Сертификат технической поддержки с включенными консультациями по использованию программы для ЭВМ на диспетчер подключений виртуальных рабочих мест Термидеcк, вариант лицензирования Termidesk VDI на 1-го пользователя, тип Стандарт, на 12 мес.</t>
  </si>
  <si>
    <t>TC110000020DIG000US00-ST12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</si>
  <si>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вариант лицензирования «Орел», для сервера до 2 сокетов или 1 виртуального сервера, тип "Стандарт", на 12 мес..</t>
  </si>
  <si>
    <t>ИТОГО Поставка 16</t>
  </si>
  <si>
    <t>ИТОГО Поставка 17</t>
  </si>
  <si>
    <t>ИТОГО Поставка 18</t>
  </si>
  <si>
    <t>Сертификат на консультационные услуги по вопросам эксплуатации оборудования Eltex - MES2324P_AC - безлимитное количество обращений 24х7, 1 календарный год</t>
  </si>
  <si>
    <t>EW-MES2424P AC-1Y</t>
  </si>
  <si>
    <t>Сертификат на продление гарантийного обслуживания, MES2424P AC, на 1 год</t>
  </si>
  <si>
    <t>EW-MES2324P_AC-1Y</t>
  </si>
  <si>
    <t>Сертификат на продление гарантийного обслуживания, MES2324P_AC, на 1 год</t>
  </si>
  <si>
    <t>Программный комплекс VoIP телефонии на базе Еlteх ECSS-10  в составе:
Опция / ECSS-SC-13 / Опция ECSS-SC-13 на 100 абонентов и 30 одновременных соединений - 4 шт;
Опция / ECSS-BAS / Расширение Опции ECSS-SC-1X: Опция ECSS-BAS на 1 абонента -  400 шт;
Опция / ECSS-BAS+ / Расширение Опции ECSS-SC-1X: Опция ECSS-BAS+ - 400 шт;
Опция / ECSS-ADV / Расширение Опции ECSS-SC-1X: Опция ECSS-ADV -  400 шт;
Опция / ECSS-RSL / Опция ECSS-RSL для обеспечения резервирования системы ECSS-10 по схеме Active-Active - 1 шт;
Опция / ECSS-AP-100 / Опция ECSS-AP-100 на автоматическое конфигурирование 100 абонентских устройств - 4 шт;
Экземпляр ПО на материальном носителе / ECSS-RuToken / Электронный идентификатор для программно-аппаратного комплекса ECSS-10 - 3 шт.</t>
  </si>
  <si>
    <t>Право на использование программного обеспечения Предклапан, локальное рабочее место (обновление)</t>
  </si>
  <si>
    <t>Право на использование программы для ЭВМ "Платформа nanoCAD 26" (конфигурация Standart Build), локальная лицензия под Linux на 1 год, PROLONG</t>
  </si>
  <si>
    <t>579 дней</t>
  </si>
  <si>
    <t>REDOS-SRV-SUP-STD-STD-1YE-0126</t>
  </si>
  <si>
    <t>REDOS-SRV-SUP-CER-STD-1YE-0126</t>
  </si>
  <si>
    <t>Сертификат на техническую поддержку операционной системы РЕД ОС. Конфигурация Сервер. Сертифицированная редакция. 1 год. Стандартный уровень</t>
  </si>
  <si>
    <t>АО «ТКС»</t>
  </si>
  <si>
    <t>NCEL260_12M_NNS_LINUX</t>
  </si>
  <si>
    <t>NCSCS260_12M_NNS_LINUX</t>
  </si>
  <si>
    <t>№11132 от 21.07.2021</t>
  </si>
  <si>
    <t>SBS4XL-CF-ALL0XL00</t>
  </si>
  <si>
    <t>Право на использование программного обеспечения Изоляция, локальное рабочее место, продление ТП</t>
  </si>
  <si>
    <t>ISS2XL-CF-ISS3XL03</t>
  </si>
  <si>
    <t>GXP2XL-CF-ALL030U2</t>
  </si>
  <si>
    <t>Право на использование программного обеспечения Гидросистема (Гидросистема - Все включено, локальное рабочее место, продление ТП)</t>
  </si>
  <si>
    <t>Право на использование программного обеспечения Гидросистема (Гидро с выбором диаметров, локальное рабочее место, продление ТП)</t>
  </si>
  <si>
    <t>GWS2XL-CF-GWS3XL01</t>
  </si>
  <si>
    <t>№1487 от 05.09.2016</t>
  </si>
  <si>
    <t>№2865 от 10.02.2017</t>
  </si>
  <si>
    <t>№2866 от 10.02.2017</t>
  </si>
  <si>
    <t>№22657 от 24.05.2024</t>
  </si>
  <si>
    <t>АО «Современные программные технологии»</t>
  </si>
  <si>
    <t>ИТОГО Поставка 12</t>
  </si>
  <si>
    <t>ИТОГО Поставка 16.1</t>
  </si>
  <si>
    <t>ИТОГО Поставка 16.2</t>
  </si>
  <si>
    <t>ASCON_ОО-0071358</t>
  </si>
  <si>
    <t>ASCON_ОО-0071627</t>
  </si>
  <si>
    <t>ASCON_ОО-0070131</t>
  </si>
  <si>
    <t>ASCON_ОО-0070064</t>
  </si>
  <si>
    <t>ASCON_ОО-0070065</t>
  </si>
  <si>
    <t>ASCON_ОО-0070066</t>
  </si>
  <si>
    <t>ASCON_ОО-0069778</t>
  </si>
  <si>
    <t>ASCON_ОО-0069806</t>
  </si>
  <si>
    <t>ASCON_ОО-0069810</t>
  </si>
  <si>
    <t>ASCON_ОО-0069799</t>
  </si>
  <si>
    <t>ASCON_ОО-0069716</t>
  </si>
  <si>
    <t>ASCON_ОО-0069790</t>
  </si>
  <si>
    <t>ASCON_PPO1_ОО-0072184</t>
  </si>
  <si>
    <t>ASCON_ОО-0069800</t>
  </si>
  <si>
    <t>ASCON_ОО-0069811</t>
  </si>
  <si>
    <t>ASCON_ОО-0069798</t>
  </si>
  <si>
    <t>ASCON_ОО-0069731</t>
  </si>
  <si>
    <t>Капцан Михаил Викторович, 
Ковтанюк Александр Сергеевич</t>
  </si>
  <si>
    <t>ООО НТЦ «АПМ»</t>
  </si>
  <si>
    <t>Лицензия на право использования программного обеспечения: Пакет обновления КОМПАС-График и приложений с версии v24 до версии v25 (для постоянной лицензии)</t>
  </si>
  <si>
    <t>Лицензия на право использования программного обеспечения: Пакет обновления Материалы и Сортаменты для КОМПАС с версии v24 до версии v25  (для постоянной лицензии)</t>
  </si>
  <si>
    <t>Лицензия на право использования программного обеспечения: Пакет обновления Стандартные Изделия: Детали, узлы  и конструктивные элементы для КОМПАС с версии v24 до версии v25 (для постоянной лицензии)</t>
  </si>
  <si>
    <t>Лицензия на право использования программного обеспечения: Пакет обновления Стандартные Изделия: Крепеж для КОМПАС с версии v24 до версии v25 (для постоянной лицензии)</t>
  </si>
  <si>
    <t>Лицензия на право использования программного обеспечения: Пакет обновления APM FEM v24 для КОМПАС-3D v24  комплектация BASE до APM FEM v25 для КОМПАС-3D v25, комплектация BASE</t>
  </si>
  <si>
    <t>Лицензионный платеж за пакет обновления программного обеспечения ЛОЦМАН:КБ (годовая лицензия)</t>
  </si>
  <si>
    <t>Лицензия на право использования программного обеспечения: ЛОЦМАН:КБ 24 (постоянная лицензия)</t>
  </si>
  <si>
    <t>Лицензия на право использования программного обеспечения: ЛОЦМАН:КБ 24 Панель файлов КОМПАС-3D (постоянная лицензия)</t>
  </si>
  <si>
    <t>Лицензия на право использования программного обеспечения: ЛОЦМАН:КБ 24 Проверка документов (постоянная лицензия)</t>
  </si>
  <si>
    <t>Лицензия на право использования программного обеспечения: Материалы и Сортаменты для КОМПАС v25 (приложение для КОМПАС-3D/КОМПАС-График) (постоянная лицензия)</t>
  </si>
  <si>
    <t>Лицензия на право использования программного обеспечения: Стандартные Изделия: Детали, узлы  и конструктивные элементы для КОМПАС v25 (приложение для КОМПАС-3D/КОМПАС-График) (постоянная лицензия)</t>
  </si>
  <si>
    <t>Лицензия на право использования программного обеспечения: Стандартные Изделия: Крепеж для КОМПАС v24 (приложение для КОМПАС-3D/КОМПАС-График) (постоянная лицензия)</t>
  </si>
  <si>
    <t>Лицензия на право использования программного обеспечения: Каталог: ППР и ПОС (приложение для КОМПАС-3D/КОМПАС-График) (постоянная лицензия)</t>
  </si>
  <si>
    <t>Лицензия на право использования программного обеспечения: СПДС- Помощник (приложение для КОМПАС-3D/КОМПАС-График) (постоянная лицензия)</t>
  </si>
  <si>
    <t>Лицензия на право использования программного обеспечения: Разъемные соединения (приложение для КОМПАС-3D) (постоянная лицензия)</t>
  </si>
  <si>
    <t>Лицензия на право использования программного обеспечения: Архитектура: АС/АР (приложение для КОМПАС-3D/КОМПАС-График) (постоянная лицензия)</t>
  </si>
  <si>
    <t>Лицензия на право использования программного обеспечения: КОМПАС-Эксперт (приложение для КОМПАС-3D/КОМПАС-График) (постоянная лицензия)</t>
  </si>
  <si>
    <t>Лицензия на право использования программного обеспечения:  Обновление "Подшипники качения. Электронный справочник." до версии 5.5.</t>
  </si>
  <si>
    <t>Лицензия на право использования программного обеспечения: Раскрой (приложение для КОМПАС-3D) (постоянная лицензия)</t>
  </si>
  <si>
    <t>Лицензия на право использования программного обеспечения: Тепловые сети: ТС (приложение для КОМПАС-График) (постоянная лицензия)</t>
  </si>
  <si>
    <t>Лицензия на право использования программного обеспечения: Размерные цепи (приложение для КОМПАС-3D) (постоянная лицензия)</t>
  </si>
  <si>
    <t>Лицензия на право использования программного обеспечения: Электроснабжение: ЭС/ЭМ (приложение для КОМПАС-3D/КОМПАС-График) (постоянная лицензия)</t>
  </si>
  <si>
    <t>№698 от 29.04.2016</t>
  </si>
  <si>
    <t>№2751 от 10.02.2017</t>
  </si>
  <si>
    <t>№9427 от 01.03.2021</t>
  </si>
  <si>
    <t>№3102 от 14.03.2017</t>
  </si>
  <si>
    <t>№3109 от 14.03.2017</t>
  </si>
  <si>
    <t>№3100 от 14.03.2017</t>
  </si>
  <si>
    <t>№5057 от 03.12.2018</t>
  </si>
  <si>
    <t>№8537 от 30.12.2020</t>
  </si>
  <si>
    <t>№8915 от 21.01.2021</t>
  </si>
  <si>
    <t>№706 от 29.04.2016</t>
  </si>
  <si>
    <t>№3110 от 14.03.2017</t>
  </si>
  <si>
    <t>ИТОГО Поставка 7</t>
  </si>
  <si>
    <t>ИТОГО Поставка 10</t>
  </si>
  <si>
    <t>ИТОГО Поставка 13.1</t>
  </si>
  <si>
    <t>ИТОГО Поставка 13.2</t>
  </si>
  <si>
    <t>ИТОГО Поставка 13.3</t>
  </si>
  <si>
    <t>ИТОГО Поставка 13.4</t>
  </si>
  <si>
    <t>ИТОГО Поставка 13</t>
  </si>
  <si>
    <t>ИТОГО Поставка 14</t>
  </si>
  <si>
    <t>ИТОГО Поставка 20.1</t>
  </si>
  <si>
    <t>ИТОГО Поставка 20.2</t>
  </si>
  <si>
    <t>20.1.1</t>
  </si>
  <si>
    <t>20.1.2</t>
  </si>
  <si>
    <t>20.1.3</t>
  </si>
  <si>
    <t>20.2.1</t>
  </si>
  <si>
    <t>20.2.2</t>
  </si>
  <si>
    <t>Лицензия Aurus PhoneUp на модуль «Запись» для 350 IP-телефонов в течение 1 (одного) года</t>
  </si>
  <si>
    <t xml:space="preserve">Лицензия Aurus PhoneUp модуля «Директория» для 300 IP-телефонов в течение 1 (одного) года </t>
  </si>
  <si>
    <t>№1263 от 05.09.2016</t>
  </si>
  <si>
    <t>№1260 от 05.09.2016</t>
  </si>
  <si>
    <t>ООО «АУРУС»</t>
  </si>
  <si>
    <t>Лицензия на СУБД Tantor в редакции Special Edition для 1C,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сроком на 12 мес., с включенными обновлениями Тип 1 на 12 мес</t>
  </si>
  <si>
    <t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«Усиленный» («Воронеж»), для сервера до 2 сокетов или 1 виртуального сервера, тип "Привилегированная", на 12 мес.</t>
  </si>
  <si>
    <t>Неисключительная лицензия на право использования программного обеспечения Инструментальное средство разработки графических схем Асмо-графический редактор (вид лицензии - профессиональная, обновление версий программы, срок - 12 месяцев) 101-250 рабочих мест, за 1 лицензию</t>
  </si>
  <si>
    <t>Неисключительная лицензия на право использования программного обеспечения Инструментальное средство разработки графических схем Асмо-графический редактор (вид лицензии - персональная, бессрочная) 1-100 рабочих мест, за 1 лицензию</t>
  </si>
  <si>
    <t>RICHCALL-BUSINESS-P-S12-S</t>
  </si>
  <si>
    <t xml:space="preserve">Лицензия на обновления ПО RichCall Business - 12 каналов - в течение 1 года </t>
  </si>
  <si>
    <t>AURUS-PHONEUP-REC-350-S</t>
  </si>
  <si>
    <t>AURUS-PHONEUP-DIR-300-S</t>
  </si>
  <si>
    <t>REDVIRT-SUP-STD-0126</t>
  </si>
  <si>
    <t>Сертификат на техническую поддержку системы виртуализации РЕД Виртуализация на 1 сервер (не более 2 сокетов). 1 год. Стандартный уровень</t>
  </si>
  <si>
    <t>Право на использование программы для электронных вычислительных машин «Менеджер паролей Пассворк», редакция до 10 пользователей, стандартные функциональные возможности, право использования обновлений программы, гарантия на срок 1 год</t>
  </si>
  <si>
    <t>18.1</t>
  </si>
  <si>
    <t>Расширенный сервис IVA MCU WebRTC Universal 2YR</t>
  </si>
  <si>
    <t xml:space="preserve">Расширенный сервис IVA MCU Universal 2YR </t>
  </si>
  <si>
    <t>Сертификат на техническую поддержку программного обеспечения IVA MCU WebRTC Universal, 2 года, 7 дней х 24 часа</t>
  </si>
  <si>
    <t>Сертификат на техническую поддержку программного обеспечения IVA MCU Universal, 2 года, 7 дней х 24 часа</t>
  </si>
  <si>
    <t>Право на использование программы для ЭВМ "Платформа nanoCAD 26" (основной модуль), сетевая лицензия (доп. место) под Linux на 1 год, PROLONG, право на использование (реестровая запись в РРПО № 8814)</t>
  </si>
  <si>
    <t>Право на использование программы для ЭВМ "Платформа nanoCAD 26" (основной модуль), сетевая лицензия (серверная часть) под Linux на 1 год, PROLONG, право на использование (реестровая запись в РРПО № 8814)</t>
  </si>
  <si>
    <t>Одна локальная (персональная) профессиональная
лицензия программного комплекса «Универсальный
механизм» версии 10 в следующей конфигурации:
• UM Base</t>
  </si>
  <si>
    <t>ООО «Инновационные технологии»</t>
  </si>
  <si>
    <t xml:space="preserve">Сертификат на 518 дней технической поддержки и обновлений для ядра системы Id-Gate INFLEX на 2000 профилей </t>
  </si>
  <si>
    <t xml:space="preserve">Сертификат на 518 дней поддержки и обновлений для 1 специализированного биометрического терминала контроля управления доступом, подключенного к Id-Gate </t>
  </si>
  <si>
    <t>Ежегодный платёж за услугу по обеспечению аутентификации физических лиц с использованием биометрических персональных данных (до 2500 уникальных профилей на 518 дней)</t>
  </si>
  <si>
    <t>IDGATE-SUPCORE518D-2K-INFLEX</t>
  </si>
  <si>
    <t>INFLEX TL-IDGATE-SUP518D-1CH-INFLEX</t>
  </si>
  <si>
    <t>518 дней</t>
  </si>
  <si>
    <t>16.2.1</t>
  </si>
  <si>
    <t>16.2.2</t>
  </si>
  <si>
    <t>FPCLACNL</t>
  </si>
  <si>
    <t>FPCLACNL-S</t>
  </si>
  <si>
    <t>CB4337workstALinuxCert</t>
  </si>
  <si>
    <t>Базовый пакет для сертифицированной версии программного комплекса Кибер Бэкап Расширенная редакция для рабочей станции Linux</t>
  </si>
  <si>
    <t>ContentReader PDF 16 Business Per Seat Локальная установка (лицензия по подписке на 1 год) (3-10 лицензий)</t>
  </si>
  <si>
    <t>Годовая лицензия СУБД Postgres Pro Standard на 1 ядро x86-64 (зарегистрировано в ЕДИНОМ РЕЕСТРЕ российских программ для ЭВМ и БД под рег. № 104).
Включает графическую платформу управления и администрирования Postgres Pro Enterprise Manager, отказоустойчивый кластер BiHA, гарантийное обслуживание на срок действия лицензии.</t>
  </si>
  <si>
    <t>Право на использование программы для ЭВМ "Платформа nanoCAD 26" (конфигурация Pro), сетевая лицензия (серверная часть) под Linux на 1 год, PROLONG</t>
  </si>
  <si>
    <t>Право на использование программы для ЭВМ "Платформа nanoCAD 26" (конфигурация Pro), сетевая лицензия (доп. место) под Linux на 1 год, PROLONG</t>
  </si>
  <si>
    <t>Право на использование программы для ЭВМ "nanoCAD BIM Электро 26", сетевая лицензия (серверная часть) на 1 год, PROLONG</t>
  </si>
  <si>
    <t>Право на использование программы для ЭВМ "nanoCAD BIM Электро 26", сетевая лицензия (доп. место) на 1 год, PROLONG</t>
  </si>
  <si>
    <t>Право на использование программы для ЭВМ "nanoCAD Металлоконструкции 26", сетевая лицензия (серверная часть) на 1 год, PROLONG</t>
  </si>
  <si>
    <t>Право на использование программы для ЭВМ "nanoCAD Металлоконструкции 26", сетевая лицензия (доп. место) на 1 год, PROLONG</t>
  </si>
  <si>
    <t>Право на использование программы для ЭВМ "nanoCAD GeoniCS" 26 (основной модуль Топоплан), сетевая лицензия (серверная часть) под Linux на 1 год, PROLONG</t>
  </si>
  <si>
    <t>370 дней</t>
  </si>
  <si>
    <t>PCACRNC</t>
  </si>
  <si>
    <t>Сертификат на сопровождение ПО Кибер Бэкап Расширенная редакция для рабочей станции Windows – Продление (выравнивание дат)</t>
  </si>
  <si>
    <t>412 дней</t>
  </si>
  <si>
    <t>PACRNC</t>
  </si>
  <si>
    <t>Сертификат на сопровождение ПО Кибер Бэкап Расширенная редакция для физического сервера – Продление (выравнивание дат)</t>
  </si>
  <si>
    <t>Сертификат на оптимальную техническую поддержку ПО Infinity в текущей конфигурации с 01.06.2026 до 31.12.2027</t>
  </si>
  <si>
    <t>58.29.21 — Приложения общие для повышения эффективности бизнеса и приложения для домашнего пользования, отдельно реализуемые.</t>
  </si>
  <si>
    <t>№ 697 от 29.04.2016</t>
  </si>
  <si>
    <t>№698 от 29.04.2016
№3109 от 14.03.2017
№3100 от 14.03.2017
№3099 от 14.03.2017
№3098 от 14.03.2017
№3097 от 14.03.2017
№3104 от 14.03.2017
№3102 от 14.03.2017
№701 от 29.04.2016
№708 от 29.04.2016
№3103 от 14.03.2017
№3095 от 14.03.2017
№3106 от 14.03.2017
№3107 от 14.03.2017
№3110 от 14.03.2017</t>
  </si>
  <si>
    <t xml:space="preserve">Годовая лицензия СУБД Postgres Pro Standard на 1 ядро x86-64
</t>
  </si>
  <si>
    <t>4.2.10</t>
  </si>
  <si>
    <t>4.2.11</t>
  </si>
  <si>
    <t>AOSDTB25-AESYG-LAEDATR</t>
  </si>
  <si>
    <t>AOB25-AESYG-LAEDATR</t>
  </si>
  <si>
    <t>AOSDTB25
-AESYGLAED-ATR--FT</t>
  </si>
  <si>
    <t>ООО «АЛМИ Партнер»</t>
  </si>
  <si>
    <t>Неисключительные права на использование операционной системы AlterOS (АльтерОС) Бизнес с 2025 АС ОКС КК А-В 1 год Государственный сектор Лиц ETS</t>
  </si>
  <si>
    <t>Неисключительные права на использование пакета
офисных приложений AlterOffice (АльтерОфис) Бизнес 2025 АС ОКС КК АВ 1 год Государственный сектор Лиц ETS</t>
  </si>
  <si>
    <t>Неисключительные права на использование операционной системы AlterOS (АльтерОС)  Бизнес с 2025 АС ОКС КК
А-В 1 год Государственный сектор Лиц ETS</t>
  </si>
  <si>
    <t>Неисключительные права на использование пакета офисных приложений AlterOffice (АльтерОфис) Бизнес 2025 АС ОКС КК АВ 1 год Государственный сектор Лиц ETS</t>
  </si>
  <si>
    <t>Неисключительные права на Использование Операционной системы AlterOS («АльтерОС») ФСТЭК Бизнес 2025 АС ОКС КК А-В 1Год Государственный сектор Лиц ETS</t>
  </si>
  <si>
    <t>№3801 от 16.08.2017</t>
  </si>
  <si>
    <t>№7114 от 12.10.2020</t>
  </si>
  <si>
    <t>NC260P_12M_NNS</t>
  </si>
  <si>
    <t>NC260P_CNL_12M_ACC_STANDART_BUILD</t>
  </si>
  <si>
    <t>NCGC260_CNL_12M_ACC</t>
  </si>
  <si>
    <t>NCGC260_ALG_C_12M_ACC</t>
  </si>
  <si>
    <t>NCSPMC260_CNL_12M_ACC</t>
  </si>
  <si>
    <t>Право на использование программы для ЭВМ "Платформа nanoCAD 26" (основной модуль), локальная лицензия под Linux на 1 год, PROLONG, право на использование (реестровая запись в РРПО № 8814)</t>
  </si>
  <si>
    <t>Право на использование программы для ЭВМ "Платформа nanoCAD 26" (основной модуль), update subscription на 1 год, право на использование (реестровая запись в РРПО № 8814)</t>
  </si>
  <si>
    <t>Право на использование программы для ЭВМ "Платформа nanoCAD 26" (конфигурация Standart Build), локальная лицензия на 1 год, право на использование (реестровая запись в РРПО № 8814)</t>
  </si>
  <si>
    <t>Право на использование программы для ЭВМ "nanoCAD GeoniCS" 26 (основной модуль Топоплан), локальная лицензия на 1 год, право на использование (реестровая запись в РРПО № 11278)</t>
  </si>
  <si>
    <t>Право на использование программы для ЭВМ "nanoCAD GeoniCS" 26 (доп. модуль Трассы) на 1 год, право на использование (реестровая запись в РРПО № 11278)</t>
  </si>
  <si>
    <t>Право на использование программы для ЭВМ "nanoCAD Металлоконструкции 26", локальная лицензия на 1 год, право на использование (реестровая запись в РРПО № 11097)</t>
  </si>
  <si>
    <r>
      <t xml:space="preserve">Поставка 18.
Срок начала поставки: Со дня заключения договора
Срок окончания поставки: в течение 10 (десяти) календарных дней с даты начала поставки
</t>
    </r>
    <r>
      <rPr>
        <b/>
        <sz val="10"/>
        <color rgb="FFFF0000"/>
        <rFont val="Times New Roman"/>
        <family val="1"/>
        <charset val="204"/>
      </rPr>
      <t>Адрес поставки: 660049, Российская Федерация, г. Красноярск , ул. Перенсона , д. 2А, помещение 1</t>
    </r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</si>
  <si>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</si>
  <si>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</si>
  <si>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</si>
  <si>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</si>
  <si>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</si>
  <si>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</si>
  <si>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</si>
  <si>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</si>
  <si>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</si>
  <si>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16.1.10</t>
  </si>
  <si>
    <t>16.1.11</t>
  </si>
  <si>
    <t>16.1.12</t>
  </si>
  <si>
    <t>16.1.13</t>
  </si>
  <si>
    <t>FATSCVA</t>
  </si>
  <si>
    <t>Кибер Бэкап Расширенная редакция для платформы виртуализации – Переход с несертифицированной на сертифицированную версию ФСТЭК</t>
  </si>
  <si>
    <t>Лицензия на право использования программного обеспечения: Пакет обновления КОМПAС-3D и приложений с версий v5 - v22 до версии v25 (для постоянной лицензии)</t>
  </si>
  <si>
    <t>Лицензия на право использования программного обеспечения: Пакет
обновления Материалы и Сортаменты для КОМПАС с версий v5 - v22 до версии v25 (для постоянной лицензии)</t>
  </si>
  <si>
    <t>Лицензия на право использования программного обеспечения: Пакет
обновления Стандартные Изделия: Детали, узлы и конструктивные
элементы для КОМПАС с версий v5 - v22 до версии v25 (для постоянной
Лицензии)</t>
  </si>
  <si>
    <t>Лицензия на право использования программного обеспечения: Пакет
обновления Стандартные Изделия: Крепеж для КОМПАС с версий v5 - v22 до версии v25 (для постоянной Лицензии)</t>
  </si>
  <si>
    <t>Лицензия на право использования программного обеспечения: КОМПAС-3D v25, система трехмерного проектирования (постоянная лицензия)</t>
  </si>
  <si>
    <t>Лицензия на право использования программного обеспечения: Комплект:
Весь MinD-Плюс 2D v25 (комплект постоянных лицензий)</t>
  </si>
  <si>
    <t>Лицензия на право использования программного обеспечения: Материалы
и Сортаменты для КОМПАС v25 (приложение для КОМПАС-3D/КОМПАС-График) (постоянная лицензия)</t>
  </si>
  <si>
    <t>Лицензия на право использования программного обеспечения:
Стандартные Изделия: Детали, узлы и конструктивные элементы для КОМПАС v25 (приложение для КОМПАС-3D/КОМПАС-График)
(постоянная лицензия)</t>
  </si>
  <si>
    <t>Лицензия на право использования программного обеспечения:
Стандартные Изделия: Крепеж для КОМПАС v25 (приложение для
КОМПАС-3D/КОМПАС-График) (постоянная лицензия)</t>
  </si>
  <si>
    <t>4.1.1</t>
  </si>
  <si>
    <t>4.1.2</t>
  </si>
  <si>
    <t>4.2.2</t>
  </si>
  <si>
    <t>4.2.3</t>
  </si>
  <si>
    <t>4.2.4</t>
  </si>
  <si>
    <t xml:space="preserve">ASCON_ОО-00713
56
</t>
  </si>
  <si>
    <t xml:space="preserve">ASCON_ОО-00713
62
</t>
  </si>
  <si>
    <t xml:space="preserve">ASCON_ОО-00713
65
</t>
  </si>
  <si>
    <t xml:space="preserve">ASCON_ОО-00713
68
</t>
  </si>
  <si>
    <t xml:space="preserve">ASCON_ОО-007111
4
</t>
  </si>
  <si>
    <t>ASCON_ОО-00713
99</t>
  </si>
  <si>
    <t>ASCON_ОО-00713
78</t>
  </si>
  <si>
    <t xml:space="preserve">ASCON_ОО-00713
77
</t>
  </si>
  <si>
    <t>ASCON_ОО-00713
79</t>
  </si>
  <si>
    <t>Расширенная редакция сертифицированная ФСТЭК</t>
  </si>
  <si>
    <t>Для расширенной редакция сертифицированной ФСТЭК</t>
  </si>
  <si>
    <t>АО «Институт Гидропроект»</t>
  </si>
  <si>
    <t>Поставка 8.
Срок начала поставки: День, следующий за днем подписания договора
Срок окончания поставки: в течение 10 (десяти) календарных дней с даты начала поставки
Адрес поставки: 125993, Российская Федерация, г. Москва, Волоколамское ш., д. 2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</si>
  <si>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</si>
  <si>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</si>
  <si>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</si>
  <si>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</si>
  <si>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</si>
  <si>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</si>
  <si>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</si>
  <si>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</si>
  <si>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</si>
  <si>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</si>
  <si>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</si>
  <si>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</si>
  <si>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</si>
  <si>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</si>
  <si>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</si>
  <si>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</si>
  <si>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Поставка 10.1
Срок начала поставки: Со дня заключения договора
Срок окончания поставки: в течение 10 (десяти) календарных дней с даты начала поставки
Адрес поставки: 683001, Российская Федерация, Камчатский край, г. Петропавловск-Камчатский, ул. Набережная, д. 10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</si>
  <si>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</si>
  <si>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</si>
  <si>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</si>
  <si>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</si>
  <si>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</si>
  <si>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</si>
  <si>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</si>
  <si>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</si>
  <si>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</si>
  <si>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</si>
  <si>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</si>
  <si>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</si>
  <si>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</si>
  <si>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</si>
  <si>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10.1.15</t>
  </si>
  <si>
    <t>10.1.16</t>
  </si>
  <si>
    <t>10.1.17</t>
  </si>
  <si>
    <t>10.1.18</t>
  </si>
  <si>
    <t>10.1.19</t>
  </si>
  <si>
    <t>10.1.20</t>
  </si>
  <si>
    <t>10.1.21</t>
  </si>
  <si>
    <t>10.1.22</t>
  </si>
  <si>
    <t>10.1.23</t>
  </si>
  <si>
    <t>10.1.24</t>
  </si>
  <si>
    <t>10.1.25</t>
  </si>
  <si>
    <t>10.1.26</t>
  </si>
  <si>
    <t>10.1.27</t>
  </si>
  <si>
    <t>10.1.28</t>
  </si>
  <si>
    <t>10.1.29</t>
  </si>
  <si>
    <t>10.1.30</t>
  </si>
  <si>
    <t>10.1.31</t>
  </si>
  <si>
    <t>10.1.32</t>
  </si>
  <si>
    <t>10.1.33</t>
  </si>
  <si>
    <t>10.1.34</t>
  </si>
  <si>
    <t>10.1.35</t>
  </si>
  <si>
    <t>10.1.36</t>
  </si>
  <si>
    <t>10.1.37</t>
  </si>
  <si>
    <t>Поставка 10.2
Срок начала поставки: День, следующий за днем подписания договора
Срок окончания поставки: c 11.01.2027 в течение 10 (десяти) календарных дней
Адрес поставки: 683001, Российская Федерация, Камчатский край, г. Петропавловск-Камчатский, ул. Набережная, д. 10</t>
  </si>
  <si>
    <t>10.2.1</t>
  </si>
  <si>
    <t>10.2.2</t>
  </si>
  <si>
    <t>Поставка 11.
Срок начала поставки: Со дня заключения договора
Срок окончания поставки: в течение 10 (десяти) календарных дней с даты начала поставки
Адрес поставки: 686222, Российская Федерация, Магаданская область, п. Синегорье, ул. Олега Когодовского, д. 7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</si>
  <si>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</si>
  <si>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</si>
  <si>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</si>
  <si>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</si>
  <si>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</si>
  <si>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</si>
  <si>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</si>
  <si>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</si>
  <si>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</si>
  <si>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</si>
  <si>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</si>
  <si>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</si>
  <si>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Поставка 12.1
Срок начала поставки: Со дня заключения договора
Срок окончания поставки: в течение 10 (десяти) календарных дней с даты начала поставки
Адрес поставки: 660017, Российская Федерация, Красноярский край, г. Красноярск, ул. Дубровинского, д. 43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</si>
  <si>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</si>
  <si>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</si>
  <si>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</si>
  <si>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</si>
  <si>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</si>
  <si>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</si>
  <si>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</si>
  <si>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</si>
  <si>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</si>
  <si>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</si>
  <si>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</si>
  <si>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</si>
  <si>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</si>
  <si>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</si>
  <si>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</si>
  <si>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Поставка 12.2
Срок начала поставки: День, следующий за днем подписания договора
Срок окончания поставки: c 11.01.2027 в течение 10 (десяти) календарных дней
Адрес поставки: 660017, Российская Федерация, Красноярский край, г. Красноярск, ул. Дубровинского, д. 43</t>
  </si>
  <si>
    <t>12.2.1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</si>
  <si>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</si>
  <si>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</si>
  <si>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</si>
  <si>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</si>
  <si>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</si>
  <si>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</si>
  <si>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</si>
  <si>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</si>
  <si>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Поставка 13.
Срок начала поставки: Со дня заключения договора
Срок окончания поставки: в течение 10 (десяти) календарных дней с даты начала поставки
Адрес поставки: 197227, Российская Федерация, г. Санкт-Петербург, пр. Испытателей, д. 22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</si>
  <si>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</si>
  <si>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</si>
  <si>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</si>
  <si>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</si>
  <si>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</si>
  <si>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</si>
  <si>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</si>
  <si>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</si>
  <si>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</si>
  <si>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</si>
  <si>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</si>
  <si>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</si>
  <si>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</si>
  <si>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</si>
  <si>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</si>
  <si>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</si>
  <si>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</si>
  <si>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</si>
  <si>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</si>
  <si>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</si>
  <si>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</si>
  <si>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</si>
  <si>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</si>
  <si>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</si>
  <si>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</si>
  <si>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</si>
  <si>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13.27</t>
  </si>
  <si>
    <t>13.28</t>
  </si>
  <si>
    <t>13.29</t>
  </si>
  <si>
    <t>Поставка 14.1.
Срок начала поставки: Со дня заключения договора
Срок окончания поставки: в течение 10 (десяти) календарных дней с даты начала поставки
Адрес поставки: 685017, Российская Федерация, Магаданская область, г. Магадан, ул. Советская, д. 24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</si>
  <si>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</si>
  <si>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</si>
  <si>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</si>
  <si>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</si>
  <si>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</si>
  <si>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</si>
  <si>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</si>
  <si>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</si>
  <si>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14.1.9</t>
  </si>
  <si>
    <t>14.1.10</t>
  </si>
  <si>
    <t>14.1.11</t>
  </si>
  <si>
    <t>14.1.12</t>
  </si>
  <si>
    <t>14.1.13</t>
  </si>
  <si>
    <t>14.1.14</t>
  </si>
  <si>
    <t>14.1.15</t>
  </si>
  <si>
    <t>14.1.16</t>
  </si>
  <si>
    <t>14.1.17</t>
  </si>
  <si>
    <t>14.1.18</t>
  </si>
  <si>
    <t>Поставка 14.2.
Срок начала поставки: Со дня заключения договора
Срок окончания поставки: в течение 10 (десяти) календарных дней с даты начала поставки
Адрес поставки: 685027, Российская Федерация, Магаданская область, г. Магадан, пер. Марчеканский, д. 27</t>
  </si>
  <si>
    <t>14.2.1</t>
  </si>
  <si>
    <t>14.2.2</t>
  </si>
  <si>
    <t>14.2.3</t>
  </si>
  <si>
    <t>14.2.4</t>
  </si>
  <si>
    <t>Поставка 14.3.
Срок начала поставки: Со дня заключения договора
Срок окончания поставки: в течение 10 (десяти) календарных дней с даты начала поставки
Адрес поставки: 685017, Российская Федерация, Магаданская область, г. Магадан, ул. Речная, д. 25</t>
  </si>
  <si>
    <t>14.3.1</t>
  </si>
  <si>
    <t>14.3.2</t>
  </si>
  <si>
    <t>14.3.3</t>
  </si>
  <si>
    <t>14.3.4</t>
  </si>
  <si>
    <t>14.3.5</t>
  </si>
  <si>
    <t>14.3.6</t>
  </si>
  <si>
    <t>14.3.7</t>
  </si>
  <si>
    <t>14.3.8</t>
  </si>
  <si>
    <t>14.3.9</t>
  </si>
  <si>
    <t>14.3.10</t>
  </si>
  <si>
    <t>14.3.11</t>
  </si>
  <si>
    <t>14.3.12</t>
  </si>
  <si>
    <t>14.3.13</t>
  </si>
  <si>
    <t>14.3.14</t>
  </si>
  <si>
    <t>14.3.15</t>
  </si>
  <si>
    <t>14.3.16</t>
  </si>
  <si>
    <t>14.3.17</t>
  </si>
  <si>
    <t>14.3.18</t>
  </si>
  <si>
    <t>14.3.19</t>
  </si>
  <si>
    <t>14.3.20</t>
  </si>
  <si>
    <t>14.3.21</t>
  </si>
  <si>
    <t>14.3.22</t>
  </si>
  <si>
    <t>14.3.23</t>
  </si>
  <si>
    <t>14.3.24</t>
  </si>
  <si>
    <t>14.3.25</t>
  </si>
  <si>
    <t>14.3.26</t>
  </si>
  <si>
    <t>14.3.27</t>
  </si>
  <si>
    <t>14.3.28</t>
  </si>
  <si>
    <t>Поставка 14.4.
Срок начала поставки: Со дня заключения договора
Срок окончания поставки: в течение 10 (десяти) календарных дней с даты начала поставки
Адрес поставки: 685017, Российская Федерация, Магаданская область, г. Магадан, п. Кедровый, Сусуманский район, ул. Гагарина, д. 1</t>
  </si>
  <si>
    <t>14.4.1</t>
  </si>
  <si>
    <t>14.4.2</t>
  </si>
  <si>
    <t>14.4.3</t>
  </si>
  <si>
    <r>
      <t xml:space="preserve">Поставка 15.
Срок начала поставки: Со дня заключения договора
Срок окончания поставки: в течение 10 (десяти) календарных дней с даты начала поставки
</t>
    </r>
    <r>
      <rPr>
        <b/>
        <sz val="10"/>
        <color rgb="FFFF0000"/>
        <rFont val="Times New Roman"/>
        <family val="1"/>
        <charset val="204"/>
      </rPr>
      <t>Адрес поставки: 690090, Российская Федерация, Приморский край, г. Владивосток, ул. Верхнепортовая, д. 2, а/я 150</t>
    </r>
  </si>
  <si>
    <t>15.1</t>
  </si>
  <si>
    <t>15.2</t>
  </si>
  <si>
    <t>Поставка 16.1
Срок начала поставки: Со дня заключения договора
Срок окончания поставки: в течение 10 (десяти) календарных дней с даты начала поставки
Адрес поставки: 390005, Российская Федерация, Рязанская область, г. Рязань, ул. Дзержинского, д. 21А</t>
  </si>
  <si>
    <t>Поставка 16.2
Срок начала поставки: День, следующий за днем подписания договора
Срок окончания поставки: c 11.01.2027 в течение 10 (десяти) календарных дней
Адрес поставки: 390005, Российская Федерация, Рязанская область, г. Рязань, ул. Дзержинского, д. 21А</t>
  </si>
  <si>
    <r>
      <t xml:space="preserve">Поставка 17.1
Срок начала поставки: Со дня заключения договора
Срок окончания поставки: в течение 10 (десяти) календарных дней с даты начала поставки
</t>
    </r>
    <r>
      <rPr>
        <b/>
        <sz val="10"/>
        <color rgb="FFFF0000"/>
        <rFont val="Times New Roman"/>
        <family val="1"/>
        <charset val="204"/>
      </rPr>
      <t>Адрес поставки: 660049, Российская Федерация, г. Красноярск , ул. Перенсона , д. 2А, помещение 1</t>
    </r>
  </si>
  <si>
    <t>17.1.1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</si>
  <si>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</si>
  <si>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</si>
  <si>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</si>
  <si>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</si>
  <si>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</si>
  <si>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</si>
  <si>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</si>
  <si>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</si>
  <si>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17.1.10</t>
  </si>
  <si>
    <t>17.1.11</t>
  </si>
  <si>
    <t>17.1.12</t>
  </si>
  <si>
    <t>17.1.13</t>
  </si>
  <si>
    <t>17.1.14</t>
  </si>
  <si>
    <t>17.1.15</t>
  </si>
  <si>
    <t>17.1.16</t>
  </si>
  <si>
    <t>17.1.17</t>
  </si>
  <si>
    <t>17.1.18</t>
  </si>
  <si>
    <t>17.1.19</t>
  </si>
  <si>
    <t>17.1.20</t>
  </si>
  <si>
    <t>17.1.21</t>
  </si>
  <si>
    <t>17.1.22</t>
  </si>
  <si>
    <t>17.1.23</t>
  </si>
  <si>
    <t>17.1.24</t>
  </si>
  <si>
    <t>17.1.25</t>
  </si>
  <si>
    <t>17.1.26</t>
  </si>
  <si>
    <t>17.1.27</t>
  </si>
  <si>
    <t>17.1.28</t>
  </si>
  <si>
    <t>17.1.29</t>
  </si>
  <si>
    <t>17.1.30</t>
  </si>
  <si>
    <t>17.1.31</t>
  </si>
  <si>
    <t>17.1.32</t>
  </si>
  <si>
    <t>17.1.33</t>
  </si>
  <si>
    <t>17.1.34</t>
  </si>
  <si>
    <t>17.1.35</t>
  </si>
  <si>
    <t>17.1.36</t>
  </si>
  <si>
    <r>
      <t xml:space="preserve">Поставка 17.2
Срок начала поставки: День, следующий за днем подписания договора
Срок окончания поставки: c 11.01.2027 в течение 10 (десяти) календарных дней
</t>
    </r>
    <r>
      <rPr>
        <b/>
        <sz val="10"/>
        <color rgb="FFFF0000"/>
        <rFont val="Times New Roman"/>
        <family val="1"/>
        <charset val="204"/>
      </rPr>
      <t>Адрес поставки: 660049, Российская Федерация, г. Красноярск , ул. Перенсона , д. 2А, помещение 1</t>
    </r>
  </si>
  <si>
    <t>17.2.1</t>
  </si>
  <si>
    <t>17.2.2</t>
  </si>
  <si>
    <t>17.2.3</t>
  </si>
  <si>
    <r>
      <t xml:space="preserve">Поставка 19.
Срок начала поставки: Со дня заключения договора
Срок окончания поставки: в течение 10 (десяти) календарных дней с даты начала поставки
</t>
    </r>
    <r>
      <rPr>
        <b/>
        <sz val="10"/>
        <color rgb="FFFF0000"/>
        <rFont val="Times New Roman"/>
        <family val="1"/>
        <charset val="204"/>
      </rPr>
      <t>Адрес поставки: 660049, Российская Федерация, г. Красноярск , ул. Перенсона , д. 2А, помещение 1</t>
    </r>
  </si>
  <si>
    <t>19.1</t>
  </si>
  <si>
    <t>19.2</t>
  </si>
  <si>
    <t>Поставка 20.1
Срок начала поставки: Со дня заключения договора
Срок окончания поставки: в течение 10 (десяти) календарных дней с даты начала поставки
Адрес поставки: 677001, Российская Федерация, Республика Саха (Якутия), г. Якутск, пер. Энергетиков, д. 2</t>
  </si>
  <si>
    <t>Поставка 20.2
Срок начала поставки: День, следующий за днем подписания договора
Срок окончания поставки: c 11.01.2027 в течение 10 (десяти) календарных дней
Адрес поставки: 677001, Российская Федерация, Республика Саха (Якутия), г. Якутск, пер. Энергетиков, д. 2</t>
  </si>
  <si>
    <t>20.2.3</t>
  </si>
  <si>
    <t>20.2.4</t>
  </si>
  <si>
    <t>20.2.5</t>
  </si>
  <si>
    <t>20.2.6</t>
  </si>
  <si>
    <t>20.2.7</t>
  </si>
  <si>
    <t>20.2.8</t>
  </si>
  <si>
    <t>Поставка 21.1
Срок начала поставки: Со дня заключения договора
Срок окончания поставки: в течение 10 (десяти) календарных дней с даты начала поставки
Адрес поставки: 693020, Российская Федерация, Сахалинская область, г. Южно-Сахалинск, Коммунистический пр., д. 43</t>
  </si>
  <si>
    <t>21.1.1</t>
  </si>
  <si>
    <t>21.1.2</t>
  </si>
  <si>
    <t>21.1.3</t>
  </si>
  <si>
    <t>21.1.4</t>
  </si>
  <si>
    <t>21.1.5</t>
  </si>
  <si>
    <t>21.1.6</t>
  </si>
  <si>
    <t>21.1.7</t>
  </si>
  <si>
    <t>21.1.8</t>
  </si>
  <si>
    <t>21.1.9</t>
  </si>
  <si>
    <t>21.1.10</t>
  </si>
  <si>
    <t>21.1.11</t>
  </si>
  <si>
    <t>21.1.12</t>
  </si>
  <si>
    <t>21.1.13</t>
  </si>
  <si>
    <t>21.1.14</t>
  </si>
  <si>
    <t>21.1.15</t>
  </si>
  <si>
    <t>21.1.16</t>
  </si>
  <si>
    <t>21.1.17</t>
  </si>
  <si>
    <t>21.1.18</t>
  </si>
  <si>
    <t>21.1.19</t>
  </si>
  <si>
    <t>21.1.20</t>
  </si>
  <si>
    <t>21.1.21</t>
  </si>
  <si>
    <t>21.1.22</t>
  </si>
  <si>
    <t>Поставка 21.2
Срок начала поставки: День, следующий за днем подписания договора
Срок окончания поставки: c 11.01.2027 в течение 10 (десяти) календарных дней
Адрес поставки: 693020, Российская Федерация, Сахалинская область, г. Южно-Сахалинск, Коммунистический пр., д. 43</t>
  </si>
  <si>
    <t>21.2.1</t>
  </si>
  <si>
    <t>21.2.2</t>
  </si>
  <si>
    <t>Поставка 22.
Срок начала поставки: Со дня заключения договора
Срок окончания поставки: в течение 10 (десяти) календарных дней с даты начала поставки
Адрес поставки: 677001, Российская Федерация, Республика Саха (Якутия), г. Якутск, пер. Энергетиков, д. 1А</t>
  </si>
  <si>
    <t>22.3</t>
  </si>
  <si>
    <t>22.4</t>
  </si>
  <si>
    <t>22.5</t>
  </si>
  <si>
    <t>Поставка 23.
Срок начала поставки: Со дня заключения договора
Срок окончания поставки: в течение 10 (десяти) календарных дней с даты начала поставки
Адрес поставки: 680017, Российская Федерация, Хабаровский край, г. Хабаровск, ул. Ленина, д. 57, пом. IV (23-58)</t>
  </si>
  <si>
    <t>23.2</t>
  </si>
  <si>
    <t>Поставка 24.
Срок начала поставки: Со дня заключения договора
Срок окончания поставки: в течение 10 (десяти) календарных дней с даты начала поставки
Адрес поставки: 685000, Российская Федерация, Магаданская область, г. Магадан, ул. Кольцевая, д. 9, этаж 3, пом. 005</t>
  </si>
  <si>
    <t>24.1</t>
  </si>
  <si>
    <t>Поставка 25.
Срок начала поставки: Со дня заключения договора
Срок окончания поставки: в течение 10 (десяти) календарных дней с даты начала поставки
Адрес поставки: 680026, Российская Федерация, Хабаровский край, г. Хабаровск, ул. Доватора, д. 24А</t>
  </si>
  <si>
    <t>25.2</t>
  </si>
  <si>
    <t>25.3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</si>
  <si>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</si>
  <si>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</si>
  <si>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</si>
  <si>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</si>
  <si>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</si>
  <si>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</si>
  <si>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</si>
  <si>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</si>
  <si>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</si>
  <si>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25.13</t>
  </si>
  <si>
    <t>25.14</t>
  </si>
  <si>
    <t>Поставка 26.
Срок начала поставки: Со дня заключения договора
Срок окончания поставки: в течение 10 (десяти) календарных дней с даты начала поставки
Адрес поставки: 362008, Российская Федерация, Республика Осетия-Алания, г. Владикавказ, пр. Коста / ул. Генерала Плиева, 93/32, оф. 304</t>
  </si>
  <si>
    <t>Поставка 27.
Срок начала поставки: Со дня заключения договора
Срок окончания поставки: в течение 10 (десяти) календарных дней с даты начала поставки
Адрес поставки: 660049, Российская Федерация, г. Красноярск , ул. Перенсона , д. 2А, помещение 1</t>
  </si>
  <si>
    <t>Поставка 28.
Срок начала поставки: Со дня заключения договора
Срок окончания поставки: в течение 10 (десяти) календарных дней с даты начала поставки
Адрес поставки: 683009, Российская Федерация, Камчатский край, г. Петропавловск-Камчатский, ул. Тундровая, д. 2</t>
  </si>
  <si>
    <t>28.1</t>
  </si>
  <si>
    <t>28.2</t>
  </si>
  <si>
    <t>28.3</t>
  </si>
  <si>
    <t>Поставка 29.1
Срок начала поставки: Со дня заключения договора
Срок окончания поставки: в течение 10 (десяти) календарных дней с даты начала поставки
Адрес поставки: 677001, Российская Федерация, Республика Саха (Якутия), г. Якутск, ул. Федора Попова, д. 14</t>
  </si>
  <si>
    <t>29.1.1</t>
  </si>
  <si>
    <t>29.1.2</t>
  </si>
  <si>
    <t>29.1.3</t>
  </si>
  <si>
    <t>29.1.4</t>
  </si>
  <si>
    <t>29.1.5</t>
  </si>
  <si>
    <t>29.1.6</t>
  </si>
  <si>
    <t>29.1.7</t>
  </si>
  <si>
    <t>29.1.8</t>
  </si>
  <si>
    <t>29.1.9</t>
  </si>
  <si>
    <t>29.1.10</t>
  </si>
  <si>
    <t>29.1.11</t>
  </si>
  <si>
    <t>29.1.12</t>
  </si>
  <si>
    <t>29.1.13</t>
  </si>
  <si>
    <t>29.1.14</t>
  </si>
  <si>
    <t>29.1.15</t>
  </si>
  <si>
    <t>29.1.16</t>
  </si>
  <si>
    <t>29.1.17</t>
  </si>
  <si>
    <t>29.1.18</t>
  </si>
  <si>
    <t>29.1.19</t>
  </si>
  <si>
    <t>29.1.20</t>
  </si>
  <si>
    <t>29.1.21</t>
  </si>
  <si>
    <t>29.1.22</t>
  </si>
  <si>
    <t>29.1.23</t>
  </si>
  <si>
    <t>29.1.24</t>
  </si>
  <si>
    <t>29.1.25</t>
  </si>
  <si>
    <t>29.1.26</t>
  </si>
  <si>
    <t>29.1.27</t>
  </si>
  <si>
    <t>29.1.28</t>
  </si>
  <si>
    <t>29.1.29</t>
  </si>
  <si>
    <t>29.1.30</t>
  </si>
  <si>
    <t>29.1.31</t>
  </si>
  <si>
    <t>29.1.32</t>
  </si>
  <si>
    <t>29.1.33</t>
  </si>
  <si>
    <t>29.1.34</t>
  </si>
  <si>
    <t>29.1.35</t>
  </si>
  <si>
    <t>29.1.36</t>
  </si>
  <si>
    <t>Поставка 29.2
Срок начала поставки: День, следующий за днем подписания договора
Срок окончания поставки: c 11.01.2027 в течение 10 (десяти) календарных дней
Адрес поставки: 677001, Российская Федерация, Республика Саха (Якутия), г. Якутск, ул. Федора Попова, д. 14</t>
  </si>
  <si>
    <t>29.2.1</t>
  </si>
  <si>
    <t>29.2.2</t>
  </si>
  <si>
    <t>ВСЕГО  Поставки 1-29</t>
  </si>
  <si>
    <t>PPCS-86-LIC-3YW</t>
  </si>
  <si>
    <t>PPE-86-LIC-3YW</t>
  </si>
  <si>
    <t>PPT-86-LIC-3YW</t>
  </si>
  <si>
    <t>ООО «Постгрес Профессиональный»</t>
  </si>
  <si>
    <t>Postgres Professional Лицензия Субд Postgres Pro Enterprise для 1C, сертифицированная версия на 1 ядро x86-64, зарегистрировано в ЕДИНОМ РЕЕСТРЕ российских программ для ЭВМ и БД под рег (№ 104 с гарантией 3 года), Лицензия (включает графическую платформу управления и администрирования Postgres Pro Enterprise Manager, отказоустойчивый кластер BiHA, модуль резервного копирования Postgres Pro Backup Enterprise)</t>
  </si>
  <si>
    <t>Postgres Professional Лицензия Субд Postgres Pro Enterprise на 1 ядро x86-64, зарегистрировано в ЕДИНОМ РЕЕСТРЕ российских программ для ЭВМ и БД под рег (№ 104 с гарантией 3 года), Лицензия (включает графическую платформу управления и администрирования Postgres Pro Enterprise Manager, отказоустойчивый кластер BiHA, модуль резервного копирования Postgres Pro Backup Enterprise)</t>
  </si>
  <si>
    <t>Postgres Professional Лицензия Субд Postgres Pro Standard на 1 ядро x86-64, зарегистрировано в ЕДИНОМ РЕЕСТРЕ российских программ для ЭВМ и БД под рег (№ 104 с гарантией 3 года), Лицензия (включает графическую платформу управления и администрирования Postgres Pro Enterprise Manager, отказоустойчивый кластер BiHA)</t>
  </si>
  <si>
    <t xml:space="preserve">бессрочно </t>
  </si>
  <si>
    <t>Поставка 9.
Срок начала поставки: День, следующий за днем подписания договора
Срок окончания поставки: c 11.01.2027 в течение 10 (десяти) календарных дней
Адрес поставки: 283048, Российская Федерация, Донецкая Народная Республика, г. о. Донецк, г. Донецк, пр. Германа Титова, д. 8Б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</si>
</sst>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15" x14ac:knownFonts="1"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indexed="8"/>
      <name val="Verdana"/>
      <family val="2"/>
      <charset val="204"/>
    </font>
    <font>
      <b/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5" fillId="0" borderId="0"/>
    <xf numFmtId="0" fontId="6" fillId="0" borderId="0" applyNumberFormat="0" applyFill="0" applyBorder="0" applyProtection="0">
      <alignment vertical="top" wrapText="1"/>
    </xf>
    <xf numFmtId="0" fontId="5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Fill="1"/>
    <xf numFmtId="0" fontId="4" fillId="0" borderId="0" xfId="0" applyFont="1"/>
    <xf numFmtId="0" fontId="7" fillId="0" borderId="0" xfId="0" applyFont="1"/>
    <xf numFmtId="0" fontId="8" fillId="0" borderId="0" xfId="0" applyFont="1" applyFill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14" fontId="8" fillId="0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" xfId="6" applyFont="1" applyFill="1" applyBorder="1" applyAlignment="1" applyProtection="1">
      <alignment horizontal="center" vertical="top" wrapText="1"/>
      <protection locked="0"/>
    </xf>
    <xf numFmtId="14" fontId="9" fillId="4" borderId="2" xfId="6" applyNumberFormat="1" applyFont="1" applyFill="1" applyBorder="1" applyAlignment="1" applyProtection="1">
      <alignment horizontal="center" vertical="top" wrapText="1"/>
      <protection locked="0"/>
    </xf>
    <xf numFmtId="14" fontId="8" fillId="0" borderId="1" xfId="0" applyNumberFormat="1" applyFont="1" applyFill="1" applyBorder="1" applyAlignment="1">
      <alignment horizontal="center" vertical="top" wrapText="1"/>
    </xf>
    <xf numFmtId="0" fontId="8" fillId="0" borderId="0" xfId="6" applyFont="1" applyAlignment="1">
      <alignment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left" vertical="top"/>
    </xf>
    <xf numFmtId="1" fontId="8" fillId="0" borderId="1" xfId="6" applyNumberFormat="1" applyFont="1" applyFill="1" applyBorder="1" applyAlignment="1" applyProtection="1">
      <alignment vertical="top" wrapText="1"/>
      <protection locked="0"/>
    </xf>
    <xf numFmtId="14" fontId="9" fillId="4" borderId="4" xfId="6" applyNumberFormat="1" applyFont="1" applyFill="1" applyBorder="1" applyAlignment="1" applyProtection="1">
      <alignment horizontal="center" vertical="top" wrapText="1"/>
      <protection locked="0"/>
    </xf>
    <xf numFmtId="14" fontId="8" fillId="0" borderId="6" xfId="0" applyNumberFormat="1" applyFont="1" applyFill="1" applyBorder="1" applyAlignment="1">
      <alignment horizontal="center" vertical="top" wrapText="1"/>
    </xf>
    <xf numFmtId="0" fontId="8" fillId="0" borderId="1" xfId="9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justify" vertical="top" wrapText="1"/>
    </xf>
    <xf numFmtId="0" fontId="8" fillId="0" borderId="0" xfId="6" applyFont="1"/>
    <xf numFmtId="49" fontId="8" fillId="0" borderId="0" xfId="0" applyNumberFormat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top"/>
    </xf>
    <xf numFmtId="3" fontId="8" fillId="0" borderId="0" xfId="0" applyNumberFormat="1" applyFont="1" applyFill="1" applyAlignment="1">
      <alignment horizontal="center" vertical="top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vertical="top" wrapText="1"/>
    </xf>
    <xf numFmtId="49" fontId="8" fillId="0" borderId="3" xfId="6" applyNumberFormat="1" applyFont="1" applyFill="1" applyBorder="1" applyAlignment="1">
      <alignment vertical="top"/>
    </xf>
    <xf numFmtId="0" fontId="8" fillId="0" borderId="1" xfId="6" applyFont="1" applyFill="1" applyBorder="1" applyAlignment="1" applyProtection="1">
      <alignment horizontal="left" vertical="top" wrapText="1"/>
      <protection locked="0"/>
    </xf>
    <xf numFmtId="0" fontId="8" fillId="0" borderId="1" xfId="6" applyFont="1" applyFill="1" applyBorder="1" applyAlignment="1" applyProtection="1">
      <alignment horizontal="center" vertical="top"/>
      <protection locked="0"/>
    </xf>
    <xf numFmtId="4" fontId="8" fillId="0" borderId="1" xfId="6" applyNumberFormat="1" applyFont="1" applyFill="1" applyBorder="1" applyAlignment="1" applyProtection="1">
      <alignment horizontal="right" vertical="top" wrapText="1"/>
      <protection locked="0"/>
    </xf>
    <xf numFmtId="4" fontId="8" fillId="0" borderId="1" xfId="0" applyNumberFormat="1" applyFont="1" applyBorder="1" applyAlignment="1">
      <alignment vertical="top"/>
    </xf>
    <xf numFmtId="9" fontId="8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vertical="top"/>
    </xf>
    <xf numFmtId="4" fontId="9" fillId="4" borderId="1" xfId="6" applyNumberFormat="1" applyFont="1" applyFill="1" applyBorder="1" applyAlignment="1">
      <alignment vertical="top"/>
    </xf>
    <xf numFmtId="0" fontId="8" fillId="0" borderId="1" xfId="8" applyFont="1" applyFill="1" applyBorder="1" applyProtection="1">
      <alignment vertical="top" wrapText="1"/>
      <protection hidden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4" fontId="8" fillId="0" borderId="7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top"/>
    </xf>
    <xf numFmtId="0" fontId="8" fillId="0" borderId="7" xfId="8" applyFont="1" applyFill="1" applyBorder="1" applyProtection="1">
      <alignment vertical="top" wrapText="1"/>
      <protection hidden="1"/>
    </xf>
    <xf numFmtId="0" fontId="8" fillId="0" borderId="7" xfId="0" applyFont="1" applyFill="1" applyBorder="1" applyAlignment="1">
      <alignment horizontal="justify" vertical="top" wrapText="1"/>
    </xf>
    <xf numFmtId="0" fontId="8" fillId="0" borderId="8" xfId="0" applyFont="1" applyFill="1" applyBorder="1" applyAlignment="1">
      <alignment horizontal="center" vertical="top"/>
    </xf>
    <xf numFmtId="0" fontId="8" fillId="0" borderId="1" xfId="8" applyFont="1" applyFill="1" applyBorder="1" applyAlignment="1" applyProtection="1">
      <alignment vertical="top" wrapText="1"/>
      <protection hidden="1"/>
    </xf>
    <xf numFmtId="49" fontId="8" fillId="0" borderId="0" xfId="6" applyNumberFormat="1" applyFont="1"/>
    <xf numFmtId="0" fontId="3" fillId="0" borderId="1" xfId="6" applyFont="1" applyFill="1" applyBorder="1" applyAlignment="1" applyProtection="1">
      <alignment horizontal="center" vertical="top" wrapText="1"/>
      <protection locked="0"/>
    </xf>
    <xf numFmtId="14" fontId="3" fillId="0" borderId="1" xfId="6" applyNumberFormat="1" applyFont="1" applyFill="1" applyBorder="1" applyAlignment="1" applyProtection="1">
      <alignment horizontal="center" vertical="top" wrapText="1"/>
      <protection locked="0"/>
    </xf>
    <xf numFmtId="0" fontId="3" fillId="0" borderId="1" xfId="6" applyFont="1" applyFill="1" applyBorder="1" applyAlignment="1" applyProtection="1">
      <alignment horizontal="left" vertical="top" wrapText="1"/>
      <protection locked="0"/>
    </xf>
    <xf numFmtId="4" fontId="8" fillId="0" borderId="7" xfId="0" applyNumberFormat="1" applyFont="1" applyBorder="1" applyAlignment="1">
      <alignment vertical="top"/>
    </xf>
    <xf numFmtId="49" fontId="8" fillId="0" borderId="1" xfId="6" applyNumberFormat="1" applyFont="1" applyFill="1" applyBorder="1" applyAlignment="1" applyProtection="1">
      <alignment horizontal="center" vertical="top" wrapText="1"/>
      <protection locked="0"/>
    </xf>
    <xf numFmtId="0" fontId="3" fillId="0" borderId="7" xfId="8" applyFont="1" applyFill="1" applyBorder="1" applyProtection="1">
      <alignment vertical="top" wrapText="1"/>
      <protection hidden="1"/>
    </xf>
    <xf numFmtId="0" fontId="3" fillId="0" borderId="8" xfId="8" applyFont="1" applyFill="1" applyBorder="1" applyAlignment="1" applyProtection="1">
      <alignment vertical="top" wrapText="1"/>
      <protection hidden="1"/>
    </xf>
    <xf numFmtId="0" fontId="3" fillId="0" borderId="1" xfId="8" applyFont="1" applyFill="1" applyBorder="1" applyAlignment="1" applyProtection="1">
      <alignment vertical="top" wrapText="1"/>
      <protection hidden="1"/>
    </xf>
    <xf numFmtId="0" fontId="8" fillId="0" borderId="8" xfId="0" applyFont="1" applyFill="1" applyBorder="1" applyAlignment="1">
      <alignment horizontal="justify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6" applyFont="1" applyFill="1" applyBorder="1" applyAlignment="1" applyProtection="1">
      <alignment horizontal="center" vertical="top"/>
      <protection locked="0"/>
    </xf>
    <xf numFmtId="4" fontId="3" fillId="0" borderId="1" xfId="6" applyNumberFormat="1" applyFont="1" applyFill="1" applyBorder="1" applyAlignment="1" applyProtection="1">
      <alignment horizontal="right" vertical="top" wrapText="1"/>
      <protection locked="0"/>
    </xf>
    <xf numFmtId="4" fontId="3" fillId="0" borderId="1" xfId="0" applyNumberFormat="1" applyFont="1" applyBorder="1" applyAlignment="1">
      <alignment vertical="top"/>
    </xf>
    <xf numFmtId="9" fontId="3" fillId="0" borderId="1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vertical="top"/>
    </xf>
    <xf numFmtId="0" fontId="3" fillId="6" borderId="1" xfId="6" applyFont="1" applyFill="1" applyBorder="1" applyAlignment="1" applyProtection="1">
      <alignment horizontal="center" vertical="top" wrapText="1"/>
      <protection locked="0"/>
    </xf>
    <xf numFmtId="0" fontId="3" fillId="6" borderId="8" xfId="6" applyFont="1" applyFill="1" applyBorder="1" applyAlignment="1" applyProtection="1">
      <alignment horizontal="center" vertical="top" wrapText="1"/>
      <protection locked="0"/>
    </xf>
    <xf numFmtId="0" fontId="3" fillId="6" borderId="15" xfId="6" applyFont="1" applyFill="1" applyBorder="1" applyAlignment="1" applyProtection="1">
      <alignment horizontal="center" vertical="top" wrapText="1"/>
      <protection locked="0"/>
    </xf>
    <xf numFmtId="0" fontId="8" fillId="0" borderId="1" xfId="6" applyFont="1" applyBorder="1" applyAlignment="1" applyProtection="1">
      <alignment horizontal="left" vertical="top" wrapText="1"/>
      <protection locked="0"/>
    </xf>
    <xf numFmtId="0" fontId="8" fillId="0" borderId="8" xfId="6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left" vertical="top" wrapText="1"/>
      <protection locked="0"/>
    </xf>
    <xf numFmtId="0" fontId="8" fillId="6" borderId="1" xfId="6" applyFont="1" applyFill="1" applyBorder="1" applyAlignment="1" applyProtection="1">
      <alignment horizontal="left" vertical="top" wrapText="1"/>
      <protection locked="0"/>
    </xf>
    <xf numFmtId="0" fontId="8" fillId="6" borderId="8" xfId="6" applyFont="1" applyFill="1" applyBorder="1" applyAlignment="1" applyProtection="1">
      <alignment horizontal="left" vertical="top" wrapText="1"/>
      <protection locked="0"/>
    </xf>
    <xf numFmtId="0" fontId="8" fillId="6" borderId="17" xfId="6" applyFont="1" applyFill="1" applyBorder="1" applyAlignment="1" applyProtection="1">
      <alignment horizontal="left" vertical="top" wrapText="1"/>
      <protection locked="0"/>
    </xf>
    <xf numFmtId="0" fontId="8" fillId="0" borderId="1" xfId="6" applyFont="1" applyBorder="1" applyAlignment="1" applyProtection="1">
      <alignment horizontal="center" vertical="top" wrapText="1"/>
      <protection locked="0"/>
    </xf>
    <xf numFmtId="0" fontId="8" fillId="0" borderId="8" xfId="6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4" fontId="8" fillId="0" borderId="1" xfId="6" applyNumberFormat="1" applyFont="1" applyBorder="1" applyAlignment="1" applyProtection="1">
      <alignment horizontal="right" vertical="top" wrapText="1"/>
      <protection locked="0"/>
    </xf>
    <xf numFmtId="4" fontId="8" fillId="0" borderId="8" xfId="6" applyNumberFormat="1" applyFont="1" applyBorder="1" applyAlignment="1" applyProtection="1">
      <alignment horizontal="right" vertical="top" wrapText="1"/>
      <protection locked="0"/>
    </xf>
    <xf numFmtId="4" fontId="8" fillId="0" borderId="15" xfId="6" applyNumberFormat="1" applyFont="1" applyBorder="1" applyAlignment="1" applyProtection="1">
      <alignment horizontal="right" vertical="top" wrapText="1"/>
      <protection locked="0"/>
    </xf>
    <xf numFmtId="4" fontId="8" fillId="0" borderId="15" xfId="0" applyNumberFormat="1" applyFont="1" applyBorder="1" applyAlignment="1" applyProtection="1">
      <alignment horizontal="right" vertical="top" wrapText="1"/>
      <protection locked="0"/>
    </xf>
    <xf numFmtId="14" fontId="8" fillId="0" borderId="1" xfId="6" applyNumberFormat="1" applyFont="1" applyBorder="1" applyAlignment="1" applyProtection="1">
      <alignment horizontal="center" vertical="top" wrapText="1"/>
      <protection locked="0"/>
    </xf>
    <xf numFmtId="14" fontId="8" fillId="0" borderId="8" xfId="6" applyNumberFormat="1" applyFont="1" applyBorder="1" applyAlignment="1" applyProtection="1">
      <alignment horizontal="center" vertical="top" wrapText="1"/>
      <protection locked="0"/>
    </xf>
    <xf numFmtId="14" fontId="8" fillId="0" borderId="19" xfId="0" applyNumberFormat="1" applyFont="1" applyBorder="1" applyAlignment="1" applyProtection="1">
      <alignment horizontal="center" vertical="top" wrapText="1"/>
      <protection locked="0"/>
    </xf>
    <xf numFmtId="0" fontId="8" fillId="0" borderId="6" xfId="0" applyNumberFormat="1" applyFont="1" applyFill="1" applyBorder="1" applyAlignment="1">
      <alignment horizontal="center" vertical="top" wrapText="1"/>
    </xf>
    <xf numFmtId="14" fontId="9" fillId="4" borderId="2" xfId="6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4" fontId="10" fillId="4" borderId="1" xfId="6" applyNumberFormat="1" applyFont="1" applyFill="1" applyBorder="1" applyAlignment="1">
      <alignment horizontal="right" vertical="center"/>
    </xf>
    <xf numFmtId="49" fontId="3" fillId="0" borderId="3" xfId="6" applyNumberFormat="1" applyFont="1" applyFill="1" applyBorder="1" applyAlignment="1">
      <alignment vertical="top"/>
    </xf>
    <xf numFmtId="1" fontId="3" fillId="0" borderId="1" xfId="6" applyNumberFormat="1" applyFont="1" applyFill="1" applyBorder="1" applyAlignment="1" applyProtection="1">
      <alignment vertical="top" wrapText="1"/>
      <protection locked="0"/>
    </xf>
    <xf numFmtId="4" fontId="3" fillId="0" borderId="1" xfId="0" applyNumberFormat="1" applyFont="1" applyFill="1" applyBorder="1" applyAlignment="1">
      <alignment vertical="top"/>
    </xf>
    <xf numFmtId="14" fontId="3" fillId="0" borderId="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8" applyFont="1" applyFill="1" applyBorder="1" applyProtection="1">
      <alignment vertical="top" wrapText="1"/>
      <protection hidden="1"/>
    </xf>
    <xf numFmtId="0" fontId="3" fillId="0" borderId="8" xfId="0" applyFont="1" applyFill="1" applyBorder="1" applyAlignment="1">
      <alignment horizontal="justify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3" fillId="5" borderId="1" xfId="6" applyFont="1" applyFill="1" applyBorder="1" applyAlignment="1" applyProtection="1">
      <alignment horizontal="center" vertical="top" wrapText="1"/>
      <protection locked="0"/>
    </xf>
    <xf numFmtId="0" fontId="3" fillId="5" borderId="1" xfId="6" applyFont="1" applyFill="1" applyBorder="1" applyAlignment="1" applyProtection="1">
      <alignment horizontal="left" vertical="top" wrapText="1"/>
      <protection locked="0"/>
    </xf>
    <xf numFmtId="1" fontId="3" fillId="0" borderId="1" xfId="6" applyNumberFormat="1" applyFont="1" applyFill="1" applyBorder="1" applyAlignment="1" applyProtection="1">
      <alignment horizontal="left" vertical="top" wrapText="1"/>
      <protection locked="0"/>
    </xf>
    <xf numFmtId="0" fontId="3" fillId="0" borderId="1" xfId="9" applyFont="1" applyFill="1" applyBorder="1" applyAlignment="1">
      <alignment horizontal="left" vertical="top" wrapText="1"/>
    </xf>
    <xf numFmtId="1" fontId="8" fillId="0" borderId="1" xfId="6" applyNumberFormat="1" applyFont="1" applyFill="1" applyBorder="1" applyAlignment="1" applyProtection="1">
      <alignment horizontal="left" vertical="top" wrapText="1"/>
      <protection locked="0"/>
    </xf>
    <xf numFmtId="0" fontId="12" fillId="0" borderId="1" xfId="6" applyFont="1" applyFill="1" applyBorder="1" applyAlignment="1" applyProtection="1">
      <alignment horizontal="center" vertical="top" wrapText="1"/>
      <protection locked="0"/>
    </xf>
    <xf numFmtId="0" fontId="13" fillId="0" borderId="1" xfId="6" applyFont="1" applyFill="1" applyBorder="1" applyAlignment="1" applyProtection="1">
      <alignment horizontal="left" vertical="top" wrapText="1"/>
      <protection locked="0"/>
    </xf>
    <xf numFmtId="0" fontId="13" fillId="0" borderId="1" xfId="6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Alignment="1">
      <alignment horizontal="center" vertical="top"/>
    </xf>
    <xf numFmtId="1" fontId="8" fillId="0" borderId="1" xfId="6" applyNumberFormat="1" applyFont="1" applyFill="1" applyBorder="1" applyAlignment="1">
      <alignment horizontal="center" vertical="top"/>
    </xf>
    <xf numFmtId="1" fontId="3" fillId="0" borderId="1" xfId="6" applyNumberFormat="1" applyFont="1" applyFill="1" applyBorder="1" applyAlignment="1">
      <alignment horizontal="center" vertical="top"/>
    </xf>
    <xf numFmtId="1" fontId="8" fillId="0" borderId="1" xfId="6" applyNumberFormat="1" applyFont="1" applyBorder="1" applyAlignment="1">
      <alignment horizontal="center" vertical="top"/>
    </xf>
    <xf numFmtId="1" fontId="8" fillId="0" borderId="8" xfId="6" applyNumberFormat="1" applyFont="1" applyBorder="1" applyAlignment="1">
      <alignment horizontal="center" vertical="top"/>
    </xf>
    <xf numFmtId="1" fontId="8" fillId="0" borderId="18" xfId="6" applyNumberFormat="1" applyFont="1" applyBorder="1" applyAlignment="1">
      <alignment horizontal="center" vertical="top"/>
    </xf>
    <xf numFmtId="0" fontId="8" fillId="0" borderId="0" xfId="6" applyFont="1" applyAlignment="1">
      <alignment horizontal="center" vertical="top"/>
    </xf>
    <xf numFmtId="0" fontId="8" fillId="0" borderId="1" xfId="8" applyFont="1" applyFill="1" applyBorder="1" applyAlignment="1" applyProtection="1">
      <alignment horizontal="center" vertical="center" wrapText="1"/>
      <protection hidden="1"/>
    </xf>
    <xf numFmtId="0" fontId="11" fillId="0" borderId="1" xfId="7" applyFont="1" applyFill="1" applyBorder="1" applyAlignment="1">
      <alignment horizontal="right" vertical="top"/>
    </xf>
    <xf numFmtId="0" fontId="3" fillId="0" borderId="1" xfId="0" applyFont="1" applyBorder="1" applyAlignment="1" applyProtection="1">
      <alignment vertical="top" wrapText="1"/>
      <protection hidden="1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1" fillId="0" borderId="1" xfId="6" applyFont="1" applyBorder="1" applyAlignment="1" applyProtection="1">
      <alignment horizontal="center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4" borderId="2" xfId="7" applyFont="1" applyFill="1" applyBorder="1" applyAlignment="1">
      <alignment horizontal="right" vertical="top"/>
    </xf>
    <xf numFmtId="0" fontId="9" fillId="4" borderId="4" xfId="7" applyFont="1" applyFill="1" applyBorder="1" applyAlignment="1">
      <alignment horizontal="right" vertical="top"/>
    </xf>
    <xf numFmtId="0" fontId="9" fillId="4" borderId="5" xfId="7" applyFont="1" applyFill="1" applyBorder="1" applyAlignment="1">
      <alignment horizontal="right" vertical="top"/>
    </xf>
    <xf numFmtId="0" fontId="9" fillId="2" borderId="2" xfId="6" applyNumberFormat="1" applyFont="1" applyFill="1" applyBorder="1" applyAlignment="1" applyProtection="1">
      <alignment horizontal="center" vertical="top" wrapText="1"/>
      <protection locked="0"/>
    </xf>
    <xf numFmtId="0" fontId="9" fillId="2" borderId="4" xfId="6" applyNumberFormat="1" applyFont="1" applyFill="1" applyBorder="1" applyAlignment="1" applyProtection="1">
      <alignment horizontal="center" vertical="top" wrapText="1"/>
      <protection locked="0"/>
    </xf>
    <xf numFmtId="0" fontId="9" fillId="2" borderId="5" xfId="6" applyNumberFormat="1" applyFont="1" applyFill="1" applyBorder="1" applyAlignment="1" applyProtection="1">
      <alignment horizontal="center" vertical="top" wrapText="1"/>
      <protection locked="0"/>
    </xf>
    <xf numFmtId="0" fontId="9" fillId="0" borderId="2" xfId="6" applyFont="1" applyBorder="1" applyAlignment="1" applyProtection="1">
      <alignment horizontal="center" wrapText="1"/>
      <protection locked="0"/>
    </xf>
    <xf numFmtId="0" fontId="9" fillId="0" borderId="4" xfId="6" applyFont="1" applyBorder="1" applyAlignment="1" applyProtection="1">
      <alignment horizontal="center" wrapText="1"/>
      <protection locked="0"/>
    </xf>
    <xf numFmtId="0" fontId="9" fillId="0" borderId="5" xfId="6" applyFont="1" applyBorder="1" applyAlignment="1" applyProtection="1">
      <alignment horizontal="center" wrapText="1"/>
      <protection locked="0"/>
    </xf>
    <xf numFmtId="0" fontId="10" fillId="0" borderId="0" xfId="0" applyFont="1" applyFill="1" applyAlignment="1">
      <alignment horizontal="center" vertical="top"/>
    </xf>
    <xf numFmtId="0" fontId="9" fillId="4" borderId="2" xfId="7" applyFont="1" applyFill="1" applyBorder="1" applyAlignment="1">
      <alignment horizontal="right" vertical="top" indent="1"/>
    </xf>
    <xf numFmtId="0" fontId="9" fillId="4" borderId="4" xfId="7" applyFont="1" applyFill="1" applyBorder="1" applyAlignment="1">
      <alignment horizontal="right" vertical="top" indent="1"/>
    </xf>
    <xf numFmtId="0" fontId="9" fillId="4" borderId="5" xfId="7" applyFont="1" applyFill="1" applyBorder="1" applyAlignment="1">
      <alignment horizontal="right" vertical="top" indent="1"/>
    </xf>
    <xf numFmtId="0" fontId="10" fillId="4" borderId="2" xfId="7" applyFont="1" applyFill="1" applyBorder="1" applyAlignment="1">
      <alignment horizontal="right" vertical="center" indent="1"/>
    </xf>
    <xf numFmtId="0" fontId="10" fillId="4" borderId="4" xfId="7" applyFont="1" applyFill="1" applyBorder="1" applyAlignment="1">
      <alignment horizontal="right" vertical="center" indent="1"/>
    </xf>
    <xf numFmtId="0" fontId="10" fillId="4" borderId="5" xfId="7" applyFont="1" applyFill="1" applyBorder="1" applyAlignment="1">
      <alignment horizontal="right" vertical="center" indent="1"/>
    </xf>
    <xf numFmtId="0" fontId="9" fillId="2" borderId="10" xfId="6" applyNumberFormat="1" applyFont="1" applyFill="1" applyBorder="1" applyAlignment="1" applyProtection="1">
      <alignment horizontal="center" vertical="top" wrapText="1"/>
      <protection locked="0"/>
    </xf>
    <xf numFmtId="0" fontId="9" fillId="2" borderId="9" xfId="6" applyNumberFormat="1" applyFont="1" applyFill="1" applyBorder="1" applyAlignment="1" applyProtection="1">
      <alignment horizontal="center" vertical="top" wrapText="1"/>
      <protection locked="0"/>
    </xf>
    <xf numFmtId="0" fontId="9" fillId="2" borderId="11" xfId="6" applyNumberFormat="1" applyFont="1" applyFill="1" applyBorder="1" applyAlignment="1" applyProtection="1">
      <alignment horizontal="center" vertical="top" wrapText="1"/>
      <protection locked="0"/>
    </xf>
    <xf numFmtId="0" fontId="9" fillId="4" borderId="12" xfId="7" applyFont="1" applyFill="1" applyBorder="1" applyAlignment="1">
      <alignment horizontal="right" vertical="top"/>
    </xf>
    <xf numFmtId="0" fontId="9" fillId="4" borderId="13" xfId="7" applyFont="1" applyFill="1" applyBorder="1" applyAlignment="1">
      <alignment horizontal="right" vertical="top"/>
    </xf>
    <xf numFmtId="0" fontId="9" fillId="4" borderId="14" xfId="7" applyFont="1" applyFill="1" applyBorder="1" applyAlignment="1">
      <alignment horizontal="right" vertical="top"/>
    </xf>
    <xf numFmtId="0" fontId="11" fillId="2" borderId="2" xfId="6" applyNumberFormat="1" applyFont="1" applyFill="1" applyBorder="1" applyAlignment="1" applyProtection="1">
      <alignment horizontal="center" vertical="top" wrapText="1"/>
      <protection locked="0"/>
    </xf>
    <xf numFmtId="0" fontId="11" fillId="2" borderId="4" xfId="6" applyNumberFormat="1" applyFont="1" applyFill="1" applyBorder="1" applyAlignment="1" applyProtection="1">
      <alignment horizontal="center" vertical="top" wrapText="1"/>
      <protection locked="0"/>
    </xf>
    <xf numFmtId="0" fontId="11" fillId="2" borderId="5" xfId="6" applyNumberFormat="1" applyFont="1" applyFill="1" applyBorder="1" applyAlignment="1" applyProtection="1">
      <alignment horizontal="center" vertical="top" wrapText="1"/>
      <protection locked="0"/>
    </xf>
    <xf numFmtId="0" fontId="9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6" applyNumberFormat="1" applyFont="1" applyFill="1" applyBorder="1" applyAlignment="1" applyProtection="1">
      <alignment horizontal="center" vertical="center" wrapText="1"/>
      <protection locked="0"/>
    </xf>
    <xf numFmtId="0" fontId="9" fillId="2" borderId="5" xfId="6" applyNumberFormat="1" applyFont="1" applyFill="1" applyBorder="1" applyAlignment="1" applyProtection="1">
      <alignment horizontal="center" vertical="center" wrapText="1"/>
      <protection locked="0"/>
    </xf>
    <xf numFmtId="0" fontId="9" fillId="3" borderId="2" xfId="7" applyFont="1" applyFill="1" applyBorder="1" applyAlignment="1">
      <alignment horizontal="center" vertical="top" wrapText="1"/>
    </xf>
    <xf numFmtId="0" fontId="9" fillId="3" borderId="5" xfId="7" applyFont="1" applyFill="1" applyBorder="1" applyAlignment="1">
      <alignment horizontal="center" vertical="top" wrapText="1"/>
    </xf>
  </cellXfs>
  <cellStyles count="14">
    <cellStyle name="Comma" xfId="4"/>
    <cellStyle name="Comma [0]" xfId="5"/>
    <cellStyle name="Comma [0] 2" xfId="13"/>
    <cellStyle name="Comma 2" xfId="12"/>
    <cellStyle name="Currency" xfId="2"/>
    <cellStyle name="Currency [0]" xfId="3"/>
    <cellStyle name="Currency [0] 2" xfId="11"/>
    <cellStyle name="Currency 2" xfId="10"/>
    <cellStyle name="Normal" xfId="6"/>
    <cellStyle name="Percent" xfId="1"/>
    <cellStyle name="Обычный" xfId="0" builtinId="0"/>
    <cellStyle name="Обычный 2" xfId="7"/>
    <cellStyle name="Обычный 2 2" xfId="9"/>
    <cellStyle name="Обычный 3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DD6E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598"/>
  <sheetViews>
    <sheetView tabSelected="1" view="pageBreakPreview" zoomScale="75" zoomScaleNormal="75" zoomScaleSheetLayoutView="75" workbookViewId="0">
      <pane ySplit="5" topLeftCell="A6" activePane="bottomLeft" state="frozen"/>
      <selection pane="bottomLeft" activeCell="F192" sqref="F192"/>
    </sheetView>
  </sheetViews>
  <sheetFormatPr defaultColWidth="8.7109375" defaultRowHeight="12.75" x14ac:dyDescent="0.2"/>
  <cols>
    <col min="1" max="1" width="7.28515625" style="48" customWidth="1" collapsed="1"/>
    <col min="2" max="2" width="16.7109375" style="20" customWidth="1"/>
    <col min="3" max="3" width="43.28515625" style="20" customWidth="1"/>
    <col min="4" max="4" width="15" style="20" customWidth="1"/>
    <col min="5" max="5" width="61.28515625" style="20" customWidth="1"/>
    <col min="6" max="6" width="48.7109375" style="20" customWidth="1"/>
    <col min="7" max="7" width="18.140625" style="20" customWidth="1"/>
    <col min="8" max="8" width="7.7109375" style="20" customWidth="1"/>
    <col min="9" max="9" width="6.7109375" style="116" customWidth="1"/>
    <col min="10" max="10" width="13.28515625" style="20" customWidth="1"/>
    <col min="11" max="11" width="21.28515625" style="20" customWidth="1"/>
    <col min="12" max="12" width="14.5703125" style="20" customWidth="1"/>
    <col min="13" max="13" width="15.28515625" style="20" customWidth="1"/>
    <col min="14" max="14" width="16.85546875" style="20" customWidth="1"/>
    <col min="15" max="15" width="13" style="12" customWidth="1"/>
    <col min="16" max="16" width="12.140625" style="12" customWidth="1"/>
    <col min="17" max="17" width="11.7109375" style="12" customWidth="1"/>
    <col min="18" max="18" width="21" style="20" customWidth="1"/>
    <col min="19" max="16384" width="8.7109375" style="4"/>
  </cols>
  <sheetData>
    <row r="2" spans="1:19" s="2" customFormat="1" ht="15.75" x14ac:dyDescent="0.25">
      <c r="A2" s="132" t="s">
        <v>293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</row>
    <row r="3" spans="1:19" s="2" customFormat="1" x14ac:dyDescent="0.25">
      <c r="A3" s="21"/>
      <c r="B3" s="22"/>
      <c r="C3" s="22"/>
      <c r="D3" s="22"/>
      <c r="E3" s="22"/>
      <c r="F3" s="23"/>
      <c r="G3" s="24"/>
      <c r="H3" s="22"/>
      <c r="I3" s="110"/>
      <c r="J3" s="25"/>
      <c r="K3" s="25"/>
      <c r="L3" s="26"/>
      <c r="M3" s="25"/>
      <c r="N3" s="25"/>
      <c r="O3" s="6"/>
      <c r="P3" s="6"/>
      <c r="Q3" s="13"/>
      <c r="R3" s="14"/>
    </row>
    <row r="4" spans="1:19" s="2" customFormat="1" ht="78.75" customHeight="1" x14ac:dyDescent="0.25">
      <c r="A4" s="27" t="s">
        <v>0</v>
      </c>
      <c r="B4" s="27" t="s">
        <v>200</v>
      </c>
      <c r="C4" s="27" t="s">
        <v>155</v>
      </c>
      <c r="D4" s="27" t="s">
        <v>1</v>
      </c>
      <c r="E4" s="27" t="s">
        <v>201</v>
      </c>
      <c r="F4" s="27" t="s">
        <v>202</v>
      </c>
      <c r="G4" s="27" t="s">
        <v>279</v>
      </c>
      <c r="H4" s="27" t="s">
        <v>203</v>
      </c>
      <c r="I4" s="27" t="s">
        <v>3</v>
      </c>
      <c r="J4" s="28" t="s">
        <v>204</v>
      </c>
      <c r="K4" s="27" t="s">
        <v>205</v>
      </c>
      <c r="L4" s="27" t="s">
        <v>206</v>
      </c>
      <c r="M4" s="27" t="s">
        <v>296</v>
      </c>
      <c r="N4" s="27" t="s">
        <v>207</v>
      </c>
      <c r="O4" s="151" t="s">
        <v>278</v>
      </c>
      <c r="P4" s="152"/>
      <c r="Q4" s="7" t="s">
        <v>2</v>
      </c>
      <c r="R4" s="7" t="s">
        <v>210</v>
      </c>
    </row>
    <row r="5" spans="1:19" s="1" customFormat="1" ht="27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8"/>
      <c r="K5" s="27"/>
      <c r="L5" s="27"/>
      <c r="M5" s="27"/>
      <c r="N5" s="27"/>
      <c r="O5" s="7" t="s">
        <v>208</v>
      </c>
      <c r="P5" s="7" t="s">
        <v>209</v>
      </c>
      <c r="Q5" s="7"/>
      <c r="R5" s="7"/>
    </row>
    <row r="6" spans="1:19" ht="12.75" customHeight="1" x14ac:dyDescent="0.2">
      <c r="A6" s="129" t="s">
        <v>31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1"/>
    </row>
    <row r="7" spans="1:19" ht="59.25" customHeight="1" x14ac:dyDescent="0.2">
      <c r="A7" s="126" t="s">
        <v>409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</row>
    <row r="8" spans="1:19" s="3" customFormat="1" ht="25.5" x14ac:dyDescent="0.2">
      <c r="A8" s="89" t="s">
        <v>413</v>
      </c>
      <c r="B8" s="49" t="s">
        <v>214</v>
      </c>
      <c r="C8" s="51" t="s">
        <v>29</v>
      </c>
      <c r="D8" s="49" t="s">
        <v>7</v>
      </c>
      <c r="E8" s="51" t="s">
        <v>38</v>
      </c>
      <c r="F8" s="51" t="s">
        <v>12</v>
      </c>
      <c r="G8" s="49" t="s">
        <v>11</v>
      </c>
      <c r="H8" s="60" t="s">
        <v>10</v>
      </c>
      <c r="I8" s="112">
        <v>1</v>
      </c>
      <c r="J8" s="61"/>
      <c r="K8" s="91">
        <f>ROUND(I8*J8,2)</f>
        <v>0</v>
      </c>
      <c r="L8" s="63">
        <v>0.22</v>
      </c>
      <c r="M8" s="91">
        <f>ROUND(K8*L8,2)</f>
        <v>0</v>
      </c>
      <c r="N8" s="61">
        <f t="shared" ref="N8:N18" si="0">K8+M8</f>
        <v>0</v>
      </c>
      <c r="O8" s="50">
        <v>46378</v>
      </c>
      <c r="P8" s="50">
        <v>46742</v>
      </c>
      <c r="Q8" s="49" t="s">
        <v>4</v>
      </c>
      <c r="R8" s="90" t="s">
        <v>11</v>
      </c>
    </row>
    <row r="9" spans="1:19" s="3" customFormat="1" ht="25.5" x14ac:dyDescent="0.2">
      <c r="A9" s="89" t="s">
        <v>414</v>
      </c>
      <c r="B9" s="49" t="s">
        <v>215</v>
      </c>
      <c r="C9" s="51" t="s">
        <v>29</v>
      </c>
      <c r="D9" s="49" t="s">
        <v>7</v>
      </c>
      <c r="E9" s="51" t="s">
        <v>37</v>
      </c>
      <c r="F9" s="51" t="s">
        <v>12</v>
      </c>
      <c r="G9" s="49" t="s">
        <v>11</v>
      </c>
      <c r="H9" s="60" t="s">
        <v>10</v>
      </c>
      <c r="I9" s="112">
        <v>2</v>
      </c>
      <c r="J9" s="61"/>
      <c r="K9" s="91">
        <f t="shared" ref="K9:K18" si="1">ROUND(I9*J9,2)</f>
        <v>0</v>
      </c>
      <c r="L9" s="63">
        <v>0.22</v>
      </c>
      <c r="M9" s="91">
        <f>ROUND(K9*L9,2)</f>
        <v>0</v>
      </c>
      <c r="N9" s="61">
        <f t="shared" si="0"/>
        <v>0</v>
      </c>
      <c r="O9" s="50">
        <v>46378</v>
      </c>
      <c r="P9" s="50">
        <v>46742</v>
      </c>
      <c r="Q9" s="49" t="s">
        <v>4</v>
      </c>
      <c r="R9" s="90" t="s">
        <v>11</v>
      </c>
    </row>
    <row r="10" spans="1:19" s="3" customFormat="1" ht="25.5" x14ac:dyDescent="0.2">
      <c r="A10" s="89" t="s">
        <v>415</v>
      </c>
      <c r="B10" s="49" t="s">
        <v>649</v>
      </c>
      <c r="C10" s="51" t="s">
        <v>39</v>
      </c>
      <c r="D10" s="49" t="s">
        <v>7</v>
      </c>
      <c r="E10" s="51" t="s">
        <v>651</v>
      </c>
      <c r="F10" s="51" t="s">
        <v>12</v>
      </c>
      <c r="G10" s="49" t="s">
        <v>11</v>
      </c>
      <c r="H10" s="60" t="s">
        <v>10</v>
      </c>
      <c r="I10" s="112">
        <v>3</v>
      </c>
      <c r="J10" s="61"/>
      <c r="K10" s="91">
        <f t="shared" si="1"/>
        <v>0</v>
      </c>
      <c r="L10" s="63">
        <v>0.22</v>
      </c>
      <c r="M10" s="91">
        <f>ROUND(K10*L10,2)</f>
        <v>0</v>
      </c>
      <c r="N10" s="61">
        <f t="shared" si="0"/>
        <v>0</v>
      </c>
      <c r="O10" s="50">
        <v>46306</v>
      </c>
      <c r="P10" s="50">
        <v>46722</v>
      </c>
      <c r="Q10" s="49" t="s">
        <v>653</v>
      </c>
      <c r="R10" s="90" t="s">
        <v>11</v>
      </c>
      <c r="S10" s="86"/>
    </row>
    <row r="11" spans="1:19" s="3" customFormat="1" ht="25.5" x14ac:dyDescent="0.2">
      <c r="A11" s="89" t="s">
        <v>416</v>
      </c>
      <c r="B11" s="49" t="s">
        <v>650</v>
      </c>
      <c r="C11" s="51" t="s">
        <v>39</v>
      </c>
      <c r="D11" s="49" t="s">
        <v>7</v>
      </c>
      <c r="E11" s="51" t="s">
        <v>652</v>
      </c>
      <c r="F11" s="51" t="s">
        <v>12</v>
      </c>
      <c r="G11" s="49" t="s">
        <v>11</v>
      </c>
      <c r="H11" s="60" t="s">
        <v>10</v>
      </c>
      <c r="I11" s="112">
        <v>1</v>
      </c>
      <c r="J11" s="61"/>
      <c r="K11" s="91">
        <f t="shared" si="1"/>
        <v>0</v>
      </c>
      <c r="L11" s="63">
        <v>0.22</v>
      </c>
      <c r="M11" s="91">
        <f>ROUND(K11*L11,2)</f>
        <v>0</v>
      </c>
      <c r="N11" s="61">
        <f t="shared" si="0"/>
        <v>0</v>
      </c>
      <c r="O11" s="50">
        <v>46306</v>
      </c>
      <c r="P11" s="50">
        <v>46722</v>
      </c>
      <c r="Q11" s="49" t="s">
        <v>653</v>
      </c>
      <c r="R11" s="90" t="s">
        <v>11</v>
      </c>
      <c r="S11" s="86"/>
    </row>
    <row r="12" spans="1:19" s="3" customFormat="1" ht="25.5" x14ac:dyDescent="0.2">
      <c r="A12" s="89" t="s">
        <v>417</v>
      </c>
      <c r="B12" s="49" t="s">
        <v>386</v>
      </c>
      <c r="C12" s="51" t="s">
        <v>39</v>
      </c>
      <c r="D12" s="49" t="s">
        <v>7</v>
      </c>
      <c r="E12" s="51" t="s">
        <v>387</v>
      </c>
      <c r="F12" s="51" t="s">
        <v>12</v>
      </c>
      <c r="G12" s="49" t="s">
        <v>11</v>
      </c>
      <c r="H12" s="60" t="s">
        <v>10</v>
      </c>
      <c r="I12" s="112">
        <v>8</v>
      </c>
      <c r="J12" s="61"/>
      <c r="K12" s="91">
        <f t="shared" si="1"/>
        <v>0</v>
      </c>
      <c r="L12" s="63">
        <v>0.22</v>
      </c>
      <c r="M12" s="91">
        <f>ROUND(K12*L12,2)</f>
        <v>0</v>
      </c>
      <c r="N12" s="61">
        <f t="shared" si="0"/>
        <v>0</v>
      </c>
      <c r="O12" s="50">
        <v>46306</v>
      </c>
      <c r="P12" s="50">
        <v>46722</v>
      </c>
      <c r="Q12" s="49" t="s">
        <v>653</v>
      </c>
      <c r="R12" s="90" t="s">
        <v>11</v>
      </c>
      <c r="S12" s="86"/>
    </row>
    <row r="13" spans="1:19" s="3" customFormat="1" ht="25.5" x14ac:dyDescent="0.2">
      <c r="A13" s="89" t="s">
        <v>418</v>
      </c>
      <c r="B13" s="49" t="s">
        <v>297</v>
      </c>
      <c r="C13" s="51" t="s">
        <v>39</v>
      </c>
      <c r="D13" s="49" t="s">
        <v>7</v>
      </c>
      <c r="E13" s="51" t="s">
        <v>124</v>
      </c>
      <c r="F13" s="51" t="s">
        <v>280</v>
      </c>
      <c r="G13" s="49" t="s">
        <v>107</v>
      </c>
      <c r="H13" s="60" t="s">
        <v>10</v>
      </c>
      <c r="I13" s="112">
        <v>1</v>
      </c>
      <c r="J13" s="61"/>
      <c r="K13" s="91">
        <f t="shared" si="1"/>
        <v>0</v>
      </c>
      <c r="L13" s="63" t="s">
        <v>211</v>
      </c>
      <c r="M13" s="91">
        <v>0</v>
      </c>
      <c r="N13" s="61">
        <f t="shared" si="0"/>
        <v>0</v>
      </c>
      <c r="O13" s="49" t="s">
        <v>19</v>
      </c>
      <c r="P13" s="49" t="s">
        <v>11</v>
      </c>
      <c r="Q13" s="49" t="s">
        <v>249</v>
      </c>
      <c r="R13" s="90" t="s">
        <v>11</v>
      </c>
    </row>
    <row r="14" spans="1:19" s="3" customFormat="1" ht="25.5" x14ac:dyDescent="0.2">
      <c r="A14" s="89" t="s">
        <v>419</v>
      </c>
      <c r="B14" s="49" t="s">
        <v>298</v>
      </c>
      <c r="C14" s="51" t="s">
        <v>39</v>
      </c>
      <c r="D14" s="49" t="s">
        <v>7</v>
      </c>
      <c r="E14" s="51" t="s">
        <v>170</v>
      </c>
      <c r="F14" s="51" t="s">
        <v>12</v>
      </c>
      <c r="G14" s="49" t="s">
        <v>11</v>
      </c>
      <c r="H14" s="60" t="s">
        <v>10</v>
      </c>
      <c r="I14" s="112">
        <v>1</v>
      </c>
      <c r="J14" s="61"/>
      <c r="K14" s="91">
        <f t="shared" si="1"/>
        <v>0</v>
      </c>
      <c r="L14" s="63">
        <v>0.22</v>
      </c>
      <c r="M14" s="91">
        <f t="shared" ref="M14:M18" si="2">ROUND(K14*L14,2)</f>
        <v>0</v>
      </c>
      <c r="N14" s="61">
        <f t="shared" si="0"/>
        <v>0</v>
      </c>
      <c r="O14" s="49" t="s">
        <v>19</v>
      </c>
      <c r="P14" s="49" t="s">
        <v>11</v>
      </c>
      <c r="Q14" s="49" t="s">
        <v>4</v>
      </c>
      <c r="R14" s="90" t="s">
        <v>11</v>
      </c>
      <c r="S14" s="86"/>
    </row>
    <row r="15" spans="1:19" s="3" customFormat="1" ht="25.5" x14ac:dyDescent="0.2">
      <c r="A15" s="89" t="s">
        <v>420</v>
      </c>
      <c r="B15" s="49" t="s">
        <v>300</v>
      </c>
      <c r="C15" s="51" t="s">
        <v>39</v>
      </c>
      <c r="D15" s="49" t="s">
        <v>7</v>
      </c>
      <c r="E15" s="51" t="s">
        <v>152</v>
      </c>
      <c r="F15" s="51" t="s">
        <v>280</v>
      </c>
      <c r="G15" s="49" t="s">
        <v>153</v>
      </c>
      <c r="H15" s="60" t="s">
        <v>10</v>
      </c>
      <c r="I15" s="112">
        <v>1</v>
      </c>
      <c r="J15" s="61"/>
      <c r="K15" s="91">
        <f t="shared" si="1"/>
        <v>0</v>
      </c>
      <c r="L15" s="63" t="s">
        <v>211</v>
      </c>
      <c r="M15" s="91">
        <v>0</v>
      </c>
      <c r="N15" s="61">
        <f t="shared" si="0"/>
        <v>0</v>
      </c>
      <c r="O15" s="49" t="s">
        <v>19</v>
      </c>
      <c r="P15" s="49" t="s">
        <v>11</v>
      </c>
      <c r="Q15" s="49" t="s">
        <v>249</v>
      </c>
      <c r="R15" s="90" t="s">
        <v>11</v>
      </c>
    </row>
    <row r="16" spans="1:19" s="3" customFormat="1" ht="25.5" x14ac:dyDescent="0.2">
      <c r="A16" s="89" t="s">
        <v>421</v>
      </c>
      <c r="B16" s="49" t="s">
        <v>301</v>
      </c>
      <c r="C16" s="51" t="s">
        <v>39</v>
      </c>
      <c r="D16" s="49" t="s">
        <v>7</v>
      </c>
      <c r="E16" s="51" t="s">
        <v>302</v>
      </c>
      <c r="F16" s="51" t="s">
        <v>12</v>
      </c>
      <c r="G16" s="49" t="s">
        <v>11</v>
      </c>
      <c r="H16" s="60" t="s">
        <v>10</v>
      </c>
      <c r="I16" s="112">
        <v>1</v>
      </c>
      <c r="J16" s="61"/>
      <c r="K16" s="91">
        <f t="shared" si="1"/>
        <v>0</v>
      </c>
      <c r="L16" s="63">
        <v>0.22</v>
      </c>
      <c r="M16" s="91">
        <f t="shared" si="2"/>
        <v>0</v>
      </c>
      <c r="N16" s="61">
        <f t="shared" si="0"/>
        <v>0</v>
      </c>
      <c r="O16" s="49" t="s">
        <v>19</v>
      </c>
      <c r="P16" s="49" t="s">
        <v>11</v>
      </c>
      <c r="Q16" s="49" t="s">
        <v>4</v>
      </c>
      <c r="R16" s="90" t="s">
        <v>11</v>
      </c>
      <c r="S16" s="86"/>
    </row>
    <row r="17" spans="1:19" s="3" customFormat="1" ht="25.5" x14ac:dyDescent="0.2">
      <c r="A17" s="89" t="s">
        <v>422</v>
      </c>
      <c r="B17" s="49" t="s">
        <v>303</v>
      </c>
      <c r="C17" s="51" t="s">
        <v>39</v>
      </c>
      <c r="D17" s="49" t="s">
        <v>7</v>
      </c>
      <c r="E17" s="51" t="s">
        <v>299</v>
      </c>
      <c r="F17" s="51" t="s">
        <v>280</v>
      </c>
      <c r="G17" s="49" t="s">
        <v>107</v>
      </c>
      <c r="H17" s="60" t="s">
        <v>10</v>
      </c>
      <c r="I17" s="112">
        <v>3</v>
      </c>
      <c r="J17" s="61"/>
      <c r="K17" s="91">
        <f t="shared" si="1"/>
        <v>0</v>
      </c>
      <c r="L17" s="63" t="s">
        <v>211</v>
      </c>
      <c r="M17" s="91">
        <v>0</v>
      </c>
      <c r="N17" s="61">
        <f t="shared" si="0"/>
        <v>0</v>
      </c>
      <c r="O17" s="49" t="s">
        <v>19</v>
      </c>
      <c r="P17" s="49" t="s">
        <v>11</v>
      </c>
      <c r="Q17" s="49" t="s">
        <v>249</v>
      </c>
      <c r="R17" s="90" t="s">
        <v>11</v>
      </c>
    </row>
    <row r="18" spans="1:19" s="3" customFormat="1" ht="25.5" x14ac:dyDescent="0.2">
      <c r="A18" s="89" t="s">
        <v>423</v>
      </c>
      <c r="B18" s="49" t="s">
        <v>304</v>
      </c>
      <c r="C18" s="51" t="s">
        <v>39</v>
      </c>
      <c r="D18" s="49" t="s">
        <v>7</v>
      </c>
      <c r="E18" s="51" t="s">
        <v>305</v>
      </c>
      <c r="F18" s="51" t="s">
        <v>12</v>
      </c>
      <c r="G18" s="49" t="s">
        <v>11</v>
      </c>
      <c r="H18" s="60" t="s">
        <v>10</v>
      </c>
      <c r="I18" s="112">
        <v>3</v>
      </c>
      <c r="J18" s="61"/>
      <c r="K18" s="91">
        <f t="shared" si="1"/>
        <v>0</v>
      </c>
      <c r="L18" s="63">
        <v>0.22</v>
      </c>
      <c r="M18" s="91">
        <f t="shared" si="2"/>
        <v>0</v>
      </c>
      <c r="N18" s="61">
        <f t="shared" si="0"/>
        <v>0</v>
      </c>
      <c r="O18" s="49" t="s">
        <v>19</v>
      </c>
      <c r="P18" s="49" t="s">
        <v>11</v>
      </c>
      <c r="Q18" s="49" t="s">
        <v>4</v>
      </c>
      <c r="R18" s="90" t="s">
        <v>11</v>
      </c>
      <c r="S18" s="86"/>
    </row>
    <row r="19" spans="1:19" s="3" customFormat="1" ht="25.5" x14ac:dyDescent="0.2">
      <c r="A19" s="89" t="s">
        <v>424</v>
      </c>
      <c r="B19" s="49" t="s">
        <v>471</v>
      </c>
      <c r="C19" s="51" t="s">
        <v>294</v>
      </c>
      <c r="D19" s="49" t="s">
        <v>7</v>
      </c>
      <c r="E19" s="51" t="s">
        <v>712</v>
      </c>
      <c r="F19" s="51" t="s">
        <v>280</v>
      </c>
      <c r="G19" s="49" t="s">
        <v>295</v>
      </c>
      <c r="H19" s="60" t="s">
        <v>10</v>
      </c>
      <c r="I19" s="112">
        <v>40</v>
      </c>
      <c r="J19" s="61"/>
      <c r="K19" s="91">
        <f>ROUND(I19*J19,2)</f>
        <v>0</v>
      </c>
      <c r="L19" s="63" t="s">
        <v>211</v>
      </c>
      <c r="M19" s="91">
        <v>0</v>
      </c>
      <c r="N19" s="61">
        <f>K19+M19</f>
        <v>0</v>
      </c>
      <c r="O19" s="49" t="s">
        <v>19</v>
      </c>
      <c r="P19" s="49" t="s">
        <v>11</v>
      </c>
      <c r="Q19" s="49" t="s">
        <v>4</v>
      </c>
      <c r="R19" s="90" t="s">
        <v>11</v>
      </c>
      <c r="S19" s="86"/>
    </row>
    <row r="20" spans="1:19" s="5" customFormat="1" x14ac:dyDescent="0.2">
      <c r="A20" s="123" t="s">
        <v>411</v>
      </c>
      <c r="B20" s="124"/>
      <c r="C20" s="124"/>
      <c r="D20" s="124"/>
      <c r="E20" s="124"/>
      <c r="F20" s="124"/>
      <c r="G20" s="124"/>
      <c r="H20" s="124"/>
      <c r="I20" s="124"/>
      <c r="J20" s="125"/>
      <c r="K20" s="36">
        <f>SUM(K8:K19)</f>
        <v>0</v>
      </c>
      <c r="L20" s="10"/>
      <c r="M20" s="36">
        <f>SUM(M8:M19)</f>
        <v>0</v>
      </c>
      <c r="N20" s="36">
        <f>SUM(N8:N19)</f>
        <v>0</v>
      </c>
      <c r="O20" s="10"/>
      <c r="P20" s="16"/>
      <c r="Q20" s="16"/>
      <c r="R20" s="16"/>
    </row>
    <row r="21" spans="1:19" ht="59.25" customHeight="1" x14ac:dyDescent="0.2">
      <c r="A21" s="126" t="s">
        <v>410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8"/>
    </row>
    <row r="22" spans="1:19" s="3" customFormat="1" ht="153" x14ac:dyDescent="0.2">
      <c r="A22" s="29" t="s">
        <v>425</v>
      </c>
      <c r="B22" s="9" t="s">
        <v>11</v>
      </c>
      <c r="C22" s="30" t="s">
        <v>21</v>
      </c>
      <c r="D22" s="9" t="s">
        <v>7</v>
      </c>
      <c r="E22" s="30" t="s">
        <v>408</v>
      </c>
      <c r="F22" s="30" t="s">
        <v>23</v>
      </c>
      <c r="G22" s="9" t="s">
        <v>22</v>
      </c>
      <c r="H22" s="31" t="s">
        <v>10</v>
      </c>
      <c r="I22" s="111">
        <v>1</v>
      </c>
      <c r="J22" s="32"/>
      <c r="K22" s="35">
        <f t="shared" ref="K22" si="3">ROUND(I22*J22,2)</f>
        <v>0</v>
      </c>
      <c r="L22" s="34" t="s">
        <v>211</v>
      </c>
      <c r="M22" s="32">
        <v>0</v>
      </c>
      <c r="N22" s="32">
        <f>K22+M22</f>
        <v>0</v>
      </c>
      <c r="O22" s="8">
        <v>46478</v>
      </c>
      <c r="P22" s="8">
        <v>46843</v>
      </c>
      <c r="Q22" s="9" t="s">
        <v>4</v>
      </c>
      <c r="R22" s="15" t="s">
        <v>11</v>
      </c>
      <c r="S22" s="86"/>
    </row>
    <row r="23" spans="1:19" s="5" customFormat="1" x14ac:dyDescent="0.2">
      <c r="A23" s="123" t="s">
        <v>412</v>
      </c>
      <c r="B23" s="124"/>
      <c r="C23" s="124"/>
      <c r="D23" s="124"/>
      <c r="E23" s="124"/>
      <c r="F23" s="124"/>
      <c r="G23" s="124"/>
      <c r="H23" s="124"/>
      <c r="I23" s="124"/>
      <c r="J23" s="125"/>
      <c r="K23" s="36">
        <f>K22</f>
        <v>0</v>
      </c>
      <c r="L23" s="10"/>
      <c r="M23" s="36">
        <f>M22</f>
        <v>0</v>
      </c>
      <c r="N23" s="36">
        <f>N22</f>
        <v>0</v>
      </c>
      <c r="O23" s="10"/>
      <c r="P23" s="16"/>
      <c r="Q23" s="16"/>
      <c r="R23" s="16"/>
    </row>
    <row r="24" spans="1:19" s="5" customFormat="1" x14ac:dyDescent="0.2">
      <c r="A24" s="123" t="s">
        <v>228</v>
      </c>
      <c r="B24" s="124"/>
      <c r="C24" s="124"/>
      <c r="D24" s="124"/>
      <c r="E24" s="124"/>
      <c r="F24" s="124"/>
      <c r="G24" s="124"/>
      <c r="H24" s="124"/>
      <c r="I24" s="124"/>
      <c r="J24" s="125"/>
      <c r="K24" s="36">
        <f>K20+K23</f>
        <v>0</v>
      </c>
      <c r="L24" s="10"/>
      <c r="M24" s="36">
        <f>M20+M23</f>
        <v>0</v>
      </c>
      <c r="N24" s="36">
        <f>N20+N23</f>
        <v>0</v>
      </c>
      <c r="O24" s="10"/>
      <c r="P24" s="16"/>
      <c r="Q24" s="16"/>
      <c r="R24" s="16"/>
    </row>
    <row r="25" spans="1:19" ht="12.75" customHeight="1" x14ac:dyDescent="0.2">
      <c r="A25" s="129" t="s">
        <v>40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1"/>
    </row>
    <row r="26" spans="1:19" ht="53.25" customHeight="1" x14ac:dyDescent="0.2">
      <c r="A26" s="126" t="s">
        <v>281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8"/>
    </row>
    <row r="27" spans="1:19" s="3" customFormat="1" ht="38.25" x14ac:dyDescent="0.2">
      <c r="A27" s="89" t="s">
        <v>219</v>
      </c>
      <c r="B27" s="49" t="s">
        <v>587</v>
      </c>
      <c r="C27" s="51" t="s">
        <v>45</v>
      </c>
      <c r="D27" s="49" t="s">
        <v>7</v>
      </c>
      <c r="E27" s="51" t="s">
        <v>838</v>
      </c>
      <c r="F27" s="51" t="s">
        <v>280</v>
      </c>
      <c r="G27" s="49" t="s">
        <v>46</v>
      </c>
      <c r="H27" s="60" t="s">
        <v>10</v>
      </c>
      <c r="I27" s="112">
        <v>30</v>
      </c>
      <c r="J27" s="61"/>
      <c r="K27" s="91">
        <f>ROUND(I27*J27,2)</f>
        <v>0</v>
      </c>
      <c r="L27" s="63" t="s">
        <v>211</v>
      </c>
      <c r="M27" s="61">
        <v>0</v>
      </c>
      <c r="N27" s="61">
        <f>K27+M27</f>
        <v>0</v>
      </c>
      <c r="O27" s="50">
        <v>46382</v>
      </c>
      <c r="P27" s="50">
        <v>46746</v>
      </c>
      <c r="Q27" s="49" t="s">
        <v>4</v>
      </c>
      <c r="R27" s="90" t="s">
        <v>11</v>
      </c>
    </row>
    <row r="28" spans="1:19" s="3" customFormat="1" ht="38.25" x14ac:dyDescent="0.2">
      <c r="A28" s="89" t="s">
        <v>220</v>
      </c>
      <c r="B28" s="49" t="s">
        <v>586</v>
      </c>
      <c r="C28" s="51" t="s">
        <v>45</v>
      </c>
      <c r="D28" s="49" t="s">
        <v>7</v>
      </c>
      <c r="E28" s="51" t="s">
        <v>839</v>
      </c>
      <c r="F28" s="51" t="s">
        <v>280</v>
      </c>
      <c r="G28" s="49" t="s">
        <v>46</v>
      </c>
      <c r="H28" s="60" t="s">
        <v>10</v>
      </c>
      <c r="I28" s="112">
        <v>1</v>
      </c>
      <c r="J28" s="61"/>
      <c r="K28" s="91">
        <f>ROUND(I28*J28,2)</f>
        <v>0</v>
      </c>
      <c r="L28" s="63" t="s">
        <v>211</v>
      </c>
      <c r="M28" s="61">
        <v>0</v>
      </c>
      <c r="N28" s="61">
        <f>K28+M28</f>
        <v>0</v>
      </c>
      <c r="O28" s="50">
        <v>46382</v>
      </c>
      <c r="P28" s="50">
        <v>46746</v>
      </c>
      <c r="Q28" s="49" t="s">
        <v>4</v>
      </c>
      <c r="R28" s="90" t="s">
        <v>11</v>
      </c>
    </row>
    <row r="29" spans="1:19" s="3" customFormat="1" ht="63.75" x14ac:dyDescent="0.2">
      <c r="A29" s="89" t="s">
        <v>221</v>
      </c>
      <c r="B29" s="49" t="s">
        <v>11</v>
      </c>
      <c r="C29" s="51" t="s">
        <v>21</v>
      </c>
      <c r="D29" s="49" t="s">
        <v>7</v>
      </c>
      <c r="E29" s="51" t="s">
        <v>20</v>
      </c>
      <c r="F29" s="51" t="s">
        <v>23</v>
      </c>
      <c r="G29" s="49" t="s">
        <v>22</v>
      </c>
      <c r="H29" s="60" t="s">
        <v>10</v>
      </c>
      <c r="I29" s="112">
        <v>20</v>
      </c>
      <c r="J29" s="61"/>
      <c r="K29" s="91">
        <f>ROUND(I29*J29,2)</f>
        <v>0</v>
      </c>
      <c r="L29" s="63" t="s">
        <v>211</v>
      </c>
      <c r="M29" s="61">
        <v>0</v>
      </c>
      <c r="N29" s="61">
        <f>K29+M29</f>
        <v>0</v>
      </c>
      <c r="O29" s="50">
        <v>46379</v>
      </c>
      <c r="P29" s="50">
        <v>46743</v>
      </c>
      <c r="Q29" s="49" t="s">
        <v>4</v>
      </c>
      <c r="R29" s="90" t="s">
        <v>11</v>
      </c>
    </row>
    <row r="30" spans="1:19" s="5" customFormat="1" x14ac:dyDescent="0.2">
      <c r="A30" s="123" t="s">
        <v>229</v>
      </c>
      <c r="B30" s="124"/>
      <c r="C30" s="124"/>
      <c r="D30" s="124"/>
      <c r="E30" s="124"/>
      <c r="F30" s="124"/>
      <c r="G30" s="124"/>
      <c r="H30" s="124"/>
      <c r="I30" s="124"/>
      <c r="J30" s="125"/>
      <c r="K30" s="36">
        <f>SUM(K27:K29)</f>
        <v>0</v>
      </c>
      <c r="L30" s="10"/>
      <c r="M30" s="36">
        <f>SUM(M27:M29)</f>
        <v>0</v>
      </c>
      <c r="N30" s="36">
        <f>SUM(N27:N29)</f>
        <v>0</v>
      </c>
      <c r="O30" s="10"/>
      <c r="P30" s="16"/>
      <c r="Q30" s="16"/>
      <c r="R30" s="16"/>
    </row>
    <row r="31" spans="1:19" ht="12.75" customHeight="1" x14ac:dyDescent="0.2">
      <c r="A31" s="129" t="s">
        <v>47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1"/>
    </row>
    <row r="32" spans="1:19" ht="51" customHeight="1" x14ac:dyDescent="0.2">
      <c r="A32" s="126" t="s">
        <v>426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8"/>
    </row>
    <row r="33" spans="1:19" s="3" customFormat="1" ht="38.25" x14ac:dyDescent="0.2">
      <c r="A33" s="89" t="s">
        <v>430</v>
      </c>
      <c r="B33" s="49" t="s">
        <v>11</v>
      </c>
      <c r="C33" s="51" t="s">
        <v>57</v>
      </c>
      <c r="D33" s="49" t="s">
        <v>7</v>
      </c>
      <c r="E33" s="51" t="s">
        <v>213</v>
      </c>
      <c r="F33" s="51" t="s">
        <v>23</v>
      </c>
      <c r="G33" s="49" t="s">
        <v>58</v>
      </c>
      <c r="H33" s="60" t="s">
        <v>10</v>
      </c>
      <c r="I33" s="112">
        <v>5</v>
      </c>
      <c r="J33" s="61"/>
      <c r="K33" s="91">
        <f t="shared" ref="K33:K40" si="4">ROUND(I33*J33,2)</f>
        <v>0</v>
      </c>
      <c r="L33" s="63" t="s">
        <v>211</v>
      </c>
      <c r="M33" s="61">
        <v>0</v>
      </c>
      <c r="N33" s="61">
        <f t="shared" ref="N33:N40" si="5">K33+M33</f>
        <v>0</v>
      </c>
      <c r="O33" s="49" t="s">
        <v>19</v>
      </c>
      <c r="P33" s="49" t="s">
        <v>11</v>
      </c>
      <c r="Q33" s="49" t="s">
        <v>4</v>
      </c>
      <c r="R33" s="90" t="s">
        <v>11</v>
      </c>
    </row>
    <row r="34" spans="1:19" s="3" customFormat="1" ht="25.5" x14ac:dyDescent="0.2">
      <c r="A34" s="89" t="s">
        <v>431</v>
      </c>
      <c r="B34" s="49" t="s">
        <v>850</v>
      </c>
      <c r="C34" s="51" t="s">
        <v>39</v>
      </c>
      <c r="D34" s="49" t="s">
        <v>7</v>
      </c>
      <c r="E34" s="51" t="s">
        <v>299</v>
      </c>
      <c r="F34" s="51" t="s">
        <v>280</v>
      </c>
      <c r="G34" s="49" t="s">
        <v>107</v>
      </c>
      <c r="H34" s="60" t="s">
        <v>10</v>
      </c>
      <c r="I34" s="112">
        <v>5</v>
      </c>
      <c r="J34" s="61"/>
      <c r="K34" s="91">
        <f t="shared" si="4"/>
        <v>0</v>
      </c>
      <c r="L34" s="63" t="s">
        <v>211</v>
      </c>
      <c r="M34" s="91">
        <v>0</v>
      </c>
      <c r="N34" s="61">
        <f t="shared" si="5"/>
        <v>0</v>
      </c>
      <c r="O34" s="49" t="s">
        <v>19</v>
      </c>
      <c r="P34" s="49" t="s">
        <v>11</v>
      </c>
      <c r="Q34" s="49" t="s">
        <v>249</v>
      </c>
      <c r="R34" s="90" t="s">
        <v>11</v>
      </c>
    </row>
    <row r="35" spans="1:19" s="3" customFormat="1" ht="25.5" x14ac:dyDescent="0.2">
      <c r="A35" s="89" t="s">
        <v>432</v>
      </c>
      <c r="B35" s="49" t="s">
        <v>851</v>
      </c>
      <c r="C35" s="51" t="s">
        <v>39</v>
      </c>
      <c r="D35" s="49" t="s">
        <v>7</v>
      </c>
      <c r="E35" s="51" t="s">
        <v>305</v>
      </c>
      <c r="F35" s="51" t="s">
        <v>12</v>
      </c>
      <c r="G35" s="49" t="s">
        <v>11</v>
      </c>
      <c r="H35" s="60" t="s">
        <v>10</v>
      </c>
      <c r="I35" s="112">
        <v>5</v>
      </c>
      <c r="J35" s="61"/>
      <c r="K35" s="91">
        <f t="shared" si="4"/>
        <v>0</v>
      </c>
      <c r="L35" s="63">
        <v>0.22</v>
      </c>
      <c r="M35" s="91">
        <f t="shared" ref="M35:M36" si="6">ROUND(K35*L35,2)</f>
        <v>0</v>
      </c>
      <c r="N35" s="61">
        <f t="shared" si="5"/>
        <v>0</v>
      </c>
      <c r="O35" s="49" t="s">
        <v>19</v>
      </c>
      <c r="P35" s="49" t="s">
        <v>11</v>
      </c>
      <c r="Q35" s="49" t="s">
        <v>4</v>
      </c>
      <c r="R35" s="90" t="s">
        <v>11</v>
      </c>
    </row>
    <row r="36" spans="1:19" s="3" customFormat="1" ht="25.5" x14ac:dyDescent="0.2">
      <c r="A36" s="89" t="s">
        <v>442</v>
      </c>
      <c r="B36" s="49" t="s">
        <v>852</v>
      </c>
      <c r="C36" s="51" t="s">
        <v>218</v>
      </c>
      <c r="D36" s="49" t="s">
        <v>7</v>
      </c>
      <c r="E36" s="51" t="s">
        <v>853</v>
      </c>
      <c r="F36" s="51" t="s">
        <v>12</v>
      </c>
      <c r="G36" s="49" t="s">
        <v>11</v>
      </c>
      <c r="H36" s="60" t="s">
        <v>10</v>
      </c>
      <c r="I36" s="112">
        <v>5</v>
      </c>
      <c r="J36" s="61"/>
      <c r="K36" s="91">
        <f t="shared" ref="K36" si="7">ROUND(I36*J36,2)</f>
        <v>0</v>
      </c>
      <c r="L36" s="63">
        <v>0.22</v>
      </c>
      <c r="M36" s="91">
        <f t="shared" si="6"/>
        <v>0</v>
      </c>
      <c r="N36" s="61">
        <f t="shared" ref="N36" si="8">K36+M36</f>
        <v>0</v>
      </c>
      <c r="O36" s="49" t="s">
        <v>19</v>
      </c>
      <c r="P36" s="49" t="s">
        <v>11</v>
      </c>
      <c r="Q36" s="49" t="s">
        <v>249</v>
      </c>
      <c r="R36" s="90" t="s">
        <v>11</v>
      </c>
    </row>
    <row r="37" spans="1:19" s="3" customFormat="1" ht="25.5" x14ac:dyDescent="0.2">
      <c r="A37" s="89" t="s">
        <v>443</v>
      </c>
      <c r="B37" s="49" t="s">
        <v>370</v>
      </c>
      <c r="C37" s="51" t="s">
        <v>39</v>
      </c>
      <c r="D37" s="49" t="s">
        <v>7</v>
      </c>
      <c r="E37" s="51" t="s">
        <v>124</v>
      </c>
      <c r="F37" s="51" t="s">
        <v>280</v>
      </c>
      <c r="G37" s="49" t="s">
        <v>107</v>
      </c>
      <c r="H37" s="60" t="s">
        <v>10</v>
      </c>
      <c r="I37" s="112">
        <v>8</v>
      </c>
      <c r="J37" s="61"/>
      <c r="K37" s="91">
        <f t="shared" si="4"/>
        <v>0</v>
      </c>
      <c r="L37" s="63" t="s">
        <v>211</v>
      </c>
      <c r="M37" s="91">
        <v>0</v>
      </c>
      <c r="N37" s="61">
        <f t="shared" si="5"/>
        <v>0</v>
      </c>
      <c r="O37" s="49" t="s">
        <v>19</v>
      </c>
      <c r="P37" s="49" t="s">
        <v>11</v>
      </c>
      <c r="Q37" s="49" t="s">
        <v>249</v>
      </c>
      <c r="R37" s="90" t="s">
        <v>11</v>
      </c>
    </row>
    <row r="38" spans="1:19" s="3" customFormat="1" ht="25.5" x14ac:dyDescent="0.2">
      <c r="A38" s="89" t="s">
        <v>444</v>
      </c>
      <c r="B38" s="49" t="s">
        <v>371</v>
      </c>
      <c r="C38" s="51" t="s">
        <v>39</v>
      </c>
      <c r="D38" s="49" t="s">
        <v>7</v>
      </c>
      <c r="E38" s="51" t="s">
        <v>170</v>
      </c>
      <c r="F38" s="51" t="s">
        <v>12</v>
      </c>
      <c r="G38" s="49" t="s">
        <v>11</v>
      </c>
      <c r="H38" s="60" t="s">
        <v>10</v>
      </c>
      <c r="I38" s="112">
        <v>8</v>
      </c>
      <c r="J38" s="61"/>
      <c r="K38" s="91">
        <f t="shared" si="4"/>
        <v>0</v>
      </c>
      <c r="L38" s="63">
        <v>0.22</v>
      </c>
      <c r="M38" s="91">
        <f t="shared" ref="M38:M39" si="9">ROUND(K38*L38,2)</f>
        <v>0</v>
      </c>
      <c r="N38" s="61">
        <f t="shared" si="5"/>
        <v>0</v>
      </c>
      <c r="O38" s="49" t="s">
        <v>19</v>
      </c>
      <c r="P38" s="49" t="s">
        <v>11</v>
      </c>
      <c r="Q38" s="49" t="s">
        <v>4</v>
      </c>
      <c r="R38" s="90" t="s">
        <v>11</v>
      </c>
    </row>
    <row r="39" spans="1:19" s="3" customFormat="1" ht="25.5" x14ac:dyDescent="0.2">
      <c r="A39" s="89" t="s">
        <v>445</v>
      </c>
      <c r="B39" s="49" t="s">
        <v>373</v>
      </c>
      <c r="C39" s="51" t="s">
        <v>218</v>
      </c>
      <c r="D39" s="49" t="s">
        <v>7</v>
      </c>
      <c r="E39" s="51" t="s">
        <v>437</v>
      </c>
      <c r="F39" s="51" t="s">
        <v>12</v>
      </c>
      <c r="G39" s="49" t="s">
        <v>11</v>
      </c>
      <c r="H39" s="60" t="s">
        <v>10</v>
      </c>
      <c r="I39" s="112">
        <v>8</v>
      </c>
      <c r="J39" s="61"/>
      <c r="K39" s="91">
        <f t="shared" si="4"/>
        <v>0</v>
      </c>
      <c r="L39" s="63">
        <v>0.22</v>
      </c>
      <c r="M39" s="91">
        <f t="shared" si="9"/>
        <v>0</v>
      </c>
      <c r="N39" s="61">
        <f t="shared" si="5"/>
        <v>0</v>
      </c>
      <c r="O39" s="49" t="s">
        <v>19</v>
      </c>
      <c r="P39" s="49" t="s">
        <v>11</v>
      </c>
      <c r="Q39" s="49" t="s">
        <v>249</v>
      </c>
      <c r="R39" s="90" t="s">
        <v>11</v>
      </c>
    </row>
    <row r="40" spans="1:19" s="3" customFormat="1" ht="100.5" customHeight="1" x14ac:dyDescent="0.2">
      <c r="A40" s="89" t="s">
        <v>446</v>
      </c>
      <c r="B40" s="49" t="s">
        <v>109</v>
      </c>
      <c r="C40" s="51" t="s">
        <v>63</v>
      </c>
      <c r="D40" s="49" t="s">
        <v>7</v>
      </c>
      <c r="E40" s="51" t="s">
        <v>873</v>
      </c>
      <c r="F40" s="51" t="s">
        <v>280</v>
      </c>
      <c r="G40" s="49" t="s">
        <v>102</v>
      </c>
      <c r="H40" s="60" t="s">
        <v>10</v>
      </c>
      <c r="I40" s="112">
        <v>5</v>
      </c>
      <c r="J40" s="61"/>
      <c r="K40" s="91">
        <f t="shared" si="4"/>
        <v>0</v>
      </c>
      <c r="L40" s="63" t="s">
        <v>211</v>
      </c>
      <c r="M40" s="61">
        <v>0</v>
      </c>
      <c r="N40" s="61">
        <f t="shared" si="5"/>
        <v>0</v>
      </c>
      <c r="O40" s="49" t="s">
        <v>19</v>
      </c>
      <c r="P40" s="49" t="s">
        <v>11</v>
      </c>
      <c r="Q40" s="49" t="s">
        <v>4</v>
      </c>
      <c r="R40" s="90" t="s">
        <v>11</v>
      </c>
    </row>
    <row r="41" spans="1:19" s="3" customFormat="1" ht="76.5" x14ac:dyDescent="0.2">
      <c r="A41" s="89" t="s">
        <v>447</v>
      </c>
      <c r="B41" s="49" t="s">
        <v>441</v>
      </c>
      <c r="C41" s="51" t="s">
        <v>6</v>
      </c>
      <c r="D41" s="49" t="s">
        <v>7</v>
      </c>
      <c r="E41" s="51" t="s">
        <v>440</v>
      </c>
      <c r="F41" s="51" t="s">
        <v>280</v>
      </c>
      <c r="G41" s="49" t="s">
        <v>25</v>
      </c>
      <c r="H41" s="60" t="s">
        <v>10</v>
      </c>
      <c r="I41" s="112">
        <v>8</v>
      </c>
      <c r="J41" s="61"/>
      <c r="K41" s="91">
        <f>ROUND(I41*J41,2)</f>
        <v>0</v>
      </c>
      <c r="L41" s="63" t="s">
        <v>211</v>
      </c>
      <c r="M41" s="61">
        <v>0</v>
      </c>
      <c r="N41" s="61">
        <f>K41+M41</f>
        <v>0</v>
      </c>
      <c r="O41" s="49" t="s">
        <v>19</v>
      </c>
      <c r="P41" s="49" t="s">
        <v>11</v>
      </c>
      <c r="Q41" s="49" t="s">
        <v>249</v>
      </c>
      <c r="R41" s="90" t="s">
        <v>11</v>
      </c>
    </row>
    <row r="42" spans="1:19" s="5" customFormat="1" x14ac:dyDescent="0.2">
      <c r="A42" s="123" t="s">
        <v>428</v>
      </c>
      <c r="B42" s="124"/>
      <c r="C42" s="124"/>
      <c r="D42" s="124"/>
      <c r="E42" s="124"/>
      <c r="F42" s="124"/>
      <c r="G42" s="124"/>
      <c r="H42" s="124"/>
      <c r="I42" s="124"/>
      <c r="J42" s="125"/>
      <c r="K42" s="36">
        <f>SUM(K33:K41)</f>
        <v>0</v>
      </c>
      <c r="L42" s="10"/>
      <c r="M42" s="36">
        <f>SUM(M33:M41)</f>
        <v>0</v>
      </c>
      <c r="N42" s="36">
        <f>SUM(N33:N41)</f>
        <v>0</v>
      </c>
      <c r="O42" s="10"/>
      <c r="P42" s="16"/>
      <c r="Q42" s="16"/>
      <c r="R42" s="16"/>
    </row>
    <row r="43" spans="1:19" ht="51" customHeight="1" x14ac:dyDescent="0.2">
      <c r="A43" s="126" t="s">
        <v>427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8"/>
    </row>
    <row r="44" spans="1:19" s="3" customFormat="1" ht="25.5" x14ac:dyDescent="0.2">
      <c r="A44" s="89" t="s">
        <v>433</v>
      </c>
      <c r="B44" s="49" t="s">
        <v>73</v>
      </c>
      <c r="C44" s="51" t="s">
        <v>74</v>
      </c>
      <c r="D44" s="49" t="s">
        <v>7</v>
      </c>
      <c r="E44" s="51" t="s">
        <v>72</v>
      </c>
      <c r="F44" s="51" t="s">
        <v>9</v>
      </c>
      <c r="G44" s="49" t="s">
        <v>75</v>
      </c>
      <c r="H44" s="60" t="s">
        <v>10</v>
      </c>
      <c r="I44" s="112">
        <v>100</v>
      </c>
      <c r="J44" s="61"/>
      <c r="K44" s="91">
        <f>ROUND(I44*J44,2)</f>
        <v>0</v>
      </c>
      <c r="L44" s="63" t="s">
        <v>211</v>
      </c>
      <c r="M44" s="61">
        <v>0</v>
      </c>
      <c r="N44" s="61">
        <f t="shared" ref="N44" si="10">K44+M44</f>
        <v>0</v>
      </c>
      <c r="O44" s="50">
        <v>46419</v>
      </c>
      <c r="P44" s="50">
        <v>46783</v>
      </c>
      <c r="Q44" s="49" t="s">
        <v>4</v>
      </c>
      <c r="R44" s="90" t="s">
        <v>11</v>
      </c>
    </row>
    <row r="45" spans="1:19" s="3" customFormat="1" ht="135.94999999999999" customHeight="1" x14ac:dyDescent="0.2">
      <c r="A45" s="89" t="s">
        <v>434</v>
      </c>
      <c r="B45" s="49" t="s">
        <v>11</v>
      </c>
      <c r="C45" s="51" t="s">
        <v>21</v>
      </c>
      <c r="D45" s="49" t="s">
        <v>7</v>
      </c>
      <c r="E45" s="51" t="s">
        <v>438</v>
      </c>
      <c r="F45" s="51" t="s">
        <v>280</v>
      </c>
      <c r="G45" s="49" t="s">
        <v>288</v>
      </c>
      <c r="H45" s="60" t="s">
        <v>10</v>
      </c>
      <c r="I45" s="112">
        <v>5</v>
      </c>
      <c r="J45" s="61"/>
      <c r="K45" s="91">
        <f>ROUND(I45*J45,2)</f>
        <v>0</v>
      </c>
      <c r="L45" s="63" t="s">
        <v>211</v>
      </c>
      <c r="M45" s="61">
        <v>0</v>
      </c>
      <c r="N45" s="61">
        <f>K45+M45</f>
        <v>0</v>
      </c>
      <c r="O45" s="50">
        <v>46410</v>
      </c>
      <c r="P45" s="50">
        <v>46774</v>
      </c>
      <c r="Q45" s="49" t="s">
        <v>4</v>
      </c>
      <c r="R45" s="90" t="s">
        <v>11</v>
      </c>
    </row>
    <row r="46" spans="1:19" s="3" customFormat="1" ht="51" x14ac:dyDescent="0.2">
      <c r="A46" s="89" t="s">
        <v>435</v>
      </c>
      <c r="B46" s="49" t="s">
        <v>472</v>
      </c>
      <c r="C46" s="51" t="s">
        <v>45</v>
      </c>
      <c r="D46" s="49" t="s">
        <v>7</v>
      </c>
      <c r="E46" s="51" t="s">
        <v>726</v>
      </c>
      <c r="F46" s="51" t="s">
        <v>280</v>
      </c>
      <c r="G46" s="49" t="s">
        <v>46</v>
      </c>
      <c r="H46" s="60" t="s">
        <v>10</v>
      </c>
      <c r="I46" s="112">
        <v>4</v>
      </c>
      <c r="J46" s="61"/>
      <c r="K46" s="91">
        <f>ROUND(I46*J46,2)</f>
        <v>0</v>
      </c>
      <c r="L46" s="63" t="s">
        <v>211</v>
      </c>
      <c r="M46" s="61">
        <v>0</v>
      </c>
      <c r="N46" s="61">
        <f>K46+M46</f>
        <v>0</v>
      </c>
      <c r="O46" s="50">
        <v>46523</v>
      </c>
      <c r="P46" s="50">
        <v>47102</v>
      </c>
      <c r="Q46" s="49" t="s">
        <v>727</v>
      </c>
      <c r="R46" s="90" t="s">
        <v>11</v>
      </c>
      <c r="S46" s="87"/>
    </row>
    <row r="47" spans="1:19" s="3" customFormat="1" ht="76.5" x14ac:dyDescent="0.2">
      <c r="A47" s="89" t="s">
        <v>436</v>
      </c>
      <c r="B47" s="49" t="s">
        <v>321</v>
      </c>
      <c r="C47" s="51" t="s">
        <v>6</v>
      </c>
      <c r="D47" s="49" t="s">
        <v>7</v>
      </c>
      <c r="E47" s="51" t="s">
        <v>439</v>
      </c>
      <c r="F47" s="51" t="s">
        <v>12</v>
      </c>
      <c r="G47" s="49" t="s">
        <v>11</v>
      </c>
      <c r="H47" s="60" t="s">
        <v>10</v>
      </c>
      <c r="I47" s="112">
        <v>1</v>
      </c>
      <c r="J47" s="61"/>
      <c r="K47" s="91">
        <f t="shared" ref="K47" si="11">ROUND(I47*J47,2)</f>
        <v>0</v>
      </c>
      <c r="L47" s="63">
        <v>0.22</v>
      </c>
      <c r="M47" s="91">
        <f>ROUND(K47*L47,2)</f>
        <v>0</v>
      </c>
      <c r="N47" s="61">
        <f t="shared" ref="N47" si="12">K47+M47</f>
        <v>0</v>
      </c>
      <c r="O47" s="50">
        <v>46556</v>
      </c>
      <c r="P47" s="50">
        <v>46921</v>
      </c>
      <c r="Q47" s="49" t="s">
        <v>4</v>
      </c>
      <c r="R47" s="90" t="s">
        <v>11</v>
      </c>
    </row>
    <row r="48" spans="1:19" s="5" customFormat="1" x14ac:dyDescent="0.2">
      <c r="A48" s="123" t="s">
        <v>429</v>
      </c>
      <c r="B48" s="124"/>
      <c r="C48" s="124"/>
      <c r="D48" s="124"/>
      <c r="E48" s="124"/>
      <c r="F48" s="124"/>
      <c r="G48" s="124"/>
      <c r="H48" s="124"/>
      <c r="I48" s="124"/>
      <c r="J48" s="125"/>
      <c r="K48" s="36">
        <f>SUM(K44:K47)</f>
        <v>0</v>
      </c>
      <c r="L48" s="10"/>
      <c r="M48" s="36">
        <f>SUM(M44:M47)</f>
        <v>0</v>
      </c>
      <c r="N48" s="36">
        <f>SUM(N44:N47)</f>
        <v>0</v>
      </c>
      <c r="O48" s="10"/>
      <c r="P48" s="16"/>
      <c r="Q48" s="16"/>
      <c r="R48" s="16"/>
    </row>
    <row r="49" spans="1:18" s="5" customFormat="1" x14ac:dyDescent="0.2">
      <c r="A49" s="123" t="s">
        <v>230</v>
      </c>
      <c r="B49" s="124"/>
      <c r="C49" s="124"/>
      <c r="D49" s="124"/>
      <c r="E49" s="124"/>
      <c r="F49" s="124"/>
      <c r="G49" s="124"/>
      <c r="H49" s="124"/>
      <c r="I49" s="124"/>
      <c r="J49" s="125"/>
      <c r="K49" s="36">
        <f>K42+K48</f>
        <v>0</v>
      </c>
      <c r="L49" s="10"/>
      <c r="M49" s="36">
        <f>M42+M48</f>
        <v>0</v>
      </c>
      <c r="N49" s="36">
        <f>N42+N48</f>
        <v>0</v>
      </c>
      <c r="O49" s="10"/>
      <c r="P49" s="16"/>
      <c r="Q49" s="16"/>
      <c r="R49" s="16"/>
    </row>
    <row r="50" spans="1:18" ht="12.75" customHeight="1" x14ac:dyDescent="0.2">
      <c r="A50" s="129" t="s">
        <v>48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1"/>
    </row>
    <row r="51" spans="1:18" ht="54.6" customHeight="1" x14ac:dyDescent="0.2">
      <c r="A51" s="126" t="s">
        <v>495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8"/>
    </row>
    <row r="52" spans="1:18" s="3" customFormat="1" ht="65.25" customHeight="1" x14ac:dyDescent="0.2">
      <c r="A52" s="29" t="s">
        <v>923</v>
      </c>
      <c r="B52" s="49" t="s">
        <v>11</v>
      </c>
      <c r="C52" s="51" t="s">
        <v>70</v>
      </c>
      <c r="D52" s="49" t="s">
        <v>7</v>
      </c>
      <c r="E52" s="51" t="s">
        <v>310</v>
      </c>
      <c r="F52" s="30" t="s">
        <v>280</v>
      </c>
      <c r="G52" s="9" t="s">
        <v>71</v>
      </c>
      <c r="H52" s="31" t="s">
        <v>10</v>
      </c>
      <c r="I52" s="112">
        <v>85</v>
      </c>
      <c r="J52" s="32"/>
      <c r="K52" s="33">
        <f t="shared" ref="K52:K57" si="13">ROUND(I52*J52,2)</f>
        <v>0</v>
      </c>
      <c r="L52" s="34" t="s">
        <v>211</v>
      </c>
      <c r="M52" s="32">
        <v>0</v>
      </c>
      <c r="N52" s="32">
        <f>K52+M52</f>
        <v>0</v>
      </c>
      <c r="O52" s="9" t="s">
        <v>19</v>
      </c>
      <c r="P52" s="9" t="s">
        <v>11</v>
      </c>
      <c r="Q52" s="49" t="s">
        <v>249</v>
      </c>
      <c r="R52" s="15" t="s">
        <v>11</v>
      </c>
    </row>
    <row r="53" spans="1:18" s="3" customFormat="1" ht="51" x14ac:dyDescent="0.2">
      <c r="A53" s="29" t="s">
        <v>924</v>
      </c>
      <c r="B53" s="102" t="s">
        <v>314</v>
      </c>
      <c r="C53" s="51" t="s">
        <v>45</v>
      </c>
      <c r="D53" s="49" t="s">
        <v>7</v>
      </c>
      <c r="E53" s="103" t="s">
        <v>491</v>
      </c>
      <c r="F53" s="51" t="s">
        <v>280</v>
      </c>
      <c r="G53" s="49" t="s">
        <v>46</v>
      </c>
      <c r="H53" s="60" t="s">
        <v>10</v>
      </c>
      <c r="I53" s="112">
        <v>1</v>
      </c>
      <c r="J53" s="61"/>
      <c r="K53" s="62">
        <f t="shared" si="13"/>
        <v>0</v>
      </c>
      <c r="L53" s="63" t="s">
        <v>211</v>
      </c>
      <c r="M53" s="61">
        <v>0</v>
      </c>
      <c r="N53" s="61">
        <f t="shared" ref="N53:N57" si="14">K53+M53</f>
        <v>0</v>
      </c>
      <c r="O53" s="50">
        <v>46379</v>
      </c>
      <c r="P53" s="50">
        <v>46743</v>
      </c>
      <c r="Q53" s="49" t="s">
        <v>4</v>
      </c>
      <c r="R53" s="90" t="s">
        <v>11</v>
      </c>
    </row>
    <row r="54" spans="1:18" s="3" customFormat="1" ht="51" x14ac:dyDescent="0.2">
      <c r="A54" s="29" t="s">
        <v>499</v>
      </c>
      <c r="B54" s="49" t="s">
        <v>315</v>
      </c>
      <c r="C54" s="51" t="s">
        <v>45</v>
      </c>
      <c r="D54" s="49" t="s">
        <v>7</v>
      </c>
      <c r="E54" s="103" t="s">
        <v>492</v>
      </c>
      <c r="F54" s="51" t="s">
        <v>280</v>
      </c>
      <c r="G54" s="49" t="s">
        <v>46</v>
      </c>
      <c r="H54" s="60" t="s">
        <v>10</v>
      </c>
      <c r="I54" s="112">
        <v>25</v>
      </c>
      <c r="J54" s="61"/>
      <c r="K54" s="62">
        <f t="shared" si="13"/>
        <v>0</v>
      </c>
      <c r="L54" s="63" t="s">
        <v>211</v>
      </c>
      <c r="M54" s="61">
        <v>0</v>
      </c>
      <c r="N54" s="61">
        <f t="shared" si="14"/>
        <v>0</v>
      </c>
      <c r="O54" s="50">
        <v>46379</v>
      </c>
      <c r="P54" s="50">
        <v>46743</v>
      </c>
      <c r="Q54" s="49" t="s">
        <v>4</v>
      </c>
      <c r="R54" s="90" t="s">
        <v>11</v>
      </c>
    </row>
    <row r="55" spans="1:18" s="3" customFormat="1" ht="38.25" x14ac:dyDescent="0.2">
      <c r="A55" s="29" t="s">
        <v>500</v>
      </c>
      <c r="B55" s="49" t="s">
        <v>317</v>
      </c>
      <c r="C55" s="51" t="s">
        <v>45</v>
      </c>
      <c r="D55" s="49" t="s">
        <v>7</v>
      </c>
      <c r="E55" s="51" t="s">
        <v>856</v>
      </c>
      <c r="F55" s="51" t="s">
        <v>280</v>
      </c>
      <c r="G55" s="49" t="s">
        <v>46</v>
      </c>
      <c r="H55" s="60" t="s">
        <v>10</v>
      </c>
      <c r="I55" s="112">
        <v>1</v>
      </c>
      <c r="J55" s="61"/>
      <c r="K55" s="62">
        <f t="shared" si="13"/>
        <v>0</v>
      </c>
      <c r="L55" s="63" t="s">
        <v>211</v>
      </c>
      <c r="M55" s="61">
        <v>0</v>
      </c>
      <c r="N55" s="61">
        <f t="shared" si="14"/>
        <v>0</v>
      </c>
      <c r="O55" s="50">
        <v>46379</v>
      </c>
      <c r="P55" s="50">
        <v>46743</v>
      </c>
      <c r="Q55" s="49" t="s">
        <v>4</v>
      </c>
      <c r="R55" s="90" t="s">
        <v>11</v>
      </c>
    </row>
    <row r="56" spans="1:18" s="3" customFormat="1" ht="38.25" x14ac:dyDescent="0.2">
      <c r="A56" s="29" t="s">
        <v>501</v>
      </c>
      <c r="B56" s="49" t="s">
        <v>316</v>
      </c>
      <c r="C56" s="51" t="s">
        <v>45</v>
      </c>
      <c r="D56" s="49" t="s">
        <v>7</v>
      </c>
      <c r="E56" s="51" t="s">
        <v>857</v>
      </c>
      <c r="F56" s="51" t="s">
        <v>280</v>
      </c>
      <c r="G56" s="49" t="s">
        <v>46</v>
      </c>
      <c r="H56" s="60" t="s">
        <v>10</v>
      </c>
      <c r="I56" s="112">
        <v>4</v>
      </c>
      <c r="J56" s="61"/>
      <c r="K56" s="62">
        <f t="shared" si="13"/>
        <v>0</v>
      </c>
      <c r="L56" s="63" t="s">
        <v>211</v>
      </c>
      <c r="M56" s="61">
        <v>0</v>
      </c>
      <c r="N56" s="61">
        <f t="shared" si="14"/>
        <v>0</v>
      </c>
      <c r="O56" s="50">
        <v>46379</v>
      </c>
      <c r="P56" s="50">
        <v>46743</v>
      </c>
      <c r="Q56" s="49" t="s">
        <v>4</v>
      </c>
      <c r="R56" s="90" t="s">
        <v>11</v>
      </c>
    </row>
    <row r="57" spans="1:18" s="3" customFormat="1" ht="25.5" x14ac:dyDescent="0.2">
      <c r="A57" s="29" t="s">
        <v>502</v>
      </c>
      <c r="B57" s="49" t="s">
        <v>698</v>
      </c>
      <c r="C57" s="51" t="s">
        <v>45</v>
      </c>
      <c r="D57" s="49" t="s">
        <v>7</v>
      </c>
      <c r="E57" s="51" t="s">
        <v>858</v>
      </c>
      <c r="F57" s="51" t="s">
        <v>280</v>
      </c>
      <c r="G57" s="49" t="s">
        <v>51</v>
      </c>
      <c r="H57" s="60" t="s">
        <v>10</v>
      </c>
      <c r="I57" s="112">
        <v>1</v>
      </c>
      <c r="J57" s="61"/>
      <c r="K57" s="62">
        <f t="shared" si="13"/>
        <v>0</v>
      </c>
      <c r="L57" s="63" t="s">
        <v>211</v>
      </c>
      <c r="M57" s="61">
        <v>0</v>
      </c>
      <c r="N57" s="61">
        <f t="shared" si="14"/>
        <v>0</v>
      </c>
      <c r="O57" s="50">
        <v>46327</v>
      </c>
      <c r="P57" s="50">
        <v>46691</v>
      </c>
      <c r="Q57" s="49" t="s">
        <v>4</v>
      </c>
      <c r="R57" s="90" t="s">
        <v>11</v>
      </c>
    </row>
    <row r="58" spans="1:18" s="3" customFormat="1" ht="38.25" x14ac:dyDescent="0.2">
      <c r="A58" s="29" t="s">
        <v>503</v>
      </c>
      <c r="B58" s="49" t="s">
        <v>699</v>
      </c>
      <c r="C58" s="51" t="s">
        <v>45</v>
      </c>
      <c r="D58" s="49" t="s">
        <v>7</v>
      </c>
      <c r="E58" s="51" t="s">
        <v>859</v>
      </c>
      <c r="F58" s="51" t="s">
        <v>280</v>
      </c>
      <c r="G58" s="49" t="s">
        <v>51</v>
      </c>
      <c r="H58" s="60" t="s">
        <v>10</v>
      </c>
      <c r="I58" s="112">
        <v>2</v>
      </c>
      <c r="J58" s="61"/>
      <c r="K58" s="62">
        <f t="shared" ref="K58:K63" si="15">ROUND(I58*J58,2)</f>
        <v>0</v>
      </c>
      <c r="L58" s="63" t="s">
        <v>211</v>
      </c>
      <c r="M58" s="61">
        <v>0</v>
      </c>
      <c r="N58" s="61">
        <f t="shared" ref="N58:N63" si="16">K58+M58</f>
        <v>0</v>
      </c>
      <c r="O58" s="50">
        <v>46327</v>
      </c>
      <c r="P58" s="50">
        <v>46691</v>
      </c>
      <c r="Q58" s="49" t="s">
        <v>4</v>
      </c>
      <c r="R58" s="90" t="s">
        <v>11</v>
      </c>
    </row>
    <row r="59" spans="1:18" s="3" customFormat="1" ht="38.25" x14ac:dyDescent="0.2">
      <c r="A59" s="29" t="s">
        <v>504</v>
      </c>
      <c r="B59" s="49" t="s">
        <v>493</v>
      </c>
      <c r="C59" s="51" t="s">
        <v>45</v>
      </c>
      <c r="D59" s="49" t="s">
        <v>7</v>
      </c>
      <c r="E59" s="51" t="s">
        <v>860</v>
      </c>
      <c r="F59" s="51" t="s">
        <v>280</v>
      </c>
      <c r="G59" s="49" t="s">
        <v>52</v>
      </c>
      <c r="H59" s="60" t="s">
        <v>10</v>
      </c>
      <c r="I59" s="112">
        <v>1</v>
      </c>
      <c r="J59" s="61"/>
      <c r="K59" s="62">
        <f>ROUND(I59*J59,2)</f>
        <v>0</v>
      </c>
      <c r="L59" s="63" t="s">
        <v>211</v>
      </c>
      <c r="M59" s="61">
        <v>0</v>
      </c>
      <c r="N59" s="61">
        <f>K59+M59</f>
        <v>0</v>
      </c>
      <c r="O59" s="50">
        <v>46379</v>
      </c>
      <c r="P59" s="50">
        <v>46743</v>
      </c>
      <c r="Q59" s="49" t="s">
        <v>4</v>
      </c>
      <c r="R59" s="90" t="s">
        <v>11</v>
      </c>
    </row>
    <row r="60" spans="1:18" s="3" customFormat="1" ht="38.25" x14ac:dyDescent="0.2">
      <c r="A60" s="29" t="s">
        <v>505</v>
      </c>
      <c r="B60" s="49" t="s">
        <v>494</v>
      </c>
      <c r="C60" s="51" t="s">
        <v>45</v>
      </c>
      <c r="D60" s="49" t="s">
        <v>7</v>
      </c>
      <c r="E60" s="51" t="s">
        <v>861</v>
      </c>
      <c r="F60" s="51" t="s">
        <v>280</v>
      </c>
      <c r="G60" s="49" t="s">
        <v>52</v>
      </c>
      <c r="H60" s="60" t="s">
        <v>10</v>
      </c>
      <c r="I60" s="112">
        <v>2</v>
      </c>
      <c r="J60" s="61"/>
      <c r="K60" s="62">
        <f>ROUND(I60*J60,2)</f>
        <v>0</v>
      </c>
      <c r="L60" s="63" t="s">
        <v>211</v>
      </c>
      <c r="M60" s="61">
        <v>0</v>
      </c>
      <c r="N60" s="61">
        <f>K60+M60</f>
        <v>0</v>
      </c>
      <c r="O60" s="50">
        <v>46379</v>
      </c>
      <c r="P60" s="50">
        <v>46743</v>
      </c>
      <c r="Q60" s="49" t="s">
        <v>4</v>
      </c>
      <c r="R60" s="90" t="s">
        <v>11</v>
      </c>
    </row>
    <row r="61" spans="1:18" s="3" customFormat="1" ht="38.25" x14ac:dyDescent="0.2">
      <c r="A61" s="29" t="s">
        <v>506</v>
      </c>
      <c r="B61" s="49" t="s">
        <v>700</v>
      </c>
      <c r="C61" s="51" t="s">
        <v>45</v>
      </c>
      <c r="D61" s="49" t="s">
        <v>7</v>
      </c>
      <c r="E61" s="51" t="s">
        <v>862</v>
      </c>
      <c r="F61" s="51" t="s">
        <v>280</v>
      </c>
      <c r="G61" s="49" t="s">
        <v>56</v>
      </c>
      <c r="H61" s="60" t="s">
        <v>10</v>
      </c>
      <c r="I61" s="112">
        <v>1</v>
      </c>
      <c r="J61" s="61"/>
      <c r="K61" s="62">
        <f t="shared" si="15"/>
        <v>0</v>
      </c>
      <c r="L61" s="63" t="s">
        <v>211</v>
      </c>
      <c r="M61" s="61">
        <v>0</v>
      </c>
      <c r="N61" s="61">
        <f t="shared" si="16"/>
        <v>0</v>
      </c>
      <c r="O61" s="50">
        <v>46379</v>
      </c>
      <c r="P61" s="50">
        <v>46743</v>
      </c>
      <c r="Q61" s="49" t="s">
        <v>4</v>
      </c>
      <c r="R61" s="90" t="s">
        <v>11</v>
      </c>
    </row>
    <row r="62" spans="1:18" s="3" customFormat="1" ht="38.25" x14ac:dyDescent="0.2">
      <c r="A62" s="29" t="s">
        <v>507</v>
      </c>
      <c r="B62" s="49" t="s">
        <v>703</v>
      </c>
      <c r="C62" s="51" t="s">
        <v>45</v>
      </c>
      <c r="D62" s="49" t="s">
        <v>7</v>
      </c>
      <c r="E62" s="51" t="s">
        <v>704</v>
      </c>
      <c r="F62" s="51" t="s">
        <v>280</v>
      </c>
      <c r="G62" s="49" t="s">
        <v>56</v>
      </c>
      <c r="H62" s="60" t="s">
        <v>10</v>
      </c>
      <c r="I62" s="112">
        <v>1</v>
      </c>
      <c r="J62" s="61"/>
      <c r="K62" s="62">
        <f>ROUND(I62*J62,2)</f>
        <v>0</v>
      </c>
      <c r="L62" s="63" t="s">
        <v>211</v>
      </c>
      <c r="M62" s="61">
        <v>0</v>
      </c>
      <c r="N62" s="61">
        <f>K62+M62</f>
        <v>0</v>
      </c>
      <c r="O62" s="50">
        <v>46379</v>
      </c>
      <c r="P62" s="50">
        <v>46743</v>
      </c>
      <c r="Q62" s="49" t="s">
        <v>4</v>
      </c>
      <c r="R62" s="90" t="s">
        <v>11</v>
      </c>
    </row>
    <row r="63" spans="1:18" s="3" customFormat="1" ht="38.25" x14ac:dyDescent="0.2">
      <c r="A63" s="29" t="s">
        <v>508</v>
      </c>
      <c r="B63" s="49" t="s">
        <v>701</v>
      </c>
      <c r="C63" s="51" t="s">
        <v>45</v>
      </c>
      <c r="D63" s="49" t="s">
        <v>7</v>
      </c>
      <c r="E63" s="51" t="s">
        <v>702</v>
      </c>
      <c r="F63" s="51" t="s">
        <v>280</v>
      </c>
      <c r="G63" s="49" t="s">
        <v>56</v>
      </c>
      <c r="H63" s="60" t="s">
        <v>10</v>
      </c>
      <c r="I63" s="112">
        <v>1</v>
      </c>
      <c r="J63" s="61"/>
      <c r="K63" s="62">
        <f t="shared" si="15"/>
        <v>0</v>
      </c>
      <c r="L63" s="63" t="s">
        <v>211</v>
      </c>
      <c r="M63" s="61">
        <v>0</v>
      </c>
      <c r="N63" s="61">
        <f t="shared" si="16"/>
        <v>0</v>
      </c>
      <c r="O63" s="50">
        <v>46379</v>
      </c>
      <c r="P63" s="50">
        <v>46743</v>
      </c>
      <c r="Q63" s="49" t="s">
        <v>4</v>
      </c>
      <c r="R63" s="90" t="s">
        <v>11</v>
      </c>
    </row>
    <row r="64" spans="1:18" s="5" customFormat="1" x14ac:dyDescent="0.2">
      <c r="A64" s="123" t="s">
        <v>497</v>
      </c>
      <c r="B64" s="124"/>
      <c r="C64" s="124"/>
      <c r="D64" s="124"/>
      <c r="E64" s="124"/>
      <c r="F64" s="124"/>
      <c r="G64" s="124"/>
      <c r="H64" s="124"/>
      <c r="I64" s="124"/>
      <c r="J64" s="125"/>
      <c r="K64" s="36">
        <f>SUM(K52:K63)</f>
        <v>0</v>
      </c>
      <c r="L64" s="10"/>
      <c r="M64" s="36">
        <f>SUM(M52:M63)</f>
        <v>0</v>
      </c>
      <c r="N64" s="36">
        <f>SUM(N52:N63)</f>
        <v>0</v>
      </c>
      <c r="O64" s="10"/>
      <c r="P64" s="16"/>
      <c r="Q64" s="16"/>
      <c r="R64" s="16"/>
    </row>
    <row r="65" spans="1:18" ht="54.6" customHeight="1" x14ac:dyDescent="0.2">
      <c r="A65" s="126" t="s">
        <v>496</v>
      </c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8"/>
    </row>
    <row r="66" spans="1:18" s="3" customFormat="1" ht="42" customHeight="1" x14ac:dyDescent="0.2">
      <c r="A66" s="29" t="s">
        <v>509</v>
      </c>
      <c r="B66" s="9" t="s">
        <v>830</v>
      </c>
      <c r="C66" s="30" t="s">
        <v>88</v>
      </c>
      <c r="D66" s="9" t="s">
        <v>7</v>
      </c>
      <c r="E66" s="30" t="s">
        <v>831</v>
      </c>
      <c r="F66" s="30" t="s">
        <v>12</v>
      </c>
      <c r="G66" s="9" t="s">
        <v>11</v>
      </c>
      <c r="H66" s="31" t="s">
        <v>10</v>
      </c>
      <c r="I66" s="111">
        <v>40</v>
      </c>
      <c r="J66" s="61"/>
      <c r="K66" s="62">
        <f t="shared" ref="K66" si="17">ROUND(I66*J66,2)</f>
        <v>0</v>
      </c>
      <c r="L66" s="63">
        <v>0.22</v>
      </c>
      <c r="M66" s="61">
        <f>ROUND(K66*L66,2)</f>
        <v>0</v>
      </c>
      <c r="N66" s="61">
        <f t="shared" ref="N66" si="18">K66+M66</f>
        <v>0</v>
      </c>
      <c r="O66" s="50">
        <v>46423</v>
      </c>
      <c r="P66" s="50">
        <v>46787</v>
      </c>
      <c r="Q66" s="9" t="s">
        <v>4</v>
      </c>
      <c r="R66" s="15" t="s">
        <v>11</v>
      </c>
    </row>
    <row r="67" spans="1:18" s="3" customFormat="1" ht="25.5" x14ac:dyDescent="0.2">
      <c r="A67" s="29" t="s">
        <v>925</v>
      </c>
      <c r="B67" s="9" t="s">
        <v>322</v>
      </c>
      <c r="C67" s="30" t="s">
        <v>39</v>
      </c>
      <c r="D67" s="9" t="s">
        <v>7</v>
      </c>
      <c r="E67" s="30" t="s">
        <v>169</v>
      </c>
      <c r="F67" s="30" t="s">
        <v>12</v>
      </c>
      <c r="G67" s="9" t="s">
        <v>11</v>
      </c>
      <c r="H67" s="31" t="s">
        <v>10</v>
      </c>
      <c r="I67" s="111">
        <v>10</v>
      </c>
      <c r="J67" s="32"/>
      <c r="K67" s="35">
        <f>ROUND(I67*J67,2)</f>
        <v>0</v>
      </c>
      <c r="L67" s="34">
        <v>0.22</v>
      </c>
      <c r="M67" s="35">
        <f>ROUND(K67*L67,2)</f>
        <v>0</v>
      </c>
      <c r="N67" s="32">
        <f t="shared" ref="N67:N69" si="19">K67+M67</f>
        <v>0</v>
      </c>
      <c r="O67" s="8">
        <v>46402</v>
      </c>
      <c r="P67" s="8">
        <v>46766</v>
      </c>
      <c r="Q67" s="9" t="s">
        <v>4</v>
      </c>
      <c r="R67" s="15" t="s">
        <v>11</v>
      </c>
    </row>
    <row r="68" spans="1:18" s="3" customFormat="1" ht="25.5" x14ac:dyDescent="0.2">
      <c r="A68" s="29" t="s">
        <v>926</v>
      </c>
      <c r="B68" s="9" t="s">
        <v>322</v>
      </c>
      <c r="C68" s="30" t="s">
        <v>39</v>
      </c>
      <c r="D68" s="9" t="s">
        <v>7</v>
      </c>
      <c r="E68" s="30" t="s">
        <v>169</v>
      </c>
      <c r="F68" s="30" t="s">
        <v>12</v>
      </c>
      <c r="G68" s="9" t="s">
        <v>11</v>
      </c>
      <c r="H68" s="31" t="s">
        <v>10</v>
      </c>
      <c r="I68" s="111">
        <v>78</v>
      </c>
      <c r="J68" s="32"/>
      <c r="K68" s="35">
        <f>ROUND(I68*J68,2)</f>
        <v>0</v>
      </c>
      <c r="L68" s="34">
        <v>0.22</v>
      </c>
      <c r="M68" s="35">
        <f>ROUND(K68*L68,2)</f>
        <v>0</v>
      </c>
      <c r="N68" s="32">
        <f t="shared" si="19"/>
        <v>0</v>
      </c>
      <c r="O68" s="8">
        <v>46388</v>
      </c>
      <c r="P68" s="8">
        <v>47118</v>
      </c>
      <c r="Q68" s="9" t="s">
        <v>4</v>
      </c>
      <c r="R68" s="15" t="s">
        <v>11</v>
      </c>
    </row>
    <row r="69" spans="1:18" s="3" customFormat="1" ht="25.5" x14ac:dyDescent="0.2">
      <c r="A69" s="29" t="s">
        <v>927</v>
      </c>
      <c r="B69" s="9" t="s">
        <v>323</v>
      </c>
      <c r="C69" s="30" t="s">
        <v>39</v>
      </c>
      <c r="D69" s="9" t="s">
        <v>7</v>
      </c>
      <c r="E69" s="30" t="s">
        <v>171</v>
      </c>
      <c r="F69" s="30" t="s">
        <v>12</v>
      </c>
      <c r="G69" s="9" t="s">
        <v>11</v>
      </c>
      <c r="H69" s="31" t="s">
        <v>10</v>
      </c>
      <c r="I69" s="111">
        <v>14</v>
      </c>
      <c r="J69" s="32"/>
      <c r="K69" s="35">
        <f>ROUND(I69*J69,2)</f>
        <v>0</v>
      </c>
      <c r="L69" s="34">
        <v>0.22</v>
      </c>
      <c r="M69" s="35">
        <f>ROUND(K69*L69,2)</f>
        <v>0</v>
      </c>
      <c r="N69" s="32">
        <f t="shared" si="19"/>
        <v>0</v>
      </c>
      <c r="O69" s="8">
        <v>46388</v>
      </c>
      <c r="P69" s="8">
        <v>47118</v>
      </c>
      <c r="Q69" s="9" t="s">
        <v>4</v>
      </c>
      <c r="R69" s="15" t="s">
        <v>11</v>
      </c>
    </row>
    <row r="70" spans="1:18" s="3" customFormat="1" ht="25.5" x14ac:dyDescent="0.2">
      <c r="A70" s="29" t="s">
        <v>510</v>
      </c>
      <c r="B70" s="9" t="s">
        <v>73</v>
      </c>
      <c r="C70" s="30" t="s">
        <v>74</v>
      </c>
      <c r="D70" s="9" t="s">
        <v>7</v>
      </c>
      <c r="E70" s="30" t="s">
        <v>72</v>
      </c>
      <c r="F70" s="30" t="s">
        <v>9</v>
      </c>
      <c r="G70" s="9" t="s">
        <v>75</v>
      </c>
      <c r="H70" s="31" t="s">
        <v>10</v>
      </c>
      <c r="I70" s="112">
        <v>4200</v>
      </c>
      <c r="J70" s="61"/>
      <c r="K70" s="62">
        <f>ROUND(I70*J70,2)</f>
        <v>0</v>
      </c>
      <c r="L70" s="63" t="s">
        <v>211</v>
      </c>
      <c r="M70" s="61">
        <v>0</v>
      </c>
      <c r="N70" s="61">
        <f t="shared" ref="N70" si="20">K70+M70</f>
        <v>0</v>
      </c>
      <c r="O70" s="50">
        <v>46402</v>
      </c>
      <c r="P70" s="50">
        <v>46766</v>
      </c>
      <c r="Q70" s="9" t="s">
        <v>4</v>
      </c>
      <c r="R70" s="15" t="s">
        <v>11</v>
      </c>
    </row>
    <row r="71" spans="1:18" s="3" customFormat="1" ht="38.25" x14ac:dyDescent="0.2">
      <c r="A71" s="29" t="s">
        <v>511</v>
      </c>
      <c r="B71" s="9" t="s">
        <v>11</v>
      </c>
      <c r="C71" s="30" t="s">
        <v>57</v>
      </c>
      <c r="D71" s="9" t="s">
        <v>7</v>
      </c>
      <c r="E71" s="30" t="s">
        <v>130</v>
      </c>
      <c r="F71" s="30" t="s">
        <v>23</v>
      </c>
      <c r="G71" s="9" t="s">
        <v>58</v>
      </c>
      <c r="H71" s="31" t="s">
        <v>10</v>
      </c>
      <c r="I71" s="111">
        <v>50</v>
      </c>
      <c r="J71" s="32"/>
      <c r="K71" s="33">
        <f t="shared" ref="K71" si="21">ROUND(I71*J71,2)</f>
        <v>0</v>
      </c>
      <c r="L71" s="34" t="s">
        <v>211</v>
      </c>
      <c r="M71" s="32">
        <v>0</v>
      </c>
      <c r="N71" s="32">
        <f>K71+M71</f>
        <v>0</v>
      </c>
      <c r="O71" s="8">
        <v>46451</v>
      </c>
      <c r="P71" s="8">
        <v>46816</v>
      </c>
      <c r="Q71" s="9" t="s">
        <v>4</v>
      </c>
      <c r="R71" s="15" t="s">
        <v>11</v>
      </c>
    </row>
    <row r="72" spans="1:18" s="3" customFormat="1" ht="38.25" x14ac:dyDescent="0.2">
      <c r="A72" s="29" t="s">
        <v>512</v>
      </c>
      <c r="B72" s="9" t="s">
        <v>876</v>
      </c>
      <c r="C72" s="30" t="s">
        <v>879</v>
      </c>
      <c r="D72" s="109" t="s">
        <v>7</v>
      </c>
      <c r="E72" s="30" t="s">
        <v>880</v>
      </c>
      <c r="F72" s="51" t="s">
        <v>280</v>
      </c>
      <c r="G72" s="109" t="s">
        <v>885</v>
      </c>
      <c r="H72" s="31" t="s">
        <v>10</v>
      </c>
      <c r="I72" s="112">
        <v>289</v>
      </c>
      <c r="J72" s="32"/>
      <c r="K72" s="33">
        <f t="shared" ref="K72:K76" si="22">ROUND(I72*J72,2)</f>
        <v>0</v>
      </c>
      <c r="L72" s="34" t="s">
        <v>211</v>
      </c>
      <c r="M72" s="32">
        <v>0</v>
      </c>
      <c r="N72" s="32">
        <f t="shared" ref="N72:N76" si="23">K72+M72</f>
        <v>0</v>
      </c>
      <c r="O72" s="9" t="s">
        <v>19</v>
      </c>
      <c r="P72" s="9" t="s">
        <v>11</v>
      </c>
      <c r="Q72" s="9" t="s">
        <v>4</v>
      </c>
      <c r="R72" s="15" t="s">
        <v>11</v>
      </c>
    </row>
    <row r="73" spans="1:18" s="3" customFormat="1" ht="38.25" x14ac:dyDescent="0.2">
      <c r="A73" s="29" t="s">
        <v>513</v>
      </c>
      <c r="B73" s="9" t="s">
        <v>877</v>
      </c>
      <c r="C73" s="30" t="s">
        <v>879</v>
      </c>
      <c r="D73" s="109" t="s">
        <v>7</v>
      </c>
      <c r="E73" s="30" t="s">
        <v>881</v>
      </c>
      <c r="F73" s="51" t="s">
        <v>280</v>
      </c>
      <c r="G73" s="109" t="s">
        <v>886</v>
      </c>
      <c r="H73" s="31" t="s">
        <v>10</v>
      </c>
      <c r="I73" s="112">
        <v>289</v>
      </c>
      <c r="J73" s="32"/>
      <c r="K73" s="33">
        <f t="shared" si="22"/>
        <v>0</v>
      </c>
      <c r="L73" s="34" t="s">
        <v>211</v>
      </c>
      <c r="M73" s="32">
        <v>0</v>
      </c>
      <c r="N73" s="32">
        <f t="shared" si="23"/>
        <v>0</v>
      </c>
      <c r="O73" s="9" t="s">
        <v>19</v>
      </c>
      <c r="P73" s="9" t="s">
        <v>11</v>
      </c>
      <c r="Q73" s="9" t="s">
        <v>4</v>
      </c>
      <c r="R73" s="15" t="s">
        <v>11</v>
      </c>
    </row>
    <row r="74" spans="1:18" s="3" customFormat="1" ht="38.25" x14ac:dyDescent="0.2">
      <c r="A74" s="29" t="s">
        <v>514</v>
      </c>
      <c r="B74" s="9" t="s">
        <v>876</v>
      </c>
      <c r="C74" s="30" t="s">
        <v>879</v>
      </c>
      <c r="D74" s="109" t="s">
        <v>7</v>
      </c>
      <c r="E74" s="30" t="s">
        <v>882</v>
      </c>
      <c r="F74" s="51" t="s">
        <v>280</v>
      </c>
      <c r="G74" s="109" t="s">
        <v>885</v>
      </c>
      <c r="H74" s="31" t="s">
        <v>10</v>
      </c>
      <c r="I74" s="112">
        <v>137</v>
      </c>
      <c r="J74" s="32"/>
      <c r="K74" s="33">
        <f t="shared" si="22"/>
        <v>0</v>
      </c>
      <c r="L74" s="34" t="s">
        <v>211</v>
      </c>
      <c r="M74" s="32">
        <v>0</v>
      </c>
      <c r="N74" s="32">
        <f t="shared" si="23"/>
        <v>0</v>
      </c>
      <c r="O74" s="9" t="s">
        <v>19</v>
      </c>
      <c r="P74" s="9" t="s">
        <v>11</v>
      </c>
      <c r="Q74" s="9" t="s">
        <v>4</v>
      </c>
      <c r="R74" s="15" t="s">
        <v>11</v>
      </c>
    </row>
    <row r="75" spans="1:18" s="3" customFormat="1" ht="38.25" x14ac:dyDescent="0.2">
      <c r="A75" s="29" t="s">
        <v>874</v>
      </c>
      <c r="B75" s="9" t="s">
        <v>877</v>
      </c>
      <c r="C75" s="30" t="s">
        <v>879</v>
      </c>
      <c r="D75" s="109" t="s">
        <v>7</v>
      </c>
      <c r="E75" s="30" t="s">
        <v>883</v>
      </c>
      <c r="F75" s="51" t="s">
        <v>280</v>
      </c>
      <c r="G75" s="109" t="s">
        <v>886</v>
      </c>
      <c r="H75" s="31" t="s">
        <v>10</v>
      </c>
      <c r="I75" s="112">
        <v>137</v>
      </c>
      <c r="J75" s="32"/>
      <c r="K75" s="33">
        <f t="shared" si="22"/>
        <v>0</v>
      </c>
      <c r="L75" s="34" t="s">
        <v>211</v>
      </c>
      <c r="M75" s="32">
        <v>0</v>
      </c>
      <c r="N75" s="32">
        <f t="shared" si="23"/>
        <v>0</v>
      </c>
      <c r="O75" s="9" t="s">
        <v>19</v>
      </c>
      <c r="P75" s="9" t="s">
        <v>11</v>
      </c>
      <c r="Q75" s="9" t="s">
        <v>4</v>
      </c>
      <c r="R75" s="15" t="s">
        <v>11</v>
      </c>
    </row>
    <row r="76" spans="1:18" s="3" customFormat="1" ht="38.25" x14ac:dyDescent="0.2">
      <c r="A76" s="29" t="s">
        <v>875</v>
      </c>
      <c r="B76" s="9" t="s">
        <v>878</v>
      </c>
      <c r="C76" s="30" t="s">
        <v>879</v>
      </c>
      <c r="D76" s="109" t="s">
        <v>7</v>
      </c>
      <c r="E76" s="30" t="s">
        <v>884</v>
      </c>
      <c r="F76" s="51" t="s">
        <v>280</v>
      </c>
      <c r="G76" s="109" t="s">
        <v>885</v>
      </c>
      <c r="H76" s="31" t="s">
        <v>10</v>
      </c>
      <c r="I76" s="112">
        <v>250</v>
      </c>
      <c r="J76" s="32"/>
      <c r="K76" s="33">
        <f t="shared" si="22"/>
        <v>0</v>
      </c>
      <c r="L76" s="34" t="s">
        <v>211</v>
      </c>
      <c r="M76" s="32">
        <v>0</v>
      </c>
      <c r="N76" s="32">
        <f t="shared" si="23"/>
        <v>0</v>
      </c>
      <c r="O76" s="9" t="s">
        <v>19</v>
      </c>
      <c r="P76" s="9" t="s">
        <v>11</v>
      </c>
      <c r="Q76" s="9" t="s">
        <v>4</v>
      </c>
      <c r="R76" s="15" t="s">
        <v>11</v>
      </c>
    </row>
    <row r="77" spans="1:18" s="5" customFormat="1" x14ac:dyDescent="0.2">
      <c r="A77" s="123" t="s">
        <v>498</v>
      </c>
      <c r="B77" s="124"/>
      <c r="C77" s="124"/>
      <c r="D77" s="124"/>
      <c r="E77" s="124"/>
      <c r="F77" s="124"/>
      <c r="G77" s="124"/>
      <c r="H77" s="124"/>
      <c r="I77" s="124"/>
      <c r="J77" s="125"/>
      <c r="K77" s="36">
        <f>SUM(K66:K76)</f>
        <v>0</v>
      </c>
      <c r="L77" s="10"/>
      <c r="M77" s="36">
        <f>SUM(M66:M71)</f>
        <v>0</v>
      </c>
      <c r="N77" s="36">
        <f>SUM(N66:N71)</f>
        <v>0</v>
      </c>
      <c r="O77" s="10"/>
      <c r="P77" s="16"/>
      <c r="Q77" s="16"/>
      <c r="R77" s="16"/>
    </row>
    <row r="78" spans="1:18" s="5" customFormat="1" x14ac:dyDescent="0.2">
      <c r="A78" s="123" t="s">
        <v>231</v>
      </c>
      <c r="B78" s="124"/>
      <c r="C78" s="124"/>
      <c r="D78" s="124"/>
      <c r="E78" s="124"/>
      <c r="F78" s="124"/>
      <c r="G78" s="124"/>
      <c r="H78" s="124"/>
      <c r="I78" s="124"/>
      <c r="J78" s="125"/>
      <c r="K78" s="36">
        <f>K64+K77</f>
        <v>0</v>
      </c>
      <c r="L78" s="10"/>
      <c r="M78" s="36">
        <f>M64+M77</f>
        <v>0</v>
      </c>
      <c r="N78" s="36">
        <f>N64+N77</f>
        <v>0</v>
      </c>
      <c r="O78" s="10"/>
      <c r="P78" s="16"/>
      <c r="Q78" s="16"/>
      <c r="R78" s="16"/>
    </row>
    <row r="79" spans="1:18" ht="12.75" customHeight="1" x14ac:dyDescent="0.2">
      <c r="A79" s="129" t="s">
        <v>260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1"/>
    </row>
    <row r="80" spans="1:18" ht="12.75" customHeight="1" x14ac:dyDescent="0.2">
      <c r="A80" s="129" t="s">
        <v>59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1"/>
    </row>
    <row r="81" spans="1:18" ht="54.6" customHeight="1" x14ac:dyDescent="0.2">
      <c r="A81" s="126" t="s">
        <v>282</v>
      </c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8"/>
    </row>
    <row r="82" spans="1:18" s="3" customFormat="1" ht="76.5" x14ac:dyDescent="0.2">
      <c r="A82" s="89" t="s">
        <v>309</v>
      </c>
      <c r="B82" s="49" t="s">
        <v>318</v>
      </c>
      <c r="C82" s="51" t="s">
        <v>6</v>
      </c>
      <c r="D82" s="49" t="s">
        <v>7</v>
      </c>
      <c r="E82" s="51" t="s">
        <v>60</v>
      </c>
      <c r="F82" s="51" t="s">
        <v>280</v>
      </c>
      <c r="G82" s="49" t="s">
        <v>25</v>
      </c>
      <c r="H82" s="60" t="s">
        <v>10</v>
      </c>
      <c r="I82" s="112">
        <v>40</v>
      </c>
      <c r="J82" s="61"/>
      <c r="K82" s="62">
        <f t="shared" ref="K82:K87" si="24">ROUND(I82*J82,2)</f>
        <v>0</v>
      </c>
      <c r="L82" s="63" t="s">
        <v>211</v>
      </c>
      <c r="M82" s="61">
        <v>0</v>
      </c>
      <c r="N82" s="61">
        <f>SUM(K82,M82)</f>
        <v>0</v>
      </c>
      <c r="O82" s="50">
        <v>46380</v>
      </c>
      <c r="P82" s="50">
        <v>46744</v>
      </c>
      <c r="Q82" s="49" t="s">
        <v>4</v>
      </c>
      <c r="R82" s="90" t="s">
        <v>11</v>
      </c>
    </row>
    <row r="83" spans="1:18" s="3" customFormat="1" ht="76.5" x14ac:dyDescent="0.2">
      <c r="A83" s="89" t="s">
        <v>324</v>
      </c>
      <c r="B83" s="49" t="s">
        <v>319</v>
      </c>
      <c r="C83" s="51" t="s">
        <v>6</v>
      </c>
      <c r="D83" s="49" t="s">
        <v>7</v>
      </c>
      <c r="E83" s="51" t="s">
        <v>24</v>
      </c>
      <c r="F83" s="51" t="s">
        <v>280</v>
      </c>
      <c r="G83" s="49" t="s">
        <v>25</v>
      </c>
      <c r="H83" s="60" t="s">
        <v>10</v>
      </c>
      <c r="I83" s="112">
        <v>3</v>
      </c>
      <c r="J83" s="61"/>
      <c r="K83" s="62">
        <f t="shared" si="24"/>
        <v>0</v>
      </c>
      <c r="L83" s="63" t="s">
        <v>211</v>
      </c>
      <c r="M83" s="61">
        <v>0</v>
      </c>
      <c r="N83" s="61">
        <f t="shared" ref="N83:N86" si="25">K83+M83</f>
        <v>0</v>
      </c>
      <c r="O83" s="50">
        <v>46380</v>
      </c>
      <c r="P83" s="50">
        <v>46744</v>
      </c>
      <c r="Q83" s="49" t="s">
        <v>4</v>
      </c>
      <c r="R83" s="90" t="s">
        <v>11</v>
      </c>
    </row>
    <row r="84" spans="1:18" s="3" customFormat="1" ht="99.6" customHeight="1" x14ac:dyDescent="0.2">
      <c r="A84" s="89" t="s">
        <v>325</v>
      </c>
      <c r="B84" s="49" t="s">
        <v>320</v>
      </c>
      <c r="C84" s="51" t="s">
        <v>6</v>
      </c>
      <c r="D84" s="49" t="s">
        <v>7</v>
      </c>
      <c r="E84" s="51" t="s">
        <v>823</v>
      </c>
      <c r="F84" s="51" t="s">
        <v>12</v>
      </c>
      <c r="G84" s="49" t="s">
        <v>11</v>
      </c>
      <c r="H84" s="60" t="s">
        <v>10</v>
      </c>
      <c r="I84" s="112">
        <v>2</v>
      </c>
      <c r="J84" s="61"/>
      <c r="K84" s="62">
        <f t="shared" si="24"/>
        <v>0</v>
      </c>
      <c r="L84" s="63">
        <v>0.22</v>
      </c>
      <c r="M84" s="91">
        <f t="shared" ref="M84:M86" si="26">ROUND(K84*L84,2)</f>
        <v>0</v>
      </c>
      <c r="N84" s="61">
        <f t="shared" si="25"/>
        <v>0</v>
      </c>
      <c r="O84" s="50">
        <v>46380</v>
      </c>
      <c r="P84" s="50">
        <v>46744</v>
      </c>
      <c r="Q84" s="49" t="s">
        <v>4</v>
      </c>
      <c r="R84" s="90" t="s">
        <v>11</v>
      </c>
    </row>
    <row r="85" spans="1:18" s="3" customFormat="1" ht="94.5" customHeight="1" x14ac:dyDescent="0.2">
      <c r="A85" s="89" t="s">
        <v>326</v>
      </c>
      <c r="B85" s="49" t="s">
        <v>321</v>
      </c>
      <c r="C85" s="51" t="s">
        <v>6</v>
      </c>
      <c r="D85" s="49" t="s">
        <v>7</v>
      </c>
      <c r="E85" s="51" t="s">
        <v>439</v>
      </c>
      <c r="F85" s="51" t="s">
        <v>12</v>
      </c>
      <c r="G85" s="49" t="s">
        <v>11</v>
      </c>
      <c r="H85" s="60" t="s">
        <v>10</v>
      </c>
      <c r="I85" s="112">
        <v>8</v>
      </c>
      <c r="J85" s="61"/>
      <c r="K85" s="62">
        <f t="shared" si="24"/>
        <v>0</v>
      </c>
      <c r="L85" s="63">
        <v>0.22</v>
      </c>
      <c r="M85" s="91">
        <f t="shared" si="26"/>
        <v>0</v>
      </c>
      <c r="N85" s="61">
        <f t="shared" si="25"/>
        <v>0</v>
      </c>
      <c r="O85" s="50">
        <v>46380</v>
      </c>
      <c r="P85" s="50">
        <v>46744</v>
      </c>
      <c r="Q85" s="49" t="s">
        <v>4</v>
      </c>
      <c r="R85" s="90" t="s">
        <v>11</v>
      </c>
    </row>
    <row r="86" spans="1:18" s="3" customFormat="1" ht="93.6" customHeight="1" x14ac:dyDescent="0.2">
      <c r="A86" s="89" t="s">
        <v>327</v>
      </c>
      <c r="B86" s="49" t="s">
        <v>321</v>
      </c>
      <c r="C86" s="51" t="s">
        <v>6</v>
      </c>
      <c r="D86" s="49" t="s">
        <v>7</v>
      </c>
      <c r="E86" s="51" t="s">
        <v>439</v>
      </c>
      <c r="F86" s="51" t="s">
        <v>12</v>
      </c>
      <c r="G86" s="49" t="s">
        <v>11</v>
      </c>
      <c r="H86" s="60" t="s">
        <v>10</v>
      </c>
      <c r="I86" s="112">
        <v>2</v>
      </c>
      <c r="J86" s="61"/>
      <c r="K86" s="62">
        <f t="shared" si="24"/>
        <v>0</v>
      </c>
      <c r="L86" s="63">
        <v>0.22</v>
      </c>
      <c r="M86" s="91">
        <f t="shared" si="26"/>
        <v>0</v>
      </c>
      <c r="N86" s="61">
        <f t="shared" si="25"/>
        <v>0</v>
      </c>
      <c r="O86" s="50">
        <v>46380</v>
      </c>
      <c r="P86" s="50">
        <v>46744</v>
      </c>
      <c r="Q86" s="49" t="s">
        <v>4</v>
      </c>
      <c r="R86" s="90" t="s">
        <v>11</v>
      </c>
    </row>
    <row r="87" spans="1:18" s="3" customFormat="1" ht="25.5" x14ac:dyDescent="0.2">
      <c r="A87" s="89" t="s">
        <v>328</v>
      </c>
      <c r="B87" s="49" t="s">
        <v>322</v>
      </c>
      <c r="C87" s="51" t="s">
        <v>39</v>
      </c>
      <c r="D87" s="49" t="s">
        <v>7</v>
      </c>
      <c r="E87" s="51" t="s">
        <v>169</v>
      </c>
      <c r="F87" s="51" t="s">
        <v>12</v>
      </c>
      <c r="G87" s="49" t="s">
        <v>11</v>
      </c>
      <c r="H87" s="60" t="s">
        <v>10</v>
      </c>
      <c r="I87" s="112">
        <v>31</v>
      </c>
      <c r="J87" s="61"/>
      <c r="K87" s="62">
        <f t="shared" si="24"/>
        <v>0</v>
      </c>
      <c r="L87" s="63">
        <v>0.22</v>
      </c>
      <c r="M87" s="91">
        <f t="shared" ref="M87" si="27">ROUND(K87*L87,2)</f>
        <v>0</v>
      </c>
      <c r="N87" s="61">
        <f>K87+M87</f>
        <v>0</v>
      </c>
      <c r="O87" s="50">
        <v>46382</v>
      </c>
      <c r="P87" s="50">
        <v>46746</v>
      </c>
      <c r="Q87" s="49" t="s">
        <v>4</v>
      </c>
      <c r="R87" s="90" t="s">
        <v>11</v>
      </c>
    </row>
    <row r="88" spans="1:18" s="3" customFormat="1" ht="25.5" x14ac:dyDescent="0.2">
      <c r="A88" s="89" t="s">
        <v>329</v>
      </c>
      <c r="B88" s="49" t="s">
        <v>62</v>
      </c>
      <c r="C88" s="51" t="s">
        <v>63</v>
      </c>
      <c r="D88" s="49" t="s">
        <v>7</v>
      </c>
      <c r="E88" s="51" t="s">
        <v>61</v>
      </c>
      <c r="F88" s="51" t="s">
        <v>12</v>
      </c>
      <c r="G88" s="49" t="s">
        <v>11</v>
      </c>
      <c r="H88" s="60" t="s">
        <v>10</v>
      </c>
      <c r="I88" s="112">
        <v>44</v>
      </c>
      <c r="J88" s="61"/>
      <c r="K88" s="62">
        <f t="shared" ref="K88" si="28">ROUND(I88*J88,2)</f>
        <v>0</v>
      </c>
      <c r="L88" s="63">
        <v>0.22</v>
      </c>
      <c r="M88" s="91">
        <f t="shared" ref="M88" si="29">ROUND(K88*L88,2)</f>
        <v>0</v>
      </c>
      <c r="N88" s="61">
        <f t="shared" ref="N88" si="30">K88+M88</f>
        <v>0</v>
      </c>
      <c r="O88" s="50">
        <v>46380</v>
      </c>
      <c r="P88" s="50">
        <v>46744</v>
      </c>
      <c r="Q88" s="49" t="s">
        <v>4</v>
      </c>
      <c r="R88" s="90" t="s">
        <v>11</v>
      </c>
    </row>
    <row r="89" spans="1:18" s="5" customFormat="1" x14ac:dyDescent="0.2">
      <c r="A89" s="123" t="s">
        <v>264</v>
      </c>
      <c r="B89" s="124"/>
      <c r="C89" s="124"/>
      <c r="D89" s="124"/>
      <c r="E89" s="124"/>
      <c r="F89" s="124"/>
      <c r="G89" s="124"/>
      <c r="H89" s="124"/>
      <c r="I89" s="124"/>
      <c r="J89" s="125"/>
      <c r="K89" s="36">
        <f>SUM(K82:K88)</f>
        <v>0</v>
      </c>
      <c r="L89" s="10"/>
      <c r="M89" s="36">
        <f>SUM(M82:M88)</f>
        <v>0</v>
      </c>
      <c r="N89" s="36">
        <f>SUM(N82:N88)</f>
        <v>0</v>
      </c>
      <c r="O89" s="10"/>
      <c r="P89" s="16"/>
      <c r="Q89" s="16"/>
      <c r="R89" s="16"/>
    </row>
    <row r="90" spans="1:18" ht="12.75" customHeight="1" x14ac:dyDescent="0.2">
      <c r="A90" s="129" t="s">
        <v>64</v>
      </c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1"/>
    </row>
    <row r="91" spans="1:18" ht="55.5" customHeight="1" x14ac:dyDescent="0.2">
      <c r="A91" s="126" t="s">
        <v>283</v>
      </c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8"/>
    </row>
    <row r="92" spans="1:18" s="3" customFormat="1" ht="63.75" x14ac:dyDescent="0.2">
      <c r="A92" s="89" t="s">
        <v>330</v>
      </c>
      <c r="B92" s="49" t="s">
        <v>344</v>
      </c>
      <c r="C92" s="51" t="s">
        <v>648</v>
      </c>
      <c r="D92" s="49" t="s">
        <v>7</v>
      </c>
      <c r="E92" s="51" t="s">
        <v>345</v>
      </c>
      <c r="F92" s="51" t="s">
        <v>280</v>
      </c>
      <c r="G92" s="49" t="s">
        <v>343</v>
      </c>
      <c r="H92" s="60" t="s">
        <v>10</v>
      </c>
      <c r="I92" s="112">
        <v>5</v>
      </c>
      <c r="J92" s="61"/>
      <c r="K92" s="62">
        <f t="shared" ref="K92" si="31">ROUND(I92*J92,2)</f>
        <v>0</v>
      </c>
      <c r="L92" s="63" t="s">
        <v>211</v>
      </c>
      <c r="M92" s="61">
        <v>0</v>
      </c>
      <c r="N92" s="61">
        <f t="shared" ref="N92" si="32">K92+M92</f>
        <v>0</v>
      </c>
      <c r="O92" s="49" t="s">
        <v>19</v>
      </c>
      <c r="P92" s="50" t="s">
        <v>11</v>
      </c>
      <c r="Q92" s="49" t="s">
        <v>249</v>
      </c>
      <c r="R92" s="90" t="s">
        <v>11</v>
      </c>
    </row>
    <row r="93" spans="1:18" s="3" customFormat="1" ht="82.5" customHeight="1" x14ac:dyDescent="0.2">
      <c r="A93" s="89" t="s">
        <v>271</v>
      </c>
      <c r="B93" s="49" t="s">
        <v>331</v>
      </c>
      <c r="C93" s="51" t="s">
        <v>6</v>
      </c>
      <c r="D93" s="49" t="s">
        <v>7</v>
      </c>
      <c r="E93" s="51" t="s">
        <v>273</v>
      </c>
      <c r="F93" s="51" t="s">
        <v>280</v>
      </c>
      <c r="G93" s="49" t="s">
        <v>25</v>
      </c>
      <c r="H93" s="60" t="s">
        <v>10</v>
      </c>
      <c r="I93" s="112">
        <v>30</v>
      </c>
      <c r="J93" s="61"/>
      <c r="K93" s="62">
        <f t="shared" ref="K93:K94" si="33">ROUND(I93*J93,2)</f>
        <v>0</v>
      </c>
      <c r="L93" s="63" t="s">
        <v>211</v>
      </c>
      <c r="M93" s="61">
        <v>0</v>
      </c>
      <c r="N93" s="61">
        <f t="shared" ref="N93:N94" si="34">K93+M93</f>
        <v>0</v>
      </c>
      <c r="O93" s="50">
        <v>46379</v>
      </c>
      <c r="P93" s="50">
        <v>46743</v>
      </c>
      <c r="Q93" s="49" t="s">
        <v>4</v>
      </c>
      <c r="R93" s="90" t="s">
        <v>11</v>
      </c>
    </row>
    <row r="94" spans="1:18" s="3" customFormat="1" ht="76.5" x14ac:dyDescent="0.2">
      <c r="A94" s="89" t="s">
        <v>272</v>
      </c>
      <c r="B94" s="49" t="s">
        <v>41</v>
      </c>
      <c r="C94" s="51" t="s">
        <v>42</v>
      </c>
      <c r="D94" s="49" t="s">
        <v>7</v>
      </c>
      <c r="E94" s="51" t="s">
        <v>822</v>
      </c>
      <c r="F94" s="51" t="s">
        <v>44</v>
      </c>
      <c r="G94" s="49" t="s">
        <v>43</v>
      </c>
      <c r="H94" s="60" t="s">
        <v>10</v>
      </c>
      <c r="I94" s="112">
        <v>4</v>
      </c>
      <c r="J94" s="61"/>
      <c r="K94" s="62">
        <f t="shared" si="33"/>
        <v>0</v>
      </c>
      <c r="L94" s="63" t="s">
        <v>211</v>
      </c>
      <c r="M94" s="61">
        <v>0</v>
      </c>
      <c r="N94" s="61">
        <f t="shared" si="34"/>
        <v>0</v>
      </c>
      <c r="O94" s="50">
        <v>46379</v>
      </c>
      <c r="P94" s="50">
        <v>46743</v>
      </c>
      <c r="Q94" s="49" t="s">
        <v>4</v>
      </c>
      <c r="R94" s="90" t="s">
        <v>11</v>
      </c>
    </row>
    <row r="95" spans="1:18" s="5" customFormat="1" x14ac:dyDescent="0.2">
      <c r="A95" s="123" t="s">
        <v>265</v>
      </c>
      <c r="B95" s="124"/>
      <c r="C95" s="124"/>
      <c r="D95" s="124"/>
      <c r="E95" s="124"/>
      <c r="F95" s="124"/>
      <c r="G95" s="124"/>
      <c r="H95" s="124"/>
      <c r="I95" s="124"/>
      <c r="J95" s="125"/>
      <c r="K95" s="36">
        <f>SUM(K92:K94)</f>
        <v>0</v>
      </c>
      <c r="L95" s="10"/>
      <c r="M95" s="36">
        <f>SUM(M92:M94)</f>
        <v>0</v>
      </c>
      <c r="N95" s="36">
        <f>SUM(N92:N94)</f>
        <v>0</v>
      </c>
      <c r="O95" s="10"/>
      <c r="P95" s="16"/>
      <c r="Q95" s="16"/>
      <c r="R95" s="16"/>
    </row>
    <row r="96" spans="1:18" ht="12.75" customHeight="1" x14ac:dyDescent="0.2">
      <c r="A96" s="129" t="s">
        <v>65</v>
      </c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1"/>
    </row>
    <row r="97" spans="1:18" ht="51" customHeight="1" x14ac:dyDescent="0.2">
      <c r="A97" s="126" t="s">
        <v>284</v>
      </c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8"/>
    </row>
    <row r="98" spans="1:18" s="3" customFormat="1" ht="63.75" x14ac:dyDescent="0.2">
      <c r="A98" s="89" t="s">
        <v>332</v>
      </c>
      <c r="B98" s="49" t="s">
        <v>344</v>
      </c>
      <c r="C98" s="51" t="s">
        <v>648</v>
      </c>
      <c r="D98" s="49" t="s">
        <v>7</v>
      </c>
      <c r="E98" s="51" t="s">
        <v>345</v>
      </c>
      <c r="F98" s="51" t="s">
        <v>280</v>
      </c>
      <c r="G98" s="49" t="s">
        <v>343</v>
      </c>
      <c r="H98" s="60" t="s">
        <v>10</v>
      </c>
      <c r="I98" s="112">
        <v>5</v>
      </c>
      <c r="J98" s="61"/>
      <c r="K98" s="62">
        <f t="shared" ref="K98" si="35">ROUND(I98*J98,2)</f>
        <v>0</v>
      </c>
      <c r="L98" s="63" t="s">
        <v>211</v>
      </c>
      <c r="M98" s="61">
        <v>0</v>
      </c>
      <c r="N98" s="61">
        <f t="shared" ref="N98" si="36">K98+M98</f>
        <v>0</v>
      </c>
      <c r="O98" s="49" t="s">
        <v>19</v>
      </c>
      <c r="P98" s="50" t="s">
        <v>11</v>
      </c>
      <c r="Q98" s="49" t="s">
        <v>249</v>
      </c>
      <c r="R98" s="90" t="s">
        <v>11</v>
      </c>
    </row>
    <row r="99" spans="1:18" s="3" customFormat="1" ht="85.5" customHeight="1" x14ac:dyDescent="0.2">
      <c r="A99" s="89" t="s">
        <v>640</v>
      </c>
      <c r="B99" s="49" t="s">
        <v>331</v>
      </c>
      <c r="C99" s="51" t="s">
        <v>6</v>
      </c>
      <c r="D99" s="49" t="s">
        <v>7</v>
      </c>
      <c r="E99" s="51" t="s">
        <v>273</v>
      </c>
      <c r="F99" s="51" t="s">
        <v>280</v>
      </c>
      <c r="G99" s="49" t="s">
        <v>25</v>
      </c>
      <c r="H99" s="60" t="s">
        <v>10</v>
      </c>
      <c r="I99" s="112">
        <v>30</v>
      </c>
      <c r="J99" s="61"/>
      <c r="K99" s="91">
        <f t="shared" ref="K99:K100" si="37">ROUND(I99*J99,2)</f>
        <v>0</v>
      </c>
      <c r="L99" s="63" t="s">
        <v>211</v>
      </c>
      <c r="M99" s="61">
        <v>0</v>
      </c>
      <c r="N99" s="61">
        <f t="shared" ref="N99:N100" si="38">K99+M99</f>
        <v>0</v>
      </c>
      <c r="O99" s="50">
        <v>46379</v>
      </c>
      <c r="P99" s="50">
        <v>46743</v>
      </c>
      <c r="Q99" s="49" t="s">
        <v>4</v>
      </c>
      <c r="R99" s="90" t="s">
        <v>11</v>
      </c>
    </row>
    <row r="100" spans="1:18" s="3" customFormat="1" ht="94.5" customHeight="1" x14ac:dyDescent="0.2">
      <c r="A100" s="89" t="s">
        <v>333</v>
      </c>
      <c r="B100" s="49" t="s">
        <v>41</v>
      </c>
      <c r="C100" s="51" t="s">
        <v>42</v>
      </c>
      <c r="D100" s="49" t="s">
        <v>7</v>
      </c>
      <c r="E100" s="51" t="s">
        <v>822</v>
      </c>
      <c r="F100" s="51" t="s">
        <v>44</v>
      </c>
      <c r="G100" s="49" t="s">
        <v>43</v>
      </c>
      <c r="H100" s="60" t="s">
        <v>10</v>
      </c>
      <c r="I100" s="112">
        <v>4</v>
      </c>
      <c r="J100" s="61"/>
      <c r="K100" s="62">
        <f t="shared" si="37"/>
        <v>0</v>
      </c>
      <c r="L100" s="63" t="s">
        <v>211</v>
      </c>
      <c r="M100" s="61">
        <v>0</v>
      </c>
      <c r="N100" s="61">
        <f t="shared" si="38"/>
        <v>0</v>
      </c>
      <c r="O100" s="50">
        <v>46379</v>
      </c>
      <c r="P100" s="50">
        <v>46743</v>
      </c>
      <c r="Q100" s="49" t="s">
        <v>4</v>
      </c>
      <c r="R100" s="90" t="s">
        <v>11</v>
      </c>
    </row>
    <row r="101" spans="1:18" s="5" customFormat="1" ht="12.75" customHeight="1" x14ac:dyDescent="0.2">
      <c r="A101" s="123" t="s">
        <v>266</v>
      </c>
      <c r="B101" s="124"/>
      <c r="C101" s="124"/>
      <c r="D101" s="124"/>
      <c r="E101" s="124"/>
      <c r="F101" s="124"/>
      <c r="G101" s="124"/>
      <c r="H101" s="124"/>
      <c r="I101" s="124"/>
      <c r="J101" s="125"/>
      <c r="K101" s="36">
        <f>SUM(K98:K100)</f>
        <v>0</v>
      </c>
      <c r="L101" s="10"/>
      <c r="M101" s="36">
        <f>SUM(M98:M100)</f>
        <v>0</v>
      </c>
      <c r="N101" s="36">
        <f>SUM(N98:N100)</f>
        <v>0</v>
      </c>
      <c r="O101" s="10"/>
      <c r="P101" s="16"/>
      <c r="Q101" s="16"/>
      <c r="R101" s="16"/>
    </row>
    <row r="102" spans="1:18" ht="12.75" customHeight="1" x14ac:dyDescent="0.2">
      <c r="A102" s="129" t="s">
        <v>66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1"/>
    </row>
    <row r="103" spans="1:18" ht="54.6" customHeight="1" x14ac:dyDescent="0.2">
      <c r="A103" s="126" t="s">
        <v>285</v>
      </c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8"/>
    </row>
    <row r="104" spans="1:18" s="3" customFormat="1" ht="63.75" x14ac:dyDescent="0.2">
      <c r="A104" s="89" t="s">
        <v>334</v>
      </c>
      <c r="B104" s="49" t="s">
        <v>344</v>
      </c>
      <c r="C104" s="51" t="s">
        <v>648</v>
      </c>
      <c r="D104" s="49" t="s">
        <v>7</v>
      </c>
      <c r="E104" s="51" t="s">
        <v>345</v>
      </c>
      <c r="F104" s="51" t="s">
        <v>280</v>
      </c>
      <c r="G104" s="49" t="s">
        <v>343</v>
      </c>
      <c r="H104" s="60" t="s">
        <v>10</v>
      </c>
      <c r="I104" s="112">
        <v>6</v>
      </c>
      <c r="J104" s="61"/>
      <c r="K104" s="62">
        <f t="shared" ref="K104" si="39">ROUND(I104*J104,2)</f>
        <v>0</v>
      </c>
      <c r="L104" s="63" t="s">
        <v>211</v>
      </c>
      <c r="M104" s="61">
        <v>0</v>
      </c>
      <c r="N104" s="61">
        <f t="shared" ref="N104" si="40">K104+M104</f>
        <v>0</v>
      </c>
      <c r="O104" s="49" t="s">
        <v>19</v>
      </c>
      <c r="P104" s="50" t="s">
        <v>11</v>
      </c>
      <c r="Q104" s="49" t="s">
        <v>249</v>
      </c>
      <c r="R104" s="90" t="s">
        <v>11</v>
      </c>
    </row>
    <row r="105" spans="1:18" s="3" customFormat="1" ht="83.45" customHeight="1" x14ac:dyDescent="0.2">
      <c r="A105" s="89" t="s">
        <v>274</v>
      </c>
      <c r="B105" s="49" t="s">
        <v>331</v>
      </c>
      <c r="C105" s="51" t="s">
        <v>6</v>
      </c>
      <c r="D105" s="49" t="s">
        <v>7</v>
      </c>
      <c r="E105" s="51" t="s">
        <v>273</v>
      </c>
      <c r="F105" s="51" t="s">
        <v>280</v>
      </c>
      <c r="G105" s="49" t="s">
        <v>25</v>
      </c>
      <c r="H105" s="60" t="s">
        <v>10</v>
      </c>
      <c r="I105" s="112">
        <v>30</v>
      </c>
      <c r="J105" s="61"/>
      <c r="K105" s="62">
        <f t="shared" ref="K105:K106" si="41">ROUND(I105*J105,2)</f>
        <v>0</v>
      </c>
      <c r="L105" s="63" t="s">
        <v>211</v>
      </c>
      <c r="M105" s="61">
        <v>0</v>
      </c>
      <c r="N105" s="61">
        <f t="shared" ref="N105:N106" si="42">K105+M105</f>
        <v>0</v>
      </c>
      <c r="O105" s="50">
        <v>46379</v>
      </c>
      <c r="P105" s="50">
        <v>46743</v>
      </c>
      <c r="Q105" s="49" t="s">
        <v>4</v>
      </c>
      <c r="R105" s="90" t="s">
        <v>11</v>
      </c>
    </row>
    <row r="106" spans="1:18" s="3" customFormat="1" ht="76.5" x14ac:dyDescent="0.2">
      <c r="A106" s="89" t="s">
        <v>275</v>
      </c>
      <c r="B106" s="49" t="s">
        <v>41</v>
      </c>
      <c r="C106" s="51" t="s">
        <v>42</v>
      </c>
      <c r="D106" s="49" t="s">
        <v>7</v>
      </c>
      <c r="E106" s="51" t="s">
        <v>822</v>
      </c>
      <c r="F106" s="51" t="s">
        <v>44</v>
      </c>
      <c r="G106" s="49" t="s">
        <v>43</v>
      </c>
      <c r="H106" s="60" t="s">
        <v>10</v>
      </c>
      <c r="I106" s="112">
        <v>4</v>
      </c>
      <c r="J106" s="61"/>
      <c r="K106" s="62">
        <f t="shared" si="41"/>
        <v>0</v>
      </c>
      <c r="L106" s="63" t="s">
        <v>211</v>
      </c>
      <c r="M106" s="61">
        <v>0</v>
      </c>
      <c r="N106" s="61">
        <f t="shared" si="42"/>
        <v>0</v>
      </c>
      <c r="O106" s="50">
        <v>46379</v>
      </c>
      <c r="P106" s="50">
        <v>46743</v>
      </c>
      <c r="Q106" s="49" t="s">
        <v>4</v>
      </c>
      <c r="R106" s="90" t="s">
        <v>11</v>
      </c>
    </row>
    <row r="107" spans="1:18" s="5" customFormat="1" x14ac:dyDescent="0.2">
      <c r="A107" s="123" t="s">
        <v>267</v>
      </c>
      <c r="B107" s="124"/>
      <c r="C107" s="124"/>
      <c r="D107" s="124"/>
      <c r="E107" s="124"/>
      <c r="F107" s="124"/>
      <c r="G107" s="124"/>
      <c r="H107" s="124"/>
      <c r="I107" s="124"/>
      <c r="J107" s="125"/>
      <c r="K107" s="36">
        <f>SUM(K104:K106)</f>
        <v>0</v>
      </c>
      <c r="L107" s="10"/>
      <c r="M107" s="36">
        <f>SUM(M104:M106)</f>
        <v>0</v>
      </c>
      <c r="N107" s="36">
        <f>SUM(N104:N106)</f>
        <v>0</v>
      </c>
      <c r="O107" s="10"/>
      <c r="P107" s="16"/>
      <c r="Q107" s="16"/>
      <c r="R107" s="16"/>
    </row>
    <row r="108" spans="1:18" ht="12.75" customHeight="1" x14ac:dyDescent="0.2">
      <c r="A108" s="129" t="s">
        <v>67</v>
      </c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1"/>
    </row>
    <row r="109" spans="1:18" ht="54.6" customHeight="1" x14ac:dyDescent="0.2">
      <c r="A109" s="126" t="s">
        <v>286</v>
      </c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8"/>
    </row>
    <row r="110" spans="1:18" s="3" customFormat="1" ht="63.75" x14ac:dyDescent="0.2">
      <c r="A110" s="89" t="s">
        <v>335</v>
      </c>
      <c r="B110" s="49" t="s">
        <v>344</v>
      </c>
      <c r="C110" s="51" t="s">
        <v>648</v>
      </c>
      <c r="D110" s="49" t="s">
        <v>7</v>
      </c>
      <c r="E110" s="51" t="s">
        <v>345</v>
      </c>
      <c r="F110" s="51" t="s">
        <v>280</v>
      </c>
      <c r="G110" s="49" t="s">
        <v>343</v>
      </c>
      <c r="H110" s="60" t="s">
        <v>10</v>
      </c>
      <c r="I110" s="112">
        <v>2</v>
      </c>
      <c r="J110" s="61"/>
      <c r="K110" s="62">
        <f t="shared" ref="K110" si="43">ROUND(I110*J110,2)</f>
        <v>0</v>
      </c>
      <c r="L110" s="63" t="s">
        <v>211</v>
      </c>
      <c r="M110" s="61">
        <v>0</v>
      </c>
      <c r="N110" s="61">
        <f t="shared" ref="N110" si="44">K110+M110</f>
        <v>0</v>
      </c>
      <c r="O110" s="49" t="s">
        <v>19</v>
      </c>
      <c r="P110" s="50" t="s">
        <v>11</v>
      </c>
      <c r="Q110" s="49" t="s">
        <v>249</v>
      </c>
      <c r="R110" s="90" t="s">
        <v>11</v>
      </c>
    </row>
    <row r="111" spans="1:18" s="3" customFormat="1" ht="76.5" x14ac:dyDescent="0.2">
      <c r="A111" s="89" t="s">
        <v>336</v>
      </c>
      <c r="B111" s="49" t="s">
        <v>331</v>
      </c>
      <c r="C111" s="51" t="s">
        <v>6</v>
      </c>
      <c r="D111" s="49" t="s">
        <v>7</v>
      </c>
      <c r="E111" s="51" t="s">
        <v>273</v>
      </c>
      <c r="F111" s="51" t="s">
        <v>280</v>
      </c>
      <c r="G111" s="49" t="s">
        <v>25</v>
      </c>
      <c r="H111" s="60" t="s">
        <v>10</v>
      </c>
      <c r="I111" s="112">
        <v>30</v>
      </c>
      <c r="J111" s="61"/>
      <c r="K111" s="62">
        <f t="shared" ref="K111:K112" si="45">ROUND(I111*J111,2)</f>
        <v>0</v>
      </c>
      <c r="L111" s="63" t="s">
        <v>211</v>
      </c>
      <c r="M111" s="61">
        <v>0</v>
      </c>
      <c r="N111" s="61">
        <f t="shared" ref="N111:N112" si="46">K111+M111</f>
        <v>0</v>
      </c>
      <c r="O111" s="50">
        <v>46379</v>
      </c>
      <c r="P111" s="50">
        <v>46743</v>
      </c>
      <c r="Q111" s="49" t="s">
        <v>4</v>
      </c>
      <c r="R111" s="90" t="s">
        <v>11</v>
      </c>
    </row>
    <row r="112" spans="1:18" s="3" customFormat="1" ht="76.5" x14ac:dyDescent="0.2">
      <c r="A112" s="89" t="s">
        <v>276</v>
      </c>
      <c r="B112" s="49" t="s">
        <v>41</v>
      </c>
      <c r="C112" s="51" t="s">
        <v>42</v>
      </c>
      <c r="D112" s="49" t="s">
        <v>7</v>
      </c>
      <c r="E112" s="51" t="s">
        <v>822</v>
      </c>
      <c r="F112" s="51" t="s">
        <v>44</v>
      </c>
      <c r="G112" s="49" t="s">
        <v>43</v>
      </c>
      <c r="H112" s="60" t="s">
        <v>10</v>
      </c>
      <c r="I112" s="112">
        <v>4</v>
      </c>
      <c r="J112" s="61"/>
      <c r="K112" s="62">
        <f t="shared" si="45"/>
        <v>0</v>
      </c>
      <c r="L112" s="63" t="s">
        <v>211</v>
      </c>
      <c r="M112" s="61">
        <v>0</v>
      </c>
      <c r="N112" s="61">
        <f t="shared" si="46"/>
        <v>0</v>
      </c>
      <c r="O112" s="50">
        <v>46379</v>
      </c>
      <c r="P112" s="50">
        <v>46743</v>
      </c>
      <c r="Q112" s="49" t="s">
        <v>4</v>
      </c>
      <c r="R112" s="90" t="s">
        <v>11</v>
      </c>
    </row>
    <row r="113" spans="1:18" s="5" customFormat="1" x14ac:dyDescent="0.2">
      <c r="A113" s="123" t="s">
        <v>268</v>
      </c>
      <c r="B113" s="124"/>
      <c r="C113" s="124"/>
      <c r="D113" s="124"/>
      <c r="E113" s="124"/>
      <c r="F113" s="124"/>
      <c r="G113" s="124"/>
      <c r="H113" s="124"/>
      <c r="I113" s="124"/>
      <c r="J113" s="125"/>
      <c r="K113" s="36">
        <f>SUM(K110:K112)</f>
        <v>0</v>
      </c>
      <c r="L113" s="10"/>
      <c r="M113" s="36">
        <f>SUM(M110:M112)</f>
        <v>0</v>
      </c>
      <c r="N113" s="36">
        <f>SUM(N110:N112)</f>
        <v>0</v>
      </c>
      <c r="O113" s="10"/>
      <c r="P113" s="16"/>
      <c r="Q113" s="16"/>
      <c r="R113" s="16"/>
    </row>
    <row r="114" spans="1:18" ht="12.75" customHeight="1" x14ac:dyDescent="0.2">
      <c r="A114" s="129" t="s">
        <v>68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1"/>
    </row>
    <row r="115" spans="1:18" ht="51" customHeight="1" x14ac:dyDescent="0.2">
      <c r="A115" s="126" t="s">
        <v>287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8"/>
    </row>
    <row r="116" spans="1:18" s="3" customFormat="1" ht="63.75" x14ac:dyDescent="0.2">
      <c r="A116" s="89" t="s">
        <v>269</v>
      </c>
      <c r="B116" s="49" t="s">
        <v>344</v>
      </c>
      <c r="C116" s="51" t="s">
        <v>648</v>
      </c>
      <c r="D116" s="49" t="s">
        <v>7</v>
      </c>
      <c r="E116" s="51" t="s">
        <v>345</v>
      </c>
      <c r="F116" s="51" t="s">
        <v>280</v>
      </c>
      <c r="G116" s="49" t="s">
        <v>343</v>
      </c>
      <c r="H116" s="60" t="s">
        <v>10</v>
      </c>
      <c r="I116" s="112">
        <v>2</v>
      </c>
      <c r="J116" s="61"/>
      <c r="K116" s="62">
        <f t="shared" ref="K116" si="47">ROUND(I116*J116,2)</f>
        <v>0</v>
      </c>
      <c r="L116" s="63" t="s">
        <v>211</v>
      </c>
      <c r="M116" s="61">
        <v>0</v>
      </c>
      <c r="N116" s="61">
        <f t="shared" ref="N116" si="48">K116+M116</f>
        <v>0</v>
      </c>
      <c r="O116" s="49" t="s">
        <v>19</v>
      </c>
      <c r="P116" s="50" t="s">
        <v>11</v>
      </c>
      <c r="Q116" s="49" t="s">
        <v>249</v>
      </c>
      <c r="R116" s="90" t="s">
        <v>11</v>
      </c>
    </row>
    <row r="117" spans="1:18" s="3" customFormat="1" ht="76.5" x14ac:dyDescent="0.2">
      <c r="A117" s="89" t="s">
        <v>277</v>
      </c>
      <c r="B117" s="49" t="s">
        <v>331</v>
      </c>
      <c r="C117" s="51" t="s">
        <v>6</v>
      </c>
      <c r="D117" s="49" t="s">
        <v>7</v>
      </c>
      <c r="E117" s="51" t="s">
        <v>273</v>
      </c>
      <c r="F117" s="51" t="s">
        <v>280</v>
      </c>
      <c r="G117" s="49" t="s">
        <v>25</v>
      </c>
      <c r="H117" s="60" t="s">
        <v>10</v>
      </c>
      <c r="I117" s="112">
        <v>30</v>
      </c>
      <c r="J117" s="61"/>
      <c r="K117" s="62">
        <f t="shared" ref="K117:K118" si="49">ROUND(I117*J117,2)</f>
        <v>0</v>
      </c>
      <c r="L117" s="63" t="s">
        <v>211</v>
      </c>
      <c r="M117" s="61">
        <v>0</v>
      </c>
      <c r="N117" s="61">
        <f t="shared" ref="N117:N118" si="50">K117+M117</f>
        <v>0</v>
      </c>
      <c r="O117" s="50">
        <v>46379</v>
      </c>
      <c r="P117" s="50">
        <v>46743</v>
      </c>
      <c r="Q117" s="49" t="s">
        <v>4</v>
      </c>
      <c r="R117" s="90" t="s">
        <v>11</v>
      </c>
    </row>
    <row r="118" spans="1:18" s="3" customFormat="1" ht="76.5" x14ac:dyDescent="0.2">
      <c r="A118" s="89" t="s">
        <v>337</v>
      </c>
      <c r="B118" s="49" t="s">
        <v>41</v>
      </c>
      <c r="C118" s="51" t="s">
        <v>42</v>
      </c>
      <c r="D118" s="49" t="s">
        <v>7</v>
      </c>
      <c r="E118" s="51" t="s">
        <v>822</v>
      </c>
      <c r="F118" s="51" t="s">
        <v>44</v>
      </c>
      <c r="G118" s="49" t="s">
        <v>43</v>
      </c>
      <c r="H118" s="60" t="s">
        <v>10</v>
      </c>
      <c r="I118" s="112">
        <v>4</v>
      </c>
      <c r="J118" s="61"/>
      <c r="K118" s="62">
        <f t="shared" si="49"/>
        <v>0</v>
      </c>
      <c r="L118" s="63" t="s">
        <v>211</v>
      </c>
      <c r="M118" s="61">
        <v>0</v>
      </c>
      <c r="N118" s="61">
        <f t="shared" si="50"/>
        <v>0</v>
      </c>
      <c r="O118" s="50">
        <v>46379</v>
      </c>
      <c r="P118" s="50">
        <v>46743</v>
      </c>
      <c r="Q118" s="49" t="s">
        <v>4</v>
      </c>
      <c r="R118" s="90" t="s">
        <v>11</v>
      </c>
    </row>
    <row r="119" spans="1:18" s="5" customFormat="1" x14ac:dyDescent="0.2">
      <c r="A119" s="123" t="s">
        <v>270</v>
      </c>
      <c r="B119" s="124"/>
      <c r="C119" s="124"/>
      <c r="D119" s="124"/>
      <c r="E119" s="124"/>
      <c r="F119" s="124"/>
      <c r="G119" s="124"/>
      <c r="H119" s="124"/>
      <c r="I119" s="124"/>
      <c r="J119" s="125"/>
      <c r="K119" s="36">
        <f>SUM(K116:K118)</f>
        <v>0</v>
      </c>
      <c r="L119" s="10"/>
      <c r="M119" s="36">
        <f>SUM(M116:M118)</f>
        <v>0</v>
      </c>
      <c r="N119" s="36">
        <f>SUM(N116:N118)</f>
        <v>0</v>
      </c>
      <c r="O119" s="10"/>
      <c r="P119" s="16"/>
      <c r="Q119" s="16"/>
      <c r="R119" s="16"/>
    </row>
    <row r="120" spans="1:18" s="5" customFormat="1" x14ac:dyDescent="0.2">
      <c r="A120" s="123" t="s">
        <v>232</v>
      </c>
      <c r="B120" s="124"/>
      <c r="C120" s="124"/>
      <c r="D120" s="124"/>
      <c r="E120" s="124"/>
      <c r="F120" s="124"/>
      <c r="G120" s="124"/>
      <c r="H120" s="124"/>
      <c r="I120" s="124"/>
      <c r="J120" s="125"/>
      <c r="K120" s="36">
        <f>K89+K95+K101+K107+K113+K119</f>
        <v>0</v>
      </c>
      <c r="L120" s="10"/>
      <c r="M120" s="36">
        <f>M89+M95+M101+M107+M113+M119</f>
        <v>0</v>
      </c>
      <c r="N120" s="36">
        <f>N89+N95+N101+N107+N113+N119</f>
        <v>0</v>
      </c>
      <c r="O120" s="10"/>
      <c r="P120" s="16"/>
      <c r="Q120" s="16"/>
      <c r="R120" s="16"/>
    </row>
    <row r="121" spans="1:18" ht="12.75" customHeight="1" x14ac:dyDescent="0.2">
      <c r="A121" s="129" t="s">
        <v>116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1"/>
    </row>
    <row r="122" spans="1:18" ht="51" customHeight="1" x14ac:dyDescent="0.2">
      <c r="A122" s="126" t="s">
        <v>448</v>
      </c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8"/>
    </row>
    <row r="123" spans="1:18" s="3" customFormat="1" ht="38.25" x14ac:dyDescent="0.2">
      <c r="A123" s="89" t="s">
        <v>222</v>
      </c>
      <c r="B123" s="49" t="s">
        <v>101</v>
      </c>
      <c r="C123" s="51" t="s">
        <v>63</v>
      </c>
      <c r="D123" s="49" t="s">
        <v>7</v>
      </c>
      <c r="E123" s="51" t="s">
        <v>100</v>
      </c>
      <c r="F123" s="51" t="s">
        <v>44</v>
      </c>
      <c r="G123" s="49" t="s">
        <v>102</v>
      </c>
      <c r="H123" s="60" t="s">
        <v>10</v>
      </c>
      <c r="I123" s="112">
        <v>11</v>
      </c>
      <c r="J123" s="61"/>
      <c r="K123" s="64">
        <f>ROUND(J123*I123,2)</f>
        <v>0</v>
      </c>
      <c r="L123" s="63" t="s">
        <v>211</v>
      </c>
      <c r="M123" s="61">
        <v>0</v>
      </c>
      <c r="N123" s="61">
        <f>K123+M123</f>
        <v>0</v>
      </c>
      <c r="O123" s="50" t="s">
        <v>19</v>
      </c>
      <c r="P123" s="50" t="s">
        <v>11</v>
      </c>
      <c r="Q123" s="49" t="s">
        <v>249</v>
      </c>
      <c r="R123" s="90" t="s">
        <v>11</v>
      </c>
    </row>
    <row r="124" spans="1:18" s="3" customFormat="1" ht="38.25" x14ac:dyDescent="0.2">
      <c r="A124" s="89" t="s">
        <v>657</v>
      </c>
      <c r="B124" s="49" t="s">
        <v>119</v>
      </c>
      <c r="C124" s="51" t="s">
        <v>63</v>
      </c>
      <c r="D124" s="49" t="s">
        <v>7</v>
      </c>
      <c r="E124" s="51" t="s">
        <v>118</v>
      </c>
      <c r="F124" s="51" t="s">
        <v>44</v>
      </c>
      <c r="G124" s="49" t="s">
        <v>102</v>
      </c>
      <c r="H124" s="60" t="s">
        <v>10</v>
      </c>
      <c r="I124" s="112">
        <v>60</v>
      </c>
      <c r="J124" s="61"/>
      <c r="K124" s="64">
        <f>ROUND(J124*I124,2)</f>
        <v>0</v>
      </c>
      <c r="L124" s="63" t="s">
        <v>211</v>
      </c>
      <c r="M124" s="61">
        <v>0</v>
      </c>
      <c r="N124" s="61">
        <f>K124+M124</f>
        <v>0</v>
      </c>
      <c r="O124" s="50" t="s">
        <v>19</v>
      </c>
      <c r="P124" s="50" t="s">
        <v>11</v>
      </c>
      <c r="Q124" s="49" t="s">
        <v>249</v>
      </c>
      <c r="R124" s="90" t="s">
        <v>11</v>
      </c>
    </row>
    <row r="125" spans="1:18" s="3" customFormat="1" ht="25.5" x14ac:dyDescent="0.2">
      <c r="A125" s="89" t="s">
        <v>658</v>
      </c>
      <c r="B125" s="49" t="s">
        <v>62</v>
      </c>
      <c r="C125" s="51" t="s">
        <v>63</v>
      </c>
      <c r="D125" s="49" t="s">
        <v>7</v>
      </c>
      <c r="E125" s="51" t="s">
        <v>61</v>
      </c>
      <c r="F125" s="51" t="s">
        <v>12</v>
      </c>
      <c r="G125" s="49" t="s">
        <v>11</v>
      </c>
      <c r="H125" s="60" t="s">
        <v>10</v>
      </c>
      <c r="I125" s="112">
        <v>35</v>
      </c>
      <c r="J125" s="61"/>
      <c r="K125" s="64">
        <f>ROUND(J125*I125,2)</f>
        <v>0</v>
      </c>
      <c r="L125" s="63">
        <v>0.22</v>
      </c>
      <c r="M125" s="91">
        <f t="shared" ref="M125:M126" si="51">ROUND(K125*L125,2)</f>
        <v>0</v>
      </c>
      <c r="N125" s="61">
        <f>K125+M125</f>
        <v>0</v>
      </c>
      <c r="O125" s="50">
        <v>46410</v>
      </c>
      <c r="P125" s="50">
        <v>46774</v>
      </c>
      <c r="Q125" s="49" t="s">
        <v>4</v>
      </c>
      <c r="R125" s="90" t="s">
        <v>11</v>
      </c>
    </row>
    <row r="126" spans="1:18" s="3" customFormat="1" ht="25.5" x14ac:dyDescent="0.2">
      <c r="A126" s="89" t="s">
        <v>659</v>
      </c>
      <c r="B126" s="49" t="s">
        <v>122</v>
      </c>
      <c r="C126" s="51" t="s">
        <v>63</v>
      </c>
      <c r="D126" s="49" t="s">
        <v>7</v>
      </c>
      <c r="E126" s="51" t="s">
        <v>121</v>
      </c>
      <c r="F126" s="51" t="s">
        <v>12</v>
      </c>
      <c r="G126" s="49" t="s">
        <v>11</v>
      </c>
      <c r="H126" s="60" t="s">
        <v>10</v>
      </c>
      <c r="I126" s="112">
        <v>332</v>
      </c>
      <c r="J126" s="61"/>
      <c r="K126" s="64">
        <f>ROUND(J126*I126,2)</f>
        <v>0</v>
      </c>
      <c r="L126" s="63">
        <v>0.22</v>
      </c>
      <c r="M126" s="91">
        <f t="shared" si="51"/>
        <v>0</v>
      </c>
      <c r="N126" s="61">
        <f>K126+M126</f>
        <v>0</v>
      </c>
      <c r="O126" s="50">
        <v>46410</v>
      </c>
      <c r="P126" s="50">
        <v>46774</v>
      </c>
      <c r="Q126" s="49" t="s">
        <v>4</v>
      </c>
      <c r="R126" s="90" t="s">
        <v>11</v>
      </c>
    </row>
    <row r="127" spans="1:18" s="3" customFormat="1" ht="25.5" x14ac:dyDescent="0.2">
      <c r="A127" s="89" t="s">
        <v>660</v>
      </c>
      <c r="B127" s="49" t="s">
        <v>73</v>
      </c>
      <c r="C127" s="51" t="s">
        <v>74</v>
      </c>
      <c r="D127" s="49" t="s">
        <v>7</v>
      </c>
      <c r="E127" s="51" t="s">
        <v>72</v>
      </c>
      <c r="F127" s="51" t="s">
        <v>9</v>
      </c>
      <c r="G127" s="49" t="s">
        <v>75</v>
      </c>
      <c r="H127" s="60" t="s">
        <v>10</v>
      </c>
      <c r="I127" s="112">
        <v>6000</v>
      </c>
      <c r="J127" s="61"/>
      <c r="K127" s="64">
        <f>ROUND(J127*I127,2)</f>
        <v>0</v>
      </c>
      <c r="L127" s="63" t="s">
        <v>211</v>
      </c>
      <c r="M127" s="61">
        <v>0</v>
      </c>
      <c r="N127" s="61">
        <f>K127+M127</f>
        <v>0</v>
      </c>
      <c r="O127" s="50">
        <v>46268</v>
      </c>
      <c r="P127" s="50">
        <v>46632</v>
      </c>
      <c r="Q127" s="49" t="s">
        <v>4</v>
      </c>
      <c r="R127" s="90" t="s">
        <v>11</v>
      </c>
    </row>
    <row r="128" spans="1:18" s="3" customFormat="1" ht="25.5" x14ac:dyDescent="0.2">
      <c r="A128" s="89" t="s">
        <v>661</v>
      </c>
      <c r="B128" s="49" t="s">
        <v>297</v>
      </c>
      <c r="C128" s="51" t="s">
        <v>39</v>
      </c>
      <c r="D128" s="49" t="s">
        <v>7</v>
      </c>
      <c r="E128" s="51" t="s">
        <v>124</v>
      </c>
      <c r="F128" s="51" t="s">
        <v>280</v>
      </c>
      <c r="G128" s="49" t="s">
        <v>107</v>
      </c>
      <c r="H128" s="60" t="s">
        <v>10</v>
      </c>
      <c r="I128" s="112">
        <v>6</v>
      </c>
      <c r="J128" s="61"/>
      <c r="K128" s="64">
        <f t="shared" ref="K128:K150" si="52">ROUND(J128*I128,2)</f>
        <v>0</v>
      </c>
      <c r="L128" s="63" t="s">
        <v>211</v>
      </c>
      <c r="M128" s="61">
        <v>0</v>
      </c>
      <c r="N128" s="61">
        <f t="shared" ref="N128:N150" si="53">K128+M128</f>
        <v>0</v>
      </c>
      <c r="O128" s="50" t="s">
        <v>19</v>
      </c>
      <c r="P128" s="50" t="s">
        <v>11</v>
      </c>
      <c r="Q128" s="49" t="s">
        <v>249</v>
      </c>
      <c r="R128" s="90" t="s">
        <v>11</v>
      </c>
    </row>
    <row r="129" spans="1:18" s="3" customFormat="1" ht="25.5" x14ac:dyDescent="0.2">
      <c r="A129" s="89" t="s">
        <v>662</v>
      </c>
      <c r="B129" s="49" t="s">
        <v>298</v>
      </c>
      <c r="C129" s="51" t="s">
        <v>39</v>
      </c>
      <c r="D129" s="49" t="s">
        <v>7</v>
      </c>
      <c r="E129" s="51" t="s">
        <v>170</v>
      </c>
      <c r="F129" s="51" t="s">
        <v>12</v>
      </c>
      <c r="G129" s="49" t="s">
        <v>11</v>
      </c>
      <c r="H129" s="60" t="s">
        <v>10</v>
      </c>
      <c r="I129" s="112">
        <v>6</v>
      </c>
      <c r="J129" s="61"/>
      <c r="K129" s="64">
        <f t="shared" si="52"/>
        <v>0</v>
      </c>
      <c r="L129" s="63">
        <v>0.22</v>
      </c>
      <c r="M129" s="91">
        <f t="shared" ref="M129:M130" si="54">ROUND(K129*L129,2)</f>
        <v>0</v>
      </c>
      <c r="N129" s="61">
        <f t="shared" si="53"/>
        <v>0</v>
      </c>
      <c r="O129" s="50" t="s">
        <v>19</v>
      </c>
      <c r="P129" s="49" t="s">
        <v>11</v>
      </c>
      <c r="Q129" s="49" t="s">
        <v>4</v>
      </c>
      <c r="R129" s="90" t="s">
        <v>11</v>
      </c>
    </row>
    <row r="130" spans="1:18" s="3" customFormat="1" ht="25.5" x14ac:dyDescent="0.2">
      <c r="A130" s="89" t="s">
        <v>663</v>
      </c>
      <c r="B130" s="49" t="s">
        <v>323</v>
      </c>
      <c r="C130" s="51" t="s">
        <v>39</v>
      </c>
      <c r="D130" s="49" t="s">
        <v>7</v>
      </c>
      <c r="E130" s="51" t="s">
        <v>171</v>
      </c>
      <c r="F130" s="51" t="s">
        <v>12</v>
      </c>
      <c r="G130" s="49" t="s">
        <v>11</v>
      </c>
      <c r="H130" s="60" t="s">
        <v>10</v>
      </c>
      <c r="I130" s="112">
        <v>17</v>
      </c>
      <c r="J130" s="61"/>
      <c r="K130" s="64">
        <f t="shared" si="52"/>
        <v>0</v>
      </c>
      <c r="L130" s="63">
        <v>0.22</v>
      </c>
      <c r="M130" s="91">
        <f t="shared" si="54"/>
        <v>0</v>
      </c>
      <c r="N130" s="61">
        <f t="shared" si="53"/>
        <v>0</v>
      </c>
      <c r="O130" s="50">
        <v>46382</v>
      </c>
      <c r="P130" s="50">
        <v>46746</v>
      </c>
      <c r="Q130" s="49" t="s">
        <v>4</v>
      </c>
      <c r="R130" s="90" t="s">
        <v>11</v>
      </c>
    </row>
    <row r="131" spans="1:18" s="3" customFormat="1" ht="25.5" x14ac:dyDescent="0.2">
      <c r="A131" s="89" t="s">
        <v>664</v>
      </c>
      <c r="B131" s="49" t="s">
        <v>350</v>
      </c>
      <c r="C131" s="51" t="s">
        <v>39</v>
      </c>
      <c r="D131" s="49" t="s">
        <v>7</v>
      </c>
      <c r="E131" s="51" t="s">
        <v>117</v>
      </c>
      <c r="F131" s="51" t="s">
        <v>280</v>
      </c>
      <c r="G131" s="49" t="s">
        <v>107</v>
      </c>
      <c r="H131" s="60" t="s">
        <v>10</v>
      </c>
      <c r="I131" s="112">
        <v>7</v>
      </c>
      <c r="J131" s="61"/>
      <c r="K131" s="64">
        <f t="shared" si="52"/>
        <v>0</v>
      </c>
      <c r="L131" s="63" t="s">
        <v>211</v>
      </c>
      <c r="M131" s="61">
        <v>0</v>
      </c>
      <c r="N131" s="61">
        <f t="shared" si="53"/>
        <v>0</v>
      </c>
      <c r="O131" s="50" t="s">
        <v>19</v>
      </c>
      <c r="P131" s="50" t="s">
        <v>11</v>
      </c>
      <c r="Q131" s="49" t="s">
        <v>249</v>
      </c>
      <c r="R131" s="90" t="s">
        <v>11</v>
      </c>
    </row>
    <row r="132" spans="1:18" s="3" customFormat="1" ht="25.5" x14ac:dyDescent="0.2">
      <c r="A132" s="89" t="s">
        <v>665</v>
      </c>
      <c r="B132" s="49" t="s">
        <v>351</v>
      </c>
      <c r="C132" s="51" t="s">
        <v>39</v>
      </c>
      <c r="D132" s="49" t="s">
        <v>7</v>
      </c>
      <c r="E132" s="51" t="s">
        <v>172</v>
      </c>
      <c r="F132" s="51" t="s">
        <v>12</v>
      </c>
      <c r="G132" s="49" t="s">
        <v>11</v>
      </c>
      <c r="H132" s="60" t="s">
        <v>10</v>
      </c>
      <c r="I132" s="112">
        <v>7</v>
      </c>
      <c r="J132" s="61"/>
      <c r="K132" s="64">
        <f t="shared" si="52"/>
        <v>0</v>
      </c>
      <c r="L132" s="63">
        <v>0.22</v>
      </c>
      <c r="M132" s="91">
        <f t="shared" ref="M132:M133" si="55">ROUND(K132*L132,2)</f>
        <v>0</v>
      </c>
      <c r="N132" s="61">
        <f t="shared" si="53"/>
        <v>0</v>
      </c>
      <c r="O132" s="50" t="s">
        <v>19</v>
      </c>
      <c r="P132" s="49" t="s">
        <v>11</v>
      </c>
      <c r="Q132" s="49" t="s">
        <v>4</v>
      </c>
      <c r="R132" s="90" t="s">
        <v>11</v>
      </c>
    </row>
    <row r="133" spans="1:18" s="3" customFormat="1" ht="25.5" x14ac:dyDescent="0.2">
      <c r="A133" s="89" t="s">
        <v>666</v>
      </c>
      <c r="B133" s="49" t="s">
        <v>322</v>
      </c>
      <c r="C133" s="51" t="s">
        <v>39</v>
      </c>
      <c r="D133" s="49" t="s">
        <v>7</v>
      </c>
      <c r="E133" s="51" t="s">
        <v>169</v>
      </c>
      <c r="F133" s="51" t="s">
        <v>12</v>
      </c>
      <c r="G133" s="49" t="s">
        <v>11</v>
      </c>
      <c r="H133" s="60" t="s">
        <v>10</v>
      </c>
      <c r="I133" s="112">
        <v>7</v>
      </c>
      <c r="J133" s="61"/>
      <c r="K133" s="64">
        <f t="shared" si="52"/>
        <v>0</v>
      </c>
      <c r="L133" s="63">
        <v>0.22</v>
      </c>
      <c r="M133" s="91">
        <f t="shared" si="55"/>
        <v>0</v>
      </c>
      <c r="N133" s="61">
        <f t="shared" si="53"/>
        <v>0</v>
      </c>
      <c r="O133" s="50">
        <v>46382</v>
      </c>
      <c r="P133" s="50">
        <v>46746</v>
      </c>
      <c r="Q133" s="49" t="s">
        <v>4</v>
      </c>
      <c r="R133" s="90" t="s">
        <v>11</v>
      </c>
    </row>
    <row r="134" spans="1:18" s="3" customFormat="1" ht="25.5" x14ac:dyDescent="0.2">
      <c r="A134" s="89" t="s">
        <v>667</v>
      </c>
      <c r="B134" s="49" t="s">
        <v>322</v>
      </c>
      <c r="C134" s="51" t="s">
        <v>39</v>
      </c>
      <c r="D134" s="49" t="s">
        <v>7</v>
      </c>
      <c r="E134" s="51" t="s">
        <v>169</v>
      </c>
      <c r="F134" s="51" t="s">
        <v>12</v>
      </c>
      <c r="G134" s="49" t="s">
        <v>11</v>
      </c>
      <c r="H134" s="60" t="s">
        <v>10</v>
      </c>
      <c r="I134" s="112">
        <v>1</v>
      </c>
      <c r="J134" s="61"/>
      <c r="K134" s="64">
        <f t="shared" ref="K134" si="56">ROUND(J134*I134,2)</f>
        <v>0</v>
      </c>
      <c r="L134" s="63">
        <v>0.22</v>
      </c>
      <c r="M134" s="91">
        <f t="shared" ref="M134" si="57">ROUND(K134*L134,2)</f>
        <v>0</v>
      </c>
      <c r="N134" s="61">
        <f t="shared" ref="N134" si="58">K134+M134</f>
        <v>0</v>
      </c>
      <c r="O134" s="50">
        <v>46382</v>
      </c>
      <c r="P134" s="50">
        <v>46746</v>
      </c>
      <c r="Q134" s="49" t="s">
        <v>4</v>
      </c>
      <c r="R134" s="90" t="s">
        <v>11</v>
      </c>
    </row>
    <row r="135" spans="1:18" s="3" customFormat="1" ht="25.5" x14ac:dyDescent="0.2">
      <c r="A135" s="89" t="s">
        <v>668</v>
      </c>
      <c r="B135" s="49" t="s">
        <v>352</v>
      </c>
      <c r="C135" s="51" t="s">
        <v>39</v>
      </c>
      <c r="D135" s="49" t="s">
        <v>7</v>
      </c>
      <c r="E135" s="51" t="s">
        <v>190</v>
      </c>
      <c r="F135" s="51" t="s">
        <v>12</v>
      </c>
      <c r="G135" s="49" t="s">
        <v>11</v>
      </c>
      <c r="H135" s="60" t="s">
        <v>10</v>
      </c>
      <c r="I135" s="112">
        <v>1</v>
      </c>
      <c r="J135" s="61"/>
      <c r="K135" s="64">
        <f t="shared" ref="K135" si="59">ROUND(J135*I135,2)</f>
        <v>0</v>
      </c>
      <c r="L135" s="63">
        <v>0.22</v>
      </c>
      <c r="M135" s="91">
        <f t="shared" ref="M135" si="60">ROUND(K135*L135,2)</f>
        <v>0</v>
      </c>
      <c r="N135" s="61">
        <f t="shared" ref="N135" si="61">K135+M135</f>
        <v>0</v>
      </c>
      <c r="O135" s="50">
        <v>46164</v>
      </c>
      <c r="P135" s="50">
        <v>46746</v>
      </c>
      <c r="Q135" s="49" t="s">
        <v>353</v>
      </c>
      <c r="R135" s="90" t="s">
        <v>11</v>
      </c>
    </row>
    <row r="136" spans="1:18" s="3" customFormat="1" ht="25.5" x14ac:dyDescent="0.2">
      <c r="A136" s="89" t="s">
        <v>669</v>
      </c>
      <c r="B136" s="49" t="s">
        <v>352</v>
      </c>
      <c r="C136" s="51" t="s">
        <v>39</v>
      </c>
      <c r="D136" s="49" t="s">
        <v>7</v>
      </c>
      <c r="E136" s="51" t="s">
        <v>190</v>
      </c>
      <c r="F136" s="51" t="s">
        <v>12</v>
      </c>
      <c r="G136" s="49" t="s">
        <v>11</v>
      </c>
      <c r="H136" s="60" t="s">
        <v>10</v>
      </c>
      <c r="I136" s="112">
        <v>1</v>
      </c>
      <c r="J136" s="61"/>
      <c r="K136" s="64">
        <f t="shared" ref="K136" si="62">ROUND(J136*I136,2)</f>
        <v>0</v>
      </c>
      <c r="L136" s="63">
        <v>0.22</v>
      </c>
      <c r="M136" s="91">
        <f t="shared" ref="M136" si="63">ROUND(K136*L136,2)</f>
        <v>0</v>
      </c>
      <c r="N136" s="61">
        <f t="shared" ref="N136" si="64">K136+M136</f>
        <v>0</v>
      </c>
      <c r="O136" s="50">
        <v>46276</v>
      </c>
      <c r="P136" s="50">
        <v>46746</v>
      </c>
      <c r="Q136" s="49" t="s">
        <v>354</v>
      </c>
      <c r="R136" s="90" t="s">
        <v>11</v>
      </c>
    </row>
    <row r="137" spans="1:18" s="3" customFormat="1" ht="25.5" x14ac:dyDescent="0.2">
      <c r="A137" s="89" t="s">
        <v>670</v>
      </c>
      <c r="B137" s="49" t="s">
        <v>174</v>
      </c>
      <c r="C137" s="51" t="s">
        <v>39</v>
      </c>
      <c r="D137" s="49" t="s">
        <v>7</v>
      </c>
      <c r="E137" s="51" t="s">
        <v>173</v>
      </c>
      <c r="F137" s="51" t="s">
        <v>280</v>
      </c>
      <c r="G137" s="49" t="s">
        <v>120</v>
      </c>
      <c r="H137" s="60" t="s">
        <v>10</v>
      </c>
      <c r="I137" s="112">
        <v>6</v>
      </c>
      <c r="J137" s="61"/>
      <c r="K137" s="64">
        <f t="shared" si="52"/>
        <v>0</v>
      </c>
      <c r="L137" s="63" t="s">
        <v>211</v>
      </c>
      <c r="M137" s="61">
        <v>0</v>
      </c>
      <c r="N137" s="61">
        <f t="shared" si="53"/>
        <v>0</v>
      </c>
      <c r="O137" s="50" t="s">
        <v>19</v>
      </c>
      <c r="P137" s="50" t="s">
        <v>11</v>
      </c>
      <c r="Q137" s="49" t="s">
        <v>249</v>
      </c>
      <c r="R137" s="90" t="s">
        <v>11</v>
      </c>
    </row>
    <row r="138" spans="1:18" s="3" customFormat="1" ht="25.5" x14ac:dyDescent="0.2">
      <c r="A138" s="89" t="s">
        <v>671</v>
      </c>
      <c r="B138" s="49" t="s">
        <v>176</v>
      </c>
      <c r="C138" s="51" t="s">
        <v>39</v>
      </c>
      <c r="D138" s="49" t="s">
        <v>7</v>
      </c>
      <c r="E138" s="51" t="s">
        <v>175</v>
      </c>
      <c r="F138" s="51" t="s">
        <v>12</v>
      </c>
      <c r="G138" s="49" t="s">
        <v>11</v>
      </c>
      <c r="H138" s="60" t="s">
        <v>10</v>
      </c>
      <c r="I138" s="112">
        <v>6</v>
      </c>
      <c r="J138" s="61"/>
      <c r="K138" s="64">
        <f t="shared" si="52"/>
        <v>0</v>
      </c>
      <c r="L138" s="63">
        <v>0.22</v>
      </c>
      <c r="M138" s="91">
        <f>ROUND(K138*L138,2)</f>
        <v>0</v>
      </c>
      <c r="N138" s="61">
        <f t="shared" si="53"/>
        <v>0</v>
      </c>
      <c r="O138" s="50" t="s">
        <v>19</v>
      </c>
      <c r="P138" s="49" t="s">
        <v>11</v>
      </c>
      <c r="Q138" s="49" t="s">
        <v>4</v>
      </c>
      <c r="R138" s="90" t="s">
        <v>11</v>
      </c>
    </row>
    <row r="139" spans="1:18" s="3" customFormat="1" ht="25.5" x14ac:dyDescent="0.2">
      <c r="A139" s="89" t="s">
        <v>672</v>
      </c>
      <c r="B139" s="49" t="s">
        <v>355</v>
      </c>
      <c r="C139" s="51" t="s">
        <v>39</v>
      </c>
      <c r="D139" s="49" t="s">
        <v>7</v>
      </c>
      <c r="E139" s="51" t="s">
        <v>356</v>
      </c>
      <c r="F139" s="51" t="s">
        <v>12</v>
      </c>
      <c r="G139" s="49" t="s">
        <v>11</v>
      </c>
      <c r="H139" s="60" t="s">
        <v>10</v>
      </c>
      <c r="I139" s="112">
        <v>6</v>
      </c>
      <c r="J139" s="61"/>
      <c r="K139" s="64">
        <f t="shared" ref="K139" si="65">ROUND(J139*I139,2)</f>
        <v>0</v>
      </c>
      <c r="L139" s="63">
        <v>0.22</v>
      </c>
      <c r="M139" s="91">
        <f>ROUND(K139*L139,2)</f>
        <v>0</v>
      </c>
      <c r="N139" s="61">
        <f t="shared" ref="N139" si="66">K139+M139</f>
        <v>0</v>
      </c>
      <c r="O139" s="50">
        <v>46382</v>
      </c>
      <c r="P139" s="50">
        <v>46746</v>
      </c>
      <c r="Q139" s="49" t="s">
        <v>4</v>
      </c>
      <c r="R139" s="90" t="s">
        <v>11</v>
      </c>
    </row>
    <row r="140" spans="1:18" s="3" customFormat="1" ht="25.5" x14ac:dyDescent="0.2">
      <c r="A140" s="89" t="s">
        <v>673</v>
      </c>
      <c r="B140" s="49" t="s">
        <v>178</v>
      </c>
      <c r="C140" s="51" t="s">
        <v>39</v>
      </c>
      <c r="D140" s="49" t="s">
        <v>7</v>
      </c>
      <c r="E140" s="51" t="s">
        <v>177</v>
      </c>
      <c r="F140" s="51" t="s">
        <v>280</v>
      </c>
      <c r="G140" s="49" t="s">
        <v>120</v>
      </c>
      <c r="H140" s="60" t="s">
        <v>10</v>
      </c>
      <c r="I140" s="112">
        <v>3</v>
      </c>
      <c r="J140" s="61"/>
      <c r="K140" s="64">
        <f t="shared" si="52"/>
        <v>0</v>
      </c>
      <c r="L140" s="63" t="s">
        <v>211</v>
      </c>
      <c r="M140" s="61">
        <v>0</v>
      </c>
      <c r="N140" s="61">
        <f t="shared" si="53"/>
        <v>0</v>
      </c>
      <c r="O140" s="50" t="s">
        <v>19</v>
      </c>
      <c r="P140" s="50" t="s">
        <v>11</v>
      </c>
      <c r="Q140" s="49" t="s">
        <v>249</v>
      </c>
      <c r="R140" s="90" t="s">
        <v>11</v>
      </c>
    </row>
    <row r="141" spans="1:18" s="3" customFormat="1" ht="25.5" x14ac:dyDescent="0.2">
      <c r="A141" s="89" t="s">
        <v>674</v>
      </c>
      <c r="B141" s="49" t="s">
        <v>180</v>
      </c>
      <c r="C141" s="51" t="s">
        <v>39</v>
      </c>
      <c r="D141" s="49" t="s">
        <v>7</v>
      </c>
      <c r="E141" s="51" t="s">
        <v>179</v>
      </c>
      <c r="F141" s="51" t="s">
        <v>12</v>
      </c>
      <c r="G141" s="49" t="s">
        <v>11</v>
      </c>
      <c r="H141" s="60" t="s">
        <v>10</v>
      </c>
      <c r="I141" s="112">
        <v>3</v>
      </c>
      <c r="J141" s="61"/>
      <c r="K141" s="64">
        <f t="shared" si="52"/>
        <v>0</v>
      </c>
      <c r="L141" s="63">
        <v>0.22</v>
      </c>
      <c r="M141" s="91">
        <f>ROUND(K141*L141,2)</f>
        <v>0</v>
      </c>
      <c r="N141" s="61">
        <f t="shared" si="53"/>
        <v>0</v>
      </c>
      <c r="O141" s="50" t="s">
        <v>19</v>
      </c>
      <c r="P141" s="49" t="s">
        <v>11</v>
      </c>
      <c r="Q141" s="49" t="s">
        <v>4</v>
      </c>
      <c r="R141" s="90" t="s">
        <v>11</v>
      </c>
    </row>
    <row r="142" spans="1:18" s="3" customFormat="1" ht="25.5" x14ac:dyDescent="0.2">
      <c r="A142" s="89" t="s">
        <v>675</v>
      </c>
      <c r="B142" s="49" t="s">
        <v>357</v>
      </c>
      <c r="C142" s="51" t="s">
        <v>39</v>
      </c>
      <c r="D142" s="49" t="s">
        <v>7</v>
      </c>
      <c r="E142" s="51" t="s">
        <v>358</v>
      </c>
      <c r="F142" s="51" t="s">
        <v>12</v>
      </c>
      <c r="G142" s="49" t="s">
        <v>11</v>
      </c>
      <c r="H142" s="60" t="s">
        <v>10</v>
      </c>
      <c r="I142" s="112">
        <v>3</v>
      </c>
      <c r="J142" s="61"/>
      <c r="K142" s="64">
        <f t="shared" ref="K142" si="67">ROUND(J142*I142,2)</f>
        <v>0</v>
      </c>
      <c r="L142" s="63">
        <v>0.22</v>
      </c>
      <c r="M142" s="91">
        <f>ROUND(K142*L142,2)</f>
        <v>0</v>
      </c>
      <c r="N142" s="61">
        <f t="shared" ref="N142" si="68">K142+M142</f>
        <v>0</v>
      </c>
      <c r="O142" s="50">
        <v>46382</v>
      </c>
      <c r="P142" s="50">
        <v>46746</v>
      </c>
      <c r="Q142" s="49" t="s">
        <v>4</v>
      </c>
      <c r="R142" s="90" t="s">
        <v>11</v>
      </c>
    </row>
    <row r="143" spans="1:18" s="3" customFormat="1" ht="25.5" x14ac:dyDescent="0.2">
      <c r="A143" s="89" t="s">
        <v>676</v>
      </c>
      <c r="B143" s="49" t="s">
        <v>182</v>
      </c>
      <c r="C143" s="51" t="s">
        <v>39</v>
      </c>
      <c r="D143" s="49" t="s">
        <v>7</v>
      </c>
      <c r="E143" s="51" t="s">
        <v>181</v>
      </c>
      <c r="F143" s="51" t="s">
        <v>280</v>
      </c>
      <c r="G143" s="49" t="s">
        <v>120</v>
      </c>
      <c r="H143" s="60" t="s">
        <v>10</v>
      </c>
      <c r="I143" s="112">
        <v>1</v>
      </c>
      <c r="J143" s="61"/>
      <c r="K143" s="64">
        <f t="shared" si="52"/>
        <v>0</v>
      </c>
      <c r="L143" s="63" t="s">
        <v>211</v>
      </c>
      <c r="M143" s="61">
        <v>0</v>
      </c>
      <c r="N143" s="61">
        <f t="shared" si="53"/>
        <v>0</v>
      </c>
      <c r="O143" s="50" t="s">
        <v>19</v>
      </c>
      <c r="P143" s="50" t="s">
        <v>11</v>
      </c>
      <c r="Q143" s="49" t="s">
        <v>249</v>
      </c>
      <c r="R143" s="90" t="s">
        <v>11</v>
      </c>
    </row>
    <row r="144" spans="1:18" s="3" customFormat="1" ht="25.5" x14ac:dyDescent="0.2">
      <c r="A144" s="89" t="s">
        <v>677</v>
      </c>
      <c r="B144" s="49" t="s">
        <v>184</v>
      </c>
      <c r="C144" s="51" t="s">
        <v>39</v>
      </c>
      <c r="D144" s="49" t="s">
        <v>7</v>
      </c>
      <c r="E144" s="51" t="s">
        <v>183</v>
      </c>
      <c r="F144" s="51" t="s">
        <v>12</v>
      </c>
      <c r="G144" s="49" t="s">
        <v>11</v>
      </c>
      <c r="H144" s="60" t="s">
        <v>10</v>
      </c>
      <c r="I144" s="112">
        <v>1</v>
      </c>
      <c r="J144" s="61"/>
      <c r="K144" s="64">
        <f t="shared" si="52"/>
        <v>0</v>
      </c>
      <c r="L144" s="63">
        <v>0.22</v>
      </c>
      <c r="M144" s="91">
        <f>ROUND(K144*L144,2)</f>
        <v>0</v>
      </c>
      <c r="N144" s="61">
        <f t="shared" si="53"/>
        <v>0</v>
      </c>
      <c r="O144" s="50" t="s">
        <v>19</v>
      </c>
      <c r="P144" s="49" t="s">
        <v>11</v>
      </c>
      <c r="Q144" s="49" t="s">
        <v>4</v>
      </c>
      <c r="R144" s="90" t="s">
        <v>11</v>
      </c>
    </row>
    <row r="145" spans="1:18" s="3" customFormat="1" ht="25.5" x14ac:dyDescent="0.2">
      <c r="A145" s="89" t="s">
        <v>678</v>
      </c>
      <c r="B145" s="49" t="s">
        <v>359</v>
      </c>
      <c r="C145" s="51" t="s">
        <v>39</v>
      </c>
      <c r="D145" s="49" t="s">
        <v>7</v>
      </c>
      <c r="E145" s="51" t="s">
        <v>360</v>
      </c>
      <c r="F145" s="51" t="s">
        <v>12</v>
      </c>
      <c r="G145" s="49" t="s">
        <v>11</v>
      </c>
      <c r="H145" s="60" t="s">
        <v>10</v>
      </c>
      <c r="I145" s="112">
        <v>1</v>
      </c>
      <c r="J145" s="61"/>
      <c r="K145" s="64">
        <f t="shared" ref="K145" si="69">ROUND(J145*I145,2)</f>
        <v>0</v>
      </c>
      <c r="L145" s="63">
        <v>0.22</v>
      </c>
      <c r="M145" s="91">
        <f>ROUND(K145*L145,2)</f>
        <v>0</v>
      </c>
      <c r="N145" s="61">
        <f t="shared" ref="N145" si="70">K145+M145</f>
        <v>0</v>
      </c>
      <c r="O145" s="50">
        <v>46382</v>
      </c>
      <c r="P145" s="50">
        <v>46746</v>
      </c>
      <c r="Q145" s="49" t="s">
        <v>4</v>
      </c>
      <c r="R145" s="90" t="s">
        <v>11</v>
      </c>
    </row>
    <row r="146" spans="1:18" s="3" customFormat="1" ht="25.5" x14ac:dyDescent="0.2">
      <c r="A146" s="89" t="s">
        <v>679</v>
      </c>
      <c r="B146" s="49" t="s">
        <v>186</v>
      </c>
      <c r="C146" s="51" t="s">
        <v>39</v>
      </c>
      <c r="D146" s="49" t="s">
        <v>7</v>
      </c>
      <c r="E146" s="51" t="s">
        <v>185</v>
      </c>
      <c r="F146" s="51" t="s">
        <v>280</v>
      </c>
      <c r="G146" s="49" t="s">
        <v>120</v>
      </c>
      <c r="H146" s="60" t="s">
        <v>10</v>
      </c>
      <c r="I146" s="112">
        <v>4</v>
      </c>
      <c r="J146" s="61"/>
      <c r="K146" s="64">
        <f t="shared" si="52"/>
        <v>0</v>
      </c>
      <c r="L146" s="63" t="s">
        <v>211</v>
      </c>
      <c r="M146" s="61">
        <v>0</v>
      </c>
      <c r="N146" s="61">
        <f t="shared" si="53"/>
        <v>0</v>
      </c>
      <c r="O146" s="50" t="s">
        <v>19</v>
      </c>
      <c r="P146" s="50" t="s">
        <v>11</v>
      </c>
      <c r="Q146" s="49" t="s">
        <v>249</v>
      </c>
      <c r="R146" s="90" t="s">
        <v>11</v>
      </c>
    </row>
    <row r="147" spans="1:18" s="3" customFormat="1" ht="25.5" x14ac:dyDescent="0.2">
      <c r="A147" s="89" t="s">
        <v>680</v>
      </c>
      <c r="B147" s="49" t="s">
        <v>188</v>
      </c>
      <c r="C147" s="51" t="s">
        <v>39</v>
      </c>
      <c r="D147" s="49" t="s">
        <v>7</v>
      </c>
      <c r="E147" s="51" t="s">
        <v>187</v>
      </c>
      <c r="F147" s="51" t="s">
        <v>12</v>
      </c>
      <c r="G147" s="49" t="s">
        <v>11</v>
      </c>
      <c r="H147" s="60" t="s">
        <v>10</v>
      </c>
      <c r="I147" s="112">
        <v>4</v>
      </c>
      <c r="J147" s="61"/>
      <c r="K147" s="64">
        <f t="shared" si="52"/>
        <v>0</v>
      </c>
      <c r="L147" s="63">
        <v>0.22</v>
      </c>
      <c r="M147" s="91">
        <f>ROUND(K147*L147,2)</f>
        <v>0</v>
      </c>
      <c r="N147" s="61">
        <f t="shared" si="53"/>
        <v>0</v>
      </c>
      <c r="O147" s="50" t="s">
        <v>19</v>
      </c>
      <c r="P147" s="49" t="s">
        <v>11</v>
      </c>
      <c r="Q147" s="49" t="s">
        <v>4</v>
      </c>
      <c r="R147" s="90" t="s">
        <v>11</v>
      </c>
    </row>
    <row r="148" spans="1:18" s="3" customFormat="1" ht="25.5" x14ac:dyDescent="0.2">
      <c r="A148" s="89" t="s">
        <v>681</v>
      </c>
      <c r="B148" s="49" t="s">
        <v>361</v>
      </c>
      <c r="C148" s="51" t="s">
        <v>39</v>
      </c>
      <c r="D148" s="49" t="s">
        <v>7</v>
      </c>
      <c r="E148" s="51" t="s">
        <v>362</v>
      </c>
      <c r="F148" s="51" t="s">
        <v>12</v>
      </c>
      <c r="G148" s="49" t="s">
        <v>11</v>
      </c>
      <c r="H148" s="60" t="s">
        <v>10</v>
      </c>
      <c r="I148" s="112">
        <v>4</v>
      </c>
      <c r="J148" s="61"/>
      <c r="K148" s="64">
        <f t="shared" ref="K148" si="71">ROUND(J148*I148,2)</f>
        <v>0</v>
      </c>
      <c r="L148" s="63">
        <v>0.22</v>
      </c>
      <c r="M148" s="91">
        <f>ROUND(K148*L148,2)</f>
        <v>0</v>
      </c>
      <c r="N148" s="61">
        <f t="shared" ref="N148" si="72">K148+M148</f>
        <v>0</v>
      </c>
      <c r="O148" s="50">
        <v>46382</v>
      </c>
      <c r="P148" s="50">
        <v>46746</v>
      </c>
      <c r="Q148" s="49" t="s">
        <v>4</v>
      </c>
      <c r="R148" s="90" t="s">
        <v>11</v>
      </c>
    </row>
    <row r="149" spans="1:18" s="3" customFormat="1" ht="25.5" x14ac:dyDescent="0.2">
      <c r="A149" s="89" t="s">
        <v>682</v>
      </c>
      <c r="B149" s="49" t="s">
        <v>347</v>
      </c>
      <c r="C149" s="51" t="s">
        <v>39</v>
      </c>
      <c r="D149" s="49" t="s">
        <v>7</v>
      </c>
      <c r="E149" s="51" t="s">
        <v>193</v>
      </c>
      <c r="F149" s="51" t="s">
        <v>280</v>
      </c>
      <c r="G149" s="49" t="s">
        <v>107</v>
      </c>
      <c r="H149" s="60" t="s">
        <v>10</v>
      </c>
      <c r="I149" s="112">
        <v>5</v>
      </c>
      <c r="J149" s="61"/>
      <c r="K149" s="64">
        <f t="shared" si="52"/>
        <v>0</v>
      </c>
      <c r="L149" s="63" t="s">
        <v>211</v>
      </c>
      <c r="M149" s="61">
        <v>0</v>
      </c>
      <c r="N149" s="61">
        <f t="shared" si="53"/>
        <v>0</v>
      </c>
      <c r="O149" s="50" t="s">
        <v>19</v>
      </c>
      <c r="P149" s="50" t="s">
        <v>11</v>
      </c>
      <c r="Q149" s="49" t="s">
        <v>249</v>
      </c>
      <c r="R149" s="90" t="s">
        <v>11</v>
      </c>
    </row>
    <row r="150" spans="1:18" s="3" customFormat="1" ht="25.5" x14ac:dyDescent="0.2">
      <c r="A150" s="89" t="s">
        <v>683</v>
      </c>
      <c r="B150" s="49" t="s">
        <v>348</v>
      </c>
      <c r="C150" s="51" t="s">
        <v>39</v>
      </c>
      <c r="D150" s="49" t="s">
        <v>7</v>
      </c>
      <c r="E150" s="51" t="s">
        <v>189</v>
      </c>
      <c r="F150" s="51" t="s">
        <v>12</v>
      </c>
      <c r="G150" s="49" t="s">
        <v>11</v>
      </c>
      <c r="H150" s="60" t="s">
        <v>10</v>
      </c>
      <c r="I150" s="112">
        <v>5</v>
      </c>
      <c r="J150" s="61"/>
      <c r="K150" s="64">
        <f t="shared" si="52"/>
        <v>0</v>
      </c>
      <c r="L150" s="63">
        <v>0.22</v>
      </c>
      <c r="M150" s="91">
        <f>ROUND(K150*L150,2)</f>
        <v>0</v>
      </c>
      <c r="N150" s="61">
        <f t="shared" si="53"/>
        <v>0</v>
      </c>
      <c r="O150" s="50" t="s">
        <v>19</v>
      </c>
      <c r="P150" s="49" t="s">
        <v>11</v>
      </c>
      <c r="Q150" s="49" t="s">
        <v>4</v>
      </c>
      <c r="R150" s="90" t="s">
        <v>11</v>
      </c>
    </row>
    <row r="151" spans="1:18" s="3" customFormat="1" ht="25.5" x14ac:dyDescent="0.2">
      <c r="A151" s="89" t="s">
        <v>684</v>
      </c>
      <c r="B151" s="49" t="s">
        <v>349</v>
      </c>
      <c r="C151" s="51" t="s">
        <v>39</v>
      </c>
      <c r="D151" s="49" t="s">
        <v>7</v>
      </c>
      <c r="E151" s="51" t="s">
        <v>191</v>
      </c>
      <c r="F151" s="51" t="s">
        <v>12</v>
      </c>
      <c r="G151" s="49" t="s">
        <v>11</v>
      </c>
      <c r="H151" s="60" t="s">
        <v>10</v>
      </c>
      <c r="I151" s="112">
        <v>5</v>
      </c>
      <c r="J151" s="61"/>
      <c r="K151" s="64">
        <f t="shared" ref="K151" si="73">ROUND(J151*I151,2)</f>
        <v>0</v>
      </c>
      <c r="L151" s="63">
        <v>0.22</v>
      </c>
      <c r="M151" s="91">
        <f>ROUND(K151*L151,2)</f>
        <v>0</v>
      </c>
      <c r="N151" s="61">
        <f t="shared" ref="N151" si="74">K151+M151</f>
        <v>0</v>
      </c>
      <c r="O151" s="50">
        <v>46382</v>
      </c>
      <c r="P151" s="50">
        <v>46746</v>
      </c>
      <c r="Q151" s="49" t="s">
        <v>4</v>
      </c>
      <c r="R151" s="90" t="s">
        <v>11</v>
      </c>
    </row>
    <row r="152" spans="1:18" s="3" customFormat="1" ht="92.1" customHeight="1" x14ac:dyDescent="0.2">
      <c r="A152" s="89" t="s">
        <v>685</v>
      </c>
      <c r="B152" s="49" t="s">
        <v>363</v>
      </c>
      <c r="C152" s="51" t="s">
        <v>6</v>
      </c>
      <c r="D152" s="49" t="s">
        <v>7</v>
      </c>
      <c r="E152" s="51" t="s">
        <v>364</v>
      </c>
      <c r="F152" s="51" t="s">
        <v>12</v>
      </c>
      <c r="G152" s="49" t="s">
        <v>11</v>
      </c>
      <c r="H152" s="60" t="s">
        <v>10</v>
      </c>
      <c r="I152" s="112">
        <v>26</v>
      </c>
      <c r="J152" s="61"/>
      <c r="K152" s="64">
        <f t="shared" ref="K152" si="75">ROUND(J152*I152,2)</f>
        <v>0</v>
      </c>
      <c r="L152" s="63">
        <v>0.22</v>
      </c>
      <c r="M152" s="91">
        <f>ROUND(K152*L152,2)</f>
        <v>0</v>
      </c>
      <c r="N152" s="61">
        <f t="shared" ref="N152:N156" si="76">K152+M152</f>
        <v>0</v>
      </c>
      <c r="O152" s="50">
        <v>46380</v>
      </c>
      <c r="P152" s="50">
        <v>46744</v>
      </c>
      <c r="Q152" s="49" t="s">
        <v>4</v>
      </c>
      <c r="R152" s="90" t="s">
        <v>11</v>
      </c>
    </row>
    <row r="153" spans="1:18" s="3" customFormat="1" ht="97.5" customHeight="1" x14ac:dyDescent="0.2">
      <c r="A153" s="89" t="s">
        <v>686</v>
      </c>
      <c r="B153" s="49" t="s">
        <v>365</v>
      </c>
      <c r="C153" s="51" t="s">
        <v>6</v>
      </c>
      <c r="D153" s="49" t="s">
        <v>7</v>
      </c>
      <c r="E153" s="51" t="s">
        <v>366</v>
      </c>
      <c r="F153" s="51" t="s">
        <v>12</v>
      </c>
      <c r="G153" s="49" t="s">
        <v>11</v>
      </c>
      <c r="H153" s="60" t="s">
        <v>10</v>
      </c>
      <c r="I153" s="112">
        <v>111</v>
      </c>
      <c r="J153" s="61"/>
      <c r="K153" s="64">
        <f>ROUND(J153*I153,2)</f>
        <v>0</v>
      </c>
      <c r="L153" s="63">
        <v>0.22</v>
      </c>
      <c r="M153" s="91">
        <f>ROUND(K153*L153,2)</f>
        <v>0</v>
      </c>
      <c r="N153" s="61">
        <f t="shared" si="76"/>
        <v>0</v>
      </c>
      <c r="O153" s="50">
        <v>46380</v>
      </c>
      <c r="P153" s="50">
        <v>46744</v>
      </c>
      <c r="Q153" s="49" t="s">
        <v>4</v>
      </c>
      <c r="R153" s="90" t="s">
        <v>11</v>
      </c>
    </row>
    <row r="154" spans="1:18" s="3" customFormat="1" ht="38.25" x14ac:dyDescent="0.2">
      <c r="A154" s="89" t="s">
        <v>687</v>
      </c>
      <c r="B154" s="49" t="s">
        <v>11</v>
      </c>
      <c r="C154" s="51" t="s">
        <v>57</v>
      </c>
      <c r="D154" s="49" t="s">
        <v>7</v>
      </c>
      <c r="E154" s="51" t="s">
        <v>213</v>
      </c>
      <c r="F154" s="51" t="s">
        <v>23</v>
      </c>
      <c r="G154" s="49" t="s">
        <v>58</v>
      </c>
      <c r="H154" s="60" t="s">
        <v>10</v>
      </c>
      <c r="I154" s="112">
        <v>228</v>
      </c>
      <c r="J154" s="61"/>
      <c r="K154" s="64">
        <f>ROUND(J154*I154,2)</f>
        <v>0</v>
      </c>
      <c r="L154" s="63" t="s">
        <v>211</v>
      </c>
      <c r="M154" s="61">
        <v>0</v>
      </c>
      <c r="N154" s="61">
        <f t="shared" si="76"/>
        <v>0</v>
      </c>
      <c r="O154" s="50">
        <v>46351</v>
      </c>
      <c r="P154" s="50">
        <v>46715</v>
      </c>
      <c r="Q154" s="49" t="s">
        <v>4</v>
      </c>
      <c r="R154" s="90" t="s">
        <v>11</v>
      </c>
    </row>
    <row r="155" spans="1:18" s="3" customFormat="1" ht="38.25" x14ac:dyDescent="0.2">
      <c r="A155" s="89" t="s">
        <v>688</v>
      </c>
      <c r="B155" s="49" t="s">
        <v>654</v>
      </c>
      <c r="C155" s="51" t="s">
        <v>89</v>
      </c>
      <c r="D155" s="49" t="s">
        <v>7</v>
      </c>
      <c r="E155" s="51" t="s">
        <v>655</v>
      </c>
      <c r="F155" s="51" t="s">
        <v>280</v>
      </c>
      <c r="G155" s="49" t="s">
        <v>125</v>
      </c>
      <c r="H155" s="60" t="s">
        <v>10</v>
      </c>
      <c r="I155" s="112">
        <v>3</v>
      </c>
      <c r="J155" s="61"/>
      <c r="K155" s="64">
        <f t="shared" ref="K155" si="77">ROUND(J155*I155,2)</f>
        <v>0</v>
      </c>
      <c r="L155" s="63" t="s">
        <v>211</v>
      </c>
      <c r="M155" s="61">
        <v>0</v>
      </c>
      <c r="N155" s="61">
        <f t="shared" si="76"/>
        <v>0</v>
      </c>
      <c r="O155" s="50" t="s">
        <v>19</v>
      </c>
      <c r="P155" s="50" t="s">
        <v>11</v>
      </c>
      <c r="Q155" s="49" t="s">
        <v>249</v>
      </c>
      <c r="R155" s="90" t="s">
        <v>11</v>
      </c>
    </row>
    <row r="156" spans="1:18" s="3" customFormat="1" ht="38.25" x14ac:dyDescent="0.2">
      <c r="A156" s="89" t="s">
        <v>689</v>
      </c>
      <c r="B156" s="49" t="s">
        <v>578</v>
      </c>
      <c r="C156" s="51" t="s">
        <v>89</v>
      </c>
      <c r="D156" s="49" t="s">
        <v>7</v>
      </c>
      <c r="E156" s="51" t="s">
        <v>656</v>
      </c>
      <c r="F156" s="51" t="s">
        <v>280</v>
      </c>
      <c r="G156" s="49" t="s">
        <v>125</v>
      </c>
      <c r="H156" s="60" t="s">
        <v>10</v>
      </c>
      <c r="I156" s="112">
        <v>1</v>
      </c>
      <c r="J156" s="61"/>
      <c r="K156" s="64">
        <f>ROUND(J156*I156,2)</f>
        <v>0</v>
      </c>
      <c r="L156" s="63" t="s">
        <v>211</v>
      </c>
      <c r="M156" s="61">
        <v>0</v>
      </c>
      <c r="N156" s="61">
        <f t="shared" si="76"/>
        <v>0</v>
      </c>
      <c r="O156" s="50" t="s">
        <v>19</v>
      </c>
      <c r="P156" s="50" t="s">
        <v>11</v>
      </c>
      <c r="Q156" s="49" t="s">
        <v>249</v>
      </c>
      <c r="R156" s="90" t="s">
        <v>11</v>
      </c>
    </row>
    <row r="157" spans="1:18" s="5" customFormat="1" x14ac:dyDescent="0.2">
      <c r="A157" s="142" t="s">
        <v>233</v>
      </c>
      <c r="B157" s="143"/>
      <c r="C157" s="143"/>
      <c r="D157" s="143"/>
      <c r="E157" s="143"/>
      <c r="F157" s="143"/>
      <c r="G157" s="143"/>
      <c r="H157" s="143"/>
      <c r="I157" s="143"/>
      <c r="J157" s="144"/>
      <c r="K157" s="36">
        <f>SUM(K123:K156)</f>
        <v>0</v>
      </c>
      <c r="L157" s="10"/>
      <c r="M157" s="36">
        <f>SUM(M123:M156)</f>
        <v>0</v>
      </c>
      <c r="N157" s="36">
        <f>SUM(N123:N156)</f>
        <v>0</v>
      </c>
      <c r="O157" s="10"/>
      <c r="P157" s="16"/>
      <c r="Q157" s="16"/>
      <c r="R157" s="16"/>
    </row>
    <row r="158" spans="1:18" ht="12.75" customHeight="1" x14ac:dyDescent="0.2">
      <c r="A158" s="129" t="s">
        <v>69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1"/>
    </row>
    <row r="159" spans="1:18" ht="51" customHeight="1" x14ac:dyDescent="0.2">
      <c r="A159" s="126" t="s">
        <v>449</v>
      </c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8"/>
    </row>
    <row r="160" spans="1:18" s="3" customFormat="1" ht="38.25" x14ac:dyDescent="0.2">
      <c r="A160" s="89" t="s">
        <v>223</v>
      </c>
      <c r="B160" s="49" t="s">
        <v>11</v>
      </c>
      <c r="C160" s="51" t="s">
        <v>57</v>
      </c>
      <c r="D160" s="49" t="s">
        <v>7</v>
      </c>
      <c r="E160" s="51" t="s">
        <v>213</v>
      </c>
      <c r="F160" s="51" t="s">
        <v>23</v>
      </c>
      <c r="G160" s="49" t="s">
        <v>58</v>
      </c>
      <c r="H160" s="60" t="s">
        <v>10</v>
      </c>
      <c r="I160" s="112">
        <v>50</v>
      </c>
      <c r="J160" s="61"/>
      <c r="K160" s="91">
        <f t="shared" ref="K160:K163" si="78">ROUND(I160*J160,2)</f>
        <v>0</v>
      </c>
      <c r="L160" s="63" t="s">
        <v>211</v>
      </c>
      <c r="M160" s="61">
        <v>0</v>
      </c>
      <c r="N160" s="61">
        <f t="shared" ref="N160:N163" si="79">K160+M160</f>
        <v>0</v>
      </c>
      <c r="O160" s="50">
        <v>46357</v>
      </c>
      <c r="P160" s="50">
        <v>46721</v>
      </c>
      <c r="Q160" s="49" t="s">
        <v>4</v>
      </c>
      <c r="R160" s="90" t="s">
        <v>11</v>
      </c>
    </row>
    <row r="161" spans="1:18" s="3" customFormat="1" ht="25.5" x14ac:dyDescent="0.2">
      <c r="A161" s="89" t="s">
        <v>224</v>
      </c>
      <c r="B161" s="49" t="s">
        <v>73</v>
      </c>
      <c r="C161" s="51" t="s">
        <v>74</v>
      </c>
      <c r="D161" s="49" t="s">
        <v>7</v>
      </c>
      <c r="E161" s="51" t="s">
        <v>72</v>
      </c>
      <c r="F161" s="51" t="s">
        <v>9</v>
      </c>
      <c r="G161" s="49" t="s">
        <v>75</v>
      </c>
      <c r="H161" s="60" t="s">
        <v>10</v>
      </c>
      <c r="I161" s="112">
        <v>65</v>
      </c>
      <c r="J161" s="61"/>
      <c r="K161" s="91">
        <f>ROUND(I161*J161,2)</f>
        <v>0</v>
      </c>
      <c r="L161" s="63" t="s">
        <v>211</v>
      </c>
      <c r="M161" s="61">
        <v>0</v>
      </c>
      <c r="N161" s="61">
        <f>K161+M161</f>
        <v>0</v>
      </c>
      <c r="O161" s="50">
        <v>46380</v>
      </c>
      <c r="P161" s="50">
        <v>46379</v>
      </c>
      <c r="Q161" s="49" t="s">
        <v>4</v>
      </c>
      <c r="R161" s="90" t="s">
        <v>11</v>
      </c>
    </row>
    <row r="162" spans="1:18" s="3" customFormat="1" ht="38.25" x14ac:dyDescent="0.2">
      <c r="A162" s="89" t="s">
        <v>225</v>
      </c>
      <c r="B162" s="49" t="s">
        <v>11</v>
      </c>
      <c r="C162" s="51" t="s">
        <v>76</v>
      </c>
      <c r="D162" s="49" t="s">
        <v>7</v>
      </c>
      <c r="E162" s="51" t="s">
        <v>452</v>
      </c>
      <c r="F162" s="51" t="s">
        <v>23</v>
      </c>
      <c r="G162" s="49" t="s">
        <v>77</v>
      </c>
      <c r="H162" s="60" t="s">
        <v>10</v>
      </c>
      <c r="I162" s="112">
        <v>1</v>
      </c>
      <c r="J162" s="61"/>
      <c r="K162" s="91">
        <f>ROUND(I162*J162,2)</f>
        <v>0</v>
      </c>
      <c r="L162" s="63" t="s">
        <v>211</v>
      </c>
      <c r="M162" s="61">
        <v>0</v>
      </c>
      <c r="N162" s="61">
        <f>K162+M162</f>
        <v>0</v>
      </c>
      <c r="O162" s="50">
        <v>46380</v>
      </c>
      <c r="P162" s="50">
        <v>46379</v>
      </c>
      <c r="Q162" s="49" t="s">
        <v>4</v>
      </c>
      <c r="R162" s="90" t="s">
        <v>11</v>
      </c>
    </row>
    <row r="163" spans="1:18" s="3" customFormat="1" ht="51" x14ac:dyDescent="0.2">
      <c r="A163" s="89" t="s">
        <v>261</v>
      </c>
      <c r="B163" s="49" t="s">
        <v>11</v>
      </c>
      <c r="C163" s="51" t="s">
        <v>70</v>
      </c>
      <c r="D163" s="49" t="s">
        <v>7</v>
      </c>
      <c r="E163" s="51" t="s">
        <v>451</v>
      </c>
      <c r="F163" s="51" t="s">
        <v>280</v>
      </c>
      <c r="G163" s="49" t="s">
        <v>71</v>
      </c>
      <c r="H163" s="60" t="s">
        <v>10</v>
      </c>
      <c r="I163" s="112">
        <v>4</v>
      </c>
      <c r="J163" s="61"/>
      <c r="K163" s="91">
        <f t="shared" si="78"/>
        <v>0</v>
      </c>
      <c r="L163" s="63" t="s">
        <v>211</v>
      </c>
      <c r="M163" s="61">
        <v>0</v>
      </c>
      <c r="N163" s="61">
        <f t="shared" si="79"/>
        <v>0</v>
      </c>
      <c r="O163" s="50">
        <v>46380</v>
      </c>
      <c r="P163" s="50">
        <v>46744</v>
      </c>
      <c r="Q163" s="49" t="s">
        <v>4</v>
      </c>
      <c r="R163" s="90" t="s">
        <v>11</v>
      </c>
    </row>
    <row r="164" spans="1:18" s="5" customFormat="1" x14ac:dyDescent="0.2">
      <c r="A164" s="123" t="s">
        <v>802</v>
      </c>
      <c r="B164" s="124"/>
      <c r="C164" s="124"/>
      <c r="D164" s="124"/>
      <c r="E164" s="124"/>
      <c r="F164" s="124"/>
      <c r="G164" s="124"/>
      <c r="H164" s="124"/>
      <c r="I164" s="124"/>
      <c r="J164" s="125"/>
      <c r="K164" s="36">
        <f>SUM(K160:K163)</f>
        <v>0</v>
      </c>
      <c r="L164" s="10"/>
      <c r="M164" s="36">
        <f>SUM(M160:M163)</f>
        <v>0</v>
      </c>
      <c r="N164" s="36">
        <f>SUM(N160:N163)</f>
        <v>0</v>
      </c>
      <c r="O164" s="10"/>
      <c r="P164" s="16"/>
      <c r="Q164" s="16"/>
      <c r="R164" s="16"/>
    </row>
    <row r="165" spans="1:18" s="5" customFormat="1" x14ac:dyDescent="0.2">
      <c r="A165" s="121" t="s">
        <v>939</v>
      </c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</row>
    <row r="166" spans="1:18" s="5" customFormat="1" ht="67.5" customHeight="1" x14ac:dyDescent="0.2">
      <c r="A166" s="122" t="s">
        <v>940</v>
      </c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</row>
    <row r="167" spans="1:18" s="5" customFormat="1" ht="89.25" x14ac:dyDescent="0.2">
      <c r="A167" s="89" t="s">
        <v>226</v>
      </c>
      <c r="B167" s="65" t="s">
        <v>1276</v>
      </c>
      <c r="C167" s="119" t="s">
        <v>1279</v>
      </c>
      <c r="D167" s="49" t="s">
        <v>7</v>
      </c>
      <c r="E167" s="120" t="s">
        <v>1280</v>
      </c>
      <c r="F167" s="30" t="s">
        <v>280</v>
      </c>
      <c r="G167" s="49" t="s">
        <v>102</v>
      </c>
      <c r="H167" s="60" t="s">
        <v>10</v>
      </c>
      <c r="I167" s="112">
        <v>1</v>
      </c>
      <c r="J167" s="118"/>
      <c r="K167" s="91">
        <f t="shared" ref="K167:K169" si="80">ROUND(I167*J167,2)</f>
        <v>0</v>
      </c>
      <c r="L167" s="63" t="s">
        <v>211</v>
      </c>
      <c r="M167" s="61">
        <v>0</v>
      </c>
      <c r="N167" s="61">
        <f t="shared" ref="N167" si="81">K167+M167</f>
        <v>0</v>
      </c>
      <c r="O167" s="9" t="s">
        <v>19</v>
      </c>
      <c r="P167" s="8" t="s">
        <v>11</v>
      </c>
      <c r="Q167" s="50" t="s">
        <v>1283</v>
      </c>
      <c r="R167" s="90" t="s">
        <v>11</v>
      </c>
    </row>
    <row r="168" spans="1:18" s="5" customFormat="1" ht="76.5" x14ac:dyDescent="0.2">
      <c r="A168" s="89" t="s">
        <v>262</v>
      </c>
      <c r="B168" s="65" t="s">
        <v>1277</v>
      </c>
      <c r="C168" s="119" t="s">
        <v>1279</v>
      </c>
      <c r="D168" s="49" t="s">
        <v>7</v>
      </c>
      <c r="E168" s="120" t="s">
        <v>1281</v>
      </c>
      <c r="F168" s="30" t="s">
        <v>280</v>
      </c>
      <c r="G168" s="49" t="s">
        <v>102</v>
      </c>
      <c r="H168" s="60" t="s">
        <v>10</v>
      </c>
      <c r="I168" s="112">
        <v>1</v>
      </c>
      <c r="J168" s="118"/>
      <c r="K168" s="91">
        <f t="shared" si="80"/>
        <v>0</v>
      </c>
      <c r="L168" s="63" t="s">
        <v>211</v>
      </c>
      <c r="M168" s="61">
        <v>0</v>
      </c>
      <c r="N168" s="61">
        <f t="shared" ref="N168:N169" si="82">K168+M168</f>
        <v>0</v>
      </c>
      <c r="O168" s="9" t="s">
        <v>19</v>
      </c>
      <c r="P168" s="8" t="s">
        <v>11</v>
      </c>
      <c r="Q168" s="50" t="s">
        <v>1283</v>
      </c>
      <c r="R168" s="90" t="s">
        <v>11</v>
      </c>
    </row>
    <row r="169" spans="1:18" s="5" customFormat="1" ht="63.75" x14ac:dyDescent="0.2">
      <c r="A169" s="89" t="s">
        <v>263</v>
      </c>
      <c r="B169" s="65" t="s">
        <v>1278</v>
      </c>
      <c r="C169" s="119" t="s">
        <v>1279</v>
      </c>
      <c r="D169" s="49" t="s">
        <v>7</v>
      </c>
      <c r="E169" s="120" t="s">
        <v>1282</v>
      </c>
      <c r="F169" s="30" t="s">
        <v>280</v>
      </c>
      <c r="G169" s="49" t="s">
        <v>102</v>
      </c>
      <c r="H169" s="60" t="s">
        <v>10</v>
      </c>
      <c r="I169" s="112">
        <v>2</v>
      </c>
      <c r="J169" s="118"/>
      <c r="K169" s="91">
        <f t="shared" si="80"/>
        <v>0</v>
      </c>
      <c r="L169" s="63" t="s">
        <v>211</v>
      </c>
      <c r="M169" s="61">
        <v>0</v>
      </c>
      <c r="N169" s="61">
        <f t="shared" si="82"/>
        <v>0</v>
      </c>
      <c r="O169" s="9" t="s">
        <v>19</v>
      </c>
      <c r="P169" s="8" t="s">
        <v>11</v>
      </c>
      <c r="Q169" s="50" t="s">
        <v>1283</v>
      </c>
      <c r="R169" s="90" t="s">
        <v>11</v>
      </c>
    </row>
    <row r="170" spans="1:18" s="5" customFormat="1" x14ac:dyDescent="0.2">
      <c r="A170" s="123" t="s">
        <v>234</v>
      </c>
      <c r="B170" s="124"/>
      <c r="C170" s="124"/>
      <c r="D170" s="124"/>
      <c r="E170" s="124"/>
      <c r="F170" s="124"/>
      <c r="G170" s="124"/>
      <c r="H170" s="124"/>
      <c r="I170" s="124"/>
      <c r="J170" s="125"/>
      <c r="K170" s="36">
        <f>SUM(K167:K169)</f>
        <v>0</v>
      </c>
      <c r="L170" s="10"/>
      <c r="M170" s="36">
        <f>SUM(M167:M169)</f>
        <v>0</v>
      </c>
      <c r="N170" s="36">
        <f>SUM(N167:N169)</f>
        <v>0</v>
      </c>
      <c r="O170" s="10"/>
      <c r="P170" s="16"/>
      <c r="Q170" s="16"/>
      <c r="R170" s="16"/>
    </row>
    <row r="171" spans="1:18" ht="12.75" customHeight="1" x14ac:dyDescent="0.2">
      <c r="A171" s="129" t="s">
        <v>78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1"/>
    </row>
    <row r="172" spans="1:18" ht="51" customHeight="1" x14ac:dyDescent="0.2">
      <c r="A172" s="126" t="s">
        <v>1284</v>
      </c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8"/>
    </row>
    <row r="173" spans="1:18" s="3" customFormat="1" ht="25.5" x14ac:dyDescent="0.2">
      <c r="A173" s="29" t="s">
        <v>941</v>
      </c>
      <c r="B173" s="65" t="s">
        <v>515</v>
      </c>
      <c r="C173" s="68" t="s">
        <v>80</v>
      </c>
      <c r="D173" s="9" t="s">
        <v>7</v>
      </c>
      <c r="E173" s="71" t="s">
        <v>531</v>
      </c>
      <c r="F173" s="30" t="s">
        <v>280</v>
      </c>
      <c r="G173" s="74" t="s">
        <v>81</v>
      </c>
      <c r="H173" s="31" t="s">
        <v>10</v>
      </c>
      <c r="I173" s="113">
        <v>1</v>
      </c>
      <c r="J173" s="77"/>
      <c r="K173" s="33">
        <f t="shared" ref="K173:K188" si="83">ROUND(I173*J173,2)</f>
        <v>0</v>
      </c>
      <c r="L173" s="34" t="s">
        <v>211</v>
      </c>
      <c r="M173" s="32">
        <v>0</v>
      </c>
      <c r="N173" s="32">
        <f>K173+M173</f>
        <v>0</v>
      </c>
      <c r="O173" s="81">
        <v>46418</v>
      </c>
      <c r="P173" s="81">
        <v>46782</v>
      </c>
      <c r="Q173" s="9" t="s">
        <v>4</v>
      </c>
      <c r="R173" s="15" t="s">
        <v>11</v>
      </c>
    </row>
    <row r="174" spans="1:18" s="3" customFormat="1" ht="25.5" x14ac:dyDescent="0.2">
      <c r="A174" s="29" t="s">
        <v>942</v>
      </c>
      <c r="B174" s="65" t="s">
        <v>516</v>
      </c>
      <c r="C174" s="68" t="s">
        <v>80</v>
      </c>
      <c r="D174" s="9" t="s">
        <v>7</v>
      </c>
      <c r="E174" s="71" t="s">
        <v>532</v>
      </c>
      <c r="F174" s="30" t="s">
        <v>280</v>
      </c>
      <c r="G174" s="74" t="s">
        <v>82</v>
      </c>
      <c r="H174" s="31" t="s">
        <v>10</v>
      </c>
      <c r="I174" s="113">
        <v>1</v>
      </c>
      <c r="J174" s="77"/>
      <c r="K174" s="33">
        <f t="shared" si="83"/>
        <v>0</v>
      </c>
      <c r="L174" s="34" t="s">
        <v>211</v>
      </c>
      <c r="M174" s="32">
        <v>0</v>
      </c>
      <c r="N174" s="32">
        <f>K174+M174</f>
        <v>0</v>
      </c>
      <c r="O174" s="81">
        <v>46418</v>
      </c>
      <c r="P174" s="81">
        <v>46782</v>
      </c>
      <c r="Q174" s="9" t="s">
        <v>4</v>
      </c>
      <c r="R174" s="15" t="s">
        <v>11</v>
      </c>
    </row>
    <row r="175" spans="1:18" s="3" customFormat="1" ht="25.5" x14ac:dyDescent="0.2">
      <c r="A175" s="29" t="s">
        <v>943</v>
      </c>
      <c r="B175" s="65" t="s">
        <v>517</v>
      </c>
      <c r="C175" s="68" t="s">
        <v>80</v>
      </c>
      <c r="D175" s="9" t="s">
        <v>7</v>
      </c>
      <c r="E175" s="71" t="s">
        <v>533</v>
      </c>
      <c r="F175" s="30" t="s">
        <v>280</v>
      </c>
      <c r="G175" s="74" t="s">
        <v>82</v>
      </c>
      <c r="H175" s="31" t="s">
        <v>10</v>
      </c>
      <c r="I175" s="113">
        <v>1</v>
      </c>
      <c r="J175" s="77"/>
      <c r="K175" s="33">
        <f t="shared" si="83"/>
        <v>0</v>
      </c>
      <c r="L175" s="34" t="s">
        <v>211</v>
      </c>
      <c r="M175" s="32">
        <v>0</v>
      </c>
      <c r="N175" s="32">
        <f>K175+M175</f>
        <v>0</v>
      </c>
      <c r="O175" s="81">
        <v>46418</v>
      </c>
      <c r="P175" s="81">
        <v>46782</v>
      </c>
      <c r="Q175" s="9" t="s">
        <v>4</v>
      </c>
      <c r="R175" s="15" t="s">
        <v>11</v>
      </c>
    </row>
    <row r="176" spans="1:18" s="3" customFormat="1" ht="25.5" x14ac:dyDescent="0.2">
      <c r="A176" s="29" t="s">
        <v>944</v>
      </c>
      <c r="B176" s="65" t="s">
        <v>518</v>
      </c>
      <c r="C176" s="68" t="s">
        <v>45</v>
      </c>
      <c r="D176" s="9" t="s">
        <v>7</v>
      </c>
      <c r="E176" s="71" t="s">
        <v>534</v>
      </c>
      <c r="F176" s="30" t="s">
        <v>280</v>
      </c>
      <c r="G176" s="74" t="s">
        <v>79</v>
      </c>
      <c r="H176" s="31" t="s">
        <v>10</v>
      </c>
      <c r="I176" s="113">
        <v>2</v>
      </c>
      <c r="J176" s="77"/>
      <c r="K176" s="33">
        <f t="shared" si="83"/>
        <v>0</v>
      </c>
      <c r="L176" s="34" t="s">
        <v>211</v>
      </c>
      <c r="M176" s="32">
        <v>0</v>
      </c>
      <c r="N176" s="32">
        <f t="shared" ref="N176:N188" si="84">K176+M176</f>
        <v>0</v>
      </c>
      <c r="O176" s="81">
        <v>46408</v>
      </c>
      <c r="P176" s="81">
        <v>46772</v>
      </c>
      <c r="Q176" s="9" t="s">
        <v>4</v>
      </c>
      <c r="R176" s="15" t="s">
        <v>11</v>
      </c>
    </row>
    <row r="177" spans="1:18" s="3" customFormat="1" ht="25.5" x14ac:dyDescent="0.2">
      <c r="A177" s="29" t="s">
        <v>945</v>
      </c>
      <c r="B177" s="65" t="s">
        <v>519</v>
      </c>
      <c r="C177" s="68" t="s">
        <v>45</v>
      </c>
      <c r="D177" s="9" t="s">
        <v>7</v>
      </c>
      <c r="E177" s="71" t="s">
        <v>535</v>
      </c>
      <c r="F177" s="30" t="s">
        <v>280</v>
      </c>
      <c r="G177" s="74" t="s">
        <v>56</v>
      </c>
      <c r="H177" s="31" t="s">
        <v>10</v>
      </c>
      <c r="I177" s="113">
        <v>3</v>
      </c>
      <c r="J177" s="77"/>
      <c r="K177" s="33">
        <f t="shared" si="83"/>
        <v>0</v>
      </c>
      <c r="L177" s="34" t="s">
        <v>211</v>
      </c>
      <c r="M177" s="32">
        <v>0</v>
      </c>
      <c r="N177" s="32">
        <f t="shared" si="84"/>
        <v>0</v>
      </c>
      <c r="O177" s="81">
        <v>46408</v>
      </c>
      <c r="P177" s="81">
        <v>46772</v>
      </c>
      <c r="Q177" s="9" t="s">
        <v>4</v>
      </c>
      <c r="R177" s="15" t="s">
        <v>11</v>
      </c>
    </row>
    <row r="178" spans="1:18" s="3" customFormat="1" ht="25.5" x14ac:dyDescent="0.2">
      <c r="A178" s="29" t="s">
        <v>946</v>
      </c>
      <c r="B178" s="65" t="s">
        <v>520</v>
      </c>
      <c r="C178" s="68" t="s">
        <v>45</v>
      </c>
      <c r="D178" s="9" t="s">
        <v>7</v>
      </c>
      <c r="E178" s="71" t="s">
        <v>536</v>
      </c>
      <c r="F178" s="30" t="s">
        <v>280</v>
      </c>
      <c r="G178" s="74" t="s">
        <v>56</v>
      </c>
      <c r="H178" s="31" t="s">
        <v>10</v>
      </c>
      <c r="I178" s="113">
        <v>2</v>
      </c>
      <c r="J178" s="77"/>
      <c r="K178" s="33">
        <f t="shared" si="83"/>
        <v>0</v>
      </c>
      <c r="L178" s="34" t="s">
        <v>211</v>
      </c>
      <c r="M178" s="32">
        <v>0</v>
      </c>
      <c r="N178" s="32">
        <f t="shared" si="84"/>
        <v>0</v>
      </c>
      <c r="O178" s="81">
        <v>46408</v>
      </c>
      <c r="P178" s="81">
        <v>46772</v>
      </c>
      <c r="Q178" s="9" t="s">
        <v>4</v>
      </c>
      <c r="R178" s="15" t="s">
        <v>11</v>
      </c>
    </row>
    <row r="179" spans="1:18" s="3" customFormat="1" ht="25.5" x14ac:dyDescent="0.2">
      <c r="A179" s="29" t="s">
        <v>947</v>
      </c>
      <c r="B179" s="65" t="s">
        <v>521</v>
      </c>
      <c r="C179" s="68" t="s">
        <v>45</v>
      </c>
      <c r="D179" s="9" t="s">
        <v>7</v>
      </c>
      <c r="E179" s="71" t="s">
        <v>537</v>
      </c>
      <c r="F179" s="30" t="s">
        <v>280</v>
      </c>
      <c r="G179" s="74" t="s">
        <v>56</v>
      </c>
      <c r="H179" s="31" t="s">
        <v>10</v>
      </c>
      <c r="I179" s="113">
        <v>2</v>
      </c>
      <c r="J179" s="77"/>
      <c r="K179" s="33">
        <f t="shared" si="83"/>
        <v>0</v>
      </c>
      <c r="L179" s="34" t="s">
        <v>211</v>
      </c>
      <c r="M179" s="32">
        <v>0</v>
      </c>
      <c r="N179" s="32">
        <f t="shared" si="84"/>
        <v>0</v>
      </c>
      <c r="O179" s="81">
        <v>46408</v>
      </c>
      <c r="P179" s="81">
        <v>46772</v>
      </c>
      <c r="Q179" s="9" t="s">
        <v>4</v>
      </c>
      <c r="R179" s="15" t="s">
        <v>11</v>
      </c>
    </row>
    <row r="180" spans="1:18" s="3" customFormat="1" ht="25.5" x14ac:dyDescent="0.2">
      <c r="A180" s="29" t="s">
        <v>948</v>
      </c>
      <c r="B180" s="65" t="s">
        <v>522</v>
      </c>
      <c r="C180" s="68" t="s">
        <v>45</v>
      </c>
      <c r="D180" s="9" t="s">
        <v>7</v>
      </c>
      <c r="E180" s="71" t="s">
        <v>538</v>
      </c>
      <c r="F180" s="30" t="s">
        <v>280</v>
      </c>
      <c r="G180" s="74" t="s">
        <v>56</v>
      </c>
      <c r="H180" s="31" t="s">
        <v>10</v>
      </c>
      <c r="I180" s="113">
        <v>2</v>
      </c>
      <c r="J180" s="77"/>
      <c r="K180" s="33">
        <f t="shared" si="83"/>
        <v>0</v>
      </c>
      <c r="L180" s="34" t="s">
        <v>211</v>
      </c>
      <c r="M180" s="32">
        <v>0</v>
      </c>
      <c r="N180" s="32">
        <f t="shared" si="84"/>
        <v>0</v>
      </c>
      <c r="O180" s="81">
        <v>46408</v>
      </c>
      <c r="P180" s="81">
        <v>46772</v>
      </c>
      <c r="Q180" s="9" t="s">
        <v>4</v>
      </c>
      <c r="R180" s="15" t="s">
        <v>11</v>
      </c>
    </row>
    <row r="181" spans="1:18" s="3" customFormat="1" ht="25.5" x14ac:dyDescent="0.2">
      <c r="A181" s="29" t="s">
        <v>949</v>
      </c>
      <c r="B181" s="65" t="s">
        <v>523</v>
      </c>
      <c r="C181" s="68" t="s">
        <v>45</v>
      </c>
      <c r="D181" s="9" t="s">
        <v>7</v>
      </c>
      <c r="E181" s="71" t="s">
        <v>539</v>
      </c>
      <c r="F181" s="30" t="s">
        <v>280</v>
      </c>
      <c r="G181" s="74" t="s">
        <v>56</v>
      </c>
      <c r="H181" s="31" t="s">
        <v>10</v>
      </c>
      <c r="I181" s="113">
        <v>2</v>
      </c>
      <c r="J181" s="77"/>
      <c r="K181" s="33">
        <f t="shared" si="83"/>
        <v>0</v>
      </c>
      <c r="L181" s="34" t="s">
        <v>211</v>
      </c>
      <c r="M181" s="32">
        <v>0</v>
      </c>
      <c r="N181" s="32">
        <f t="shared" si="84"/>
        <v>0</v>
      </c>
      <c r="O181" s="81">
        <v>46408</v>
      </c>
      <c r="P181" s="81">
        <v>46772</v>
      </c>
      <c r="Q181" s="9" t="s">
        <v>4</v>
      </c>
      <c r="R181" s="15" t="s">
        <v>11</v>
      </c>
    </row>
    <row r="182" spans="1:18" s="3" customFormat="1" ht="38.25" x14ac:dyDescent="0.2">
      <c r="A182" s="29" t="s">
        <v>950</v>
      </c>
      <c r="B182" s="65" t="s">
        <v>524</v>
      </c>
      <c r="C182" s="68" t="s">
        <v>45</v>
      </c>
      <c r="D182" s="9" t="s">
        <v>7</v>
      </c>
      <c r="E182" s="71" t="s">
        <v>540</v>
      </c>
      <c r="F182" s="30" t="s">
        <v>280</v>
      </c>
      <c r="G182" s="74" t="s">
        <v>46</v>
      </c>
      <c r="H182" s="31" t="s">
        <v>10</v>
      </c>
      <c r="I182" s="113">
        <v>15</v>
      </c>
      <c r="J182" s="77"/>
      <c r="K182" s="33">
        <f t="shared" si="83"/>
        <v>0</v>
      </c>
      <c r="L182" s="34" t="s">
        <v>211</v>
      </c>
      <c r="M182" s="32">
        <v>0</v>
      </c>
      <c r="N182" s="32">
        <f t="shared" si="84"/>
        <v>0</v>
      </c>
      <c r="O182" s="81">
        <v>46408</v>
      </c>
      <c r="P182" s="81">
        <v>46772</v>
      </c>
      <c r="Q182" s="9" t="s">
        <v>4</v>
      </c>
      <c r="R182" s="15" t="s">
        <v>11</v>
      </c>
    </row>
    <row r="183" spans="1:18" s="3" customFormat="1" ht="25.5" x14ac:dyDescent="0.2">
      <c r="A183" s="29" t="s">
        <v>951</v>
      </c>
      <c r="B183" s="65" t="s">
        <v>525</v>
      </c>
      <c r="C183" s="68" t="s">
        <v>45</v>
      </c>
      <c r="D183" s="9" t="s">
        <v>7</v>
      </c>
      <c r="E183" s="71" t="s">
        <v>541</v>
      </c>
      <c r="F183" s="30" t="s">
        <v>280</v>
      </c>
      <c r="G183" s="74" t="s">
        <v>84</v>
      </c>
      <c r="H183" s="31" t="s">
        <v>10</v>
      </c>
      <c r="I183" s="113">
        <v>4</v>
      </c>
      <c r="J183" s="77"/>
      <c r="K183" s="33">
        <f t="shared" si="83"/>
        <v>0</v>
      </c>
      <c r="L183" s="34" t="s">
        <v>211</v>
      </c>
      <c r="M183" s="32">
        <v>0</v>
      </c>
      <c r="N183" s="32">
        <f t="shared" si="84"/>
        <v>0</v>
      </c>
      <c r="O183" s="81">
        <v>46408</v>
      </c>
      <c r="P183" s="81">
        <v>46772</v>
      </c>
      <c r="Q183" s="9" t="s">
        <v>4</v>
      </c>
      <c r="R183" s="15" t="s">
        <v>11</v>
      </c>
    </row>
    <row r="184" spans="1:18" s="3" customFormat="1" ht="25.5" x14ac:dyDescent="0.2">
      <c r="A184" s="29" t="s">
        <v>952</v>
      </c>
      <c r="B184" s="65" t="s">
        <v>526</v>
      </c>
      <c r="C184" s="68" t="s">
        <v>45</v>
      </c>
      <c r="D184" s="9" t="s">
        <v>7</v>
      </c>
      <c r="E184" s="71" t="s">
        <v>542</v>
      </c>
      <c r="F184" s="30" t="s">
        <v>280</v>
      </c>
      <c r="G184" s="74" t="s">
        <v>84</v>
      </c>
      <c r="H184" s="31" t="s">
        <v>10</v>
      </c>
      <c r="I184" s="113">
        <v>4</v>
      </c>
      <c r="J184" s="77"/>
      <c r="K184" s="33">
        <f t="shared" si="83"/>
        <v>0</v>
      </c>
      <c r="L184" s="34" t="s">
        <v>211</v>
      </c>
      <c r="M184" s="32">
        <v>0</v>
      </c>
      <c r="N184" s="32">
        <f t="shared" si="84"/>
        <v>0</v>
      </c>
      <c r="O184" s="81">
        <v>46408</v>
      </c>
      <c r="P184" s="81">
        <v>46772</v>
      </c>
      <c r="Q184" s="9" t="s">
        <v>4</v>
      </c>
      <c r="R184" s="15" t="s">
        <v>11</v>
      </c>
    </row>
    <row r="185" spans="1:18" s="3" customFormat="1" ht="25.5" x14ac:dyDescent="0.2">
      <c r="A185" s="29" t="s">
        <v>953</v>
      </c>
      <c r="B185" s="65" t="s">
        <v>527</v>
      </c>
      <c r="C185" s="68" t="s">
        <v>45</v>
      </c>
      <c r="D185" s="9" t="s">
        <v>7</v>
      </c>
      <c r="E185" s="71" t="s">
        <v>543</v>
      </c>
      <c r="F185" s="30" t="s">
        <v>280</v>
      </c>
      <c r="G185" s="74" t="s">
        <v>84</v>
      </c>
      <c r="H185" s="31" t="s">
        <v>10</v>
      </c>
      <c r="I185" s="113">
        <v>4</v>
      </c>
      <c r="J185" s="77"/>
      <c r="K185" s="33">
        <f t="shared" ref="K185:K186" si="85">ROUND(I185*J185,2)</f>
        <v>0</v>
      </c>
      <c r="L185" s="34" t="s">
        <v>211</v>
      </c>
      <c r="M185" s="32">
        <v>0</v>
      </c>
      <c r="N185" s="32">
        <f t="shared" ref="N185:N186" si="86">K185+M185</f>
        <v>0</v>
      </c>
      <c r="O185" s="81">
        <v>46408</v>
      </c>
      <c r="P185" s="81">
        <v>46772</v>
      </c>
      <c r="Q185" s="9" t="s">
        <v>4</v>
      </c>
      <c r="R185" s="15" t="s">
        <v>11</v>
      </c>
    </row>
    <row r="186" spans="1:18" s="3" customFormat="1" ht="25.5" x14ac:dyDescent="0.2">
      <c r="A186" s="29" t="s">
        <v>954</v>
      </c>
      <c r="B186" s="66" t="s">
        <v>528</v>
      </c>
      <c r="C186" s="69" t="s">
        <v>45</v>
      </c>
      <c r="D186" s="9" t="s">
        <v>7</v>
      </c>
      <c r="E186" s="72" t="s">
        <v>544</v>
      </c>
      <c r="F186" s="30" t="s">
        <v>280</v>
      </c>
      <c r="G186" s="75" t="s">
        <v>52</v>
      </c>
      <c r="H186" s="31" t="s">
        <v>10</v>
      </c>
      <c r="I186" s="114">
        <v>4</v>
      </c>
      <c r="J186" s="78"/>
      <c r="K186" s="33">
        <f t="shared" si="85"/>
        <v>0</v>
      </c>
      <c r="L186" s="34" t="s">
        <v>211</v>
      </c>
      <c r="M186" s="32">
        <v>0</v>
      </c>
      <c r="N186" s="32">
        <f t="shared" si="86"/>
        <v>0</v>
      </c>
      <c r="O186" s="82">
        <v>46408</v>
      </c>
      <c r="P186" s="82">
        <v>46772</v>
      </c>
      <c r="Q186" s="9" t="s">
        <v>4</v>
      </c>
      <c r="R186" s="15" t="s">
        <v>11</v>
      </c>
    </row>
    <row r="187" spans="1:18" s="3" customFormat="1" ht="38.25" x14ac:dyDescent="0.2">
      <c r="A187" s="29" t="s">
        <v>955</v>
      </c>
      <c r="B187" s="67" t="s">
        <v>529</v>
      </c>
      <c r="C187" s="69" t="s">
        <v>45</v>
      </c>
      <c r="D187" s="9" t="s">
        <v>7</v>
      </c>
      <c r="E187" s="73" t="s">
        <v>545</v>
      </c>
      <c r="F187" s="30" t="s">
        <v>280</v>
      </c>
      <c r="G187" s="74" t="s">
        <v>46</v>
      </c>
      <c r="H187" s="31" t="s">
        <v>10</v>
      </c>
      <c r="I187" s="115">
        <v>7</v>
      </c>
      <c r="J187" s="79"/>
      <c r="K187" s="33">
        <f t="shared" si="83"/>
        <v>0</v>
      </c>
      <c r="L187" s="34" t="s">
        <v>211</v>
      </c>
      <c r="M187" s="32">
        <v>0</v>
      </c>
      <c r="N187" s="32">
        <f t="shared" si="84"/>
        <v>0</v>
      </c>
      <c r="O187" s="82">
        <v>46408</v>
      </c>
      <c r="P187" s="82">
        <v>46772</v>
      </c>
      <c r="Q187" s="9" t="s">
        <v>4</v>
      </c>
      <c r="R187" s="15" t="s">
        <v>11</v>
      </c>
    </row>
    <row r="188" spans="1:18" s="3" customFormat="1" ht="38.25" x14ac:dyDescent="0.2">
      <c r="A188" s="29" t="s">
        <v>956</v>
      </c>
      <c r="B188" s="67" t="s">
        <v>530</v>
      </c>
      <c r="C188" s="70" t="s">
        <v>45</v>
      </c>
      <c r="D188" s="9" t="s">
        <v>7</v>
      </c>
      <c r="E188" s="73" t="s">
        <v>546</v>
      </c>
      <c r="F188" s="30" t="s">
        <v>280</v>
      </c>
      <c r="G188" s="76" t="s">
        <v>46</v>
      </c>
      <c r="H188" s="31" t="s">
        <v>10</v>
      </c>
      <c r="I188" s="115">
        <v>7</v>
      </c>
      <c r="J188" s="80"/>
      <c r="K188" s="33">
        <f t="shared" si="83"/>
        <v>0</v>
      </c>
      <c r="L188" s="34" t="s">
        <v>211</v>
      </c>
      <c r="M188" s="32">
        <v>0</v>
      </c>
      <c r="N188" s="32">
        <f t="shared" si="84"/>
        <v>0</v>
      </c>
      <c r="O188" s="83">
        <v>46408</v>
      </c>
      <c r="P188" s="83">
        <v>46772</v>
      </c>
      <c r="Q188" s="9" t="s">
        <v>4</v>
      </c>
      <c r="R188" s="15" t="s">
        <v>11</v>
      </c>
    </row>
    <row r="189" spans="1:18" s="5" customFormat="1" x14ac:dyDescent="0.2">
      <c r="A189" s="123" t="s">
        <v>234</v>
      </c>
      <c r="B189" s="124"/>
      <c r="C189" s="124"/>
      <c r="D189" s="124"/>
      <c r="E189" s="124"/>
      <c r="F189" s="124"/>
      <c r="G189" s="124"/>
      <c r="H189" s="124"/>
      <c r="I189" s="124"/>
      <c r="J189" s="125"/>
      <c r="K189" s="36">
        <f>SUM(K173:K188)</f>
        <v>0</v>
      </c>
      <c r="L189" s="10"/>
      <c r="M189" s="36">
        <f>SUM(M173:M188)</f>
        <v>0</v>
      </c>
      <c r="N189" s="36">
        <f>SUM(N173:N188)</f>
        <v>0</v>
      </c>
      <c r="O189" s="10"/>
      <c r="P189" s="16"/>
      <c r="Q189" s="16"/>
      <c r="R189" s="16"/>
    </row>
    <row r="190" spans="1:18" ht="12.75" customHeight="1" x14ac:dyDescent="0.2">
      <c r="A190" s="129" t="s">
        <v>126</v>
      </c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1"/>
    </row>
    <row r="191" spans="1:18" ht="51" customHeight="1" x14ac:dyDescent="0.2">
      <c r="A191" s="126" t="s">
        <v>957</v>
      </c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8"/>
    </row>
    <row r="192" spans="1:18" s="3" customFormat="1" ht="25.5" x14ac:dyDescent="0.2">
      <c r="A192" s="29" t="s">
        <v>958</v>
      </c>
      <c r="B192" s="9" t="s">
        <v>62</v>
      </c>
      <c r="C192" s="30" t="s">
        <v>63</v>
      </c>
      <c r="D192" s="9" t="s">
        <v>7</v>
      </c>
      <c r="E192" s="30" t="s">
        <v>61</v>
      </c>
      <c r="F192" s="30" t="s">
        <v>12</v>
      </c>
      <c r="G192" s="107" t="s">
        <v>11</v>
      </c>
      <c r="H192" s="31" t="s">
        <v>10</v>
      </c>
      <c r="I192" s="111">
        <v>16</v>
      </c>
      <c r="J192" s="32"/>
      <c r="K192" s="41">
        <f t="shared" ref="K192:K196" si="87">ROUND(J192*I192,2)</f>
        <v>0</v>
      </c>
      <c r="L192" s="34">
        <v>0.22</v>
      </c>
      <c r="M192" s="35">
        <f>ROUND(K192*L192,2)</f>
        <v>0</v>
      </c>
      <c r="N192" s="32">
        <f>K192+M192</f>
        <v>0</v>
      </c>
      <c r="O192" s="8">
        <v>46381</v>
      </c>
      <c r="P192" s="8">
        <v>46745</v>
      </c>
      <c r="Q192" s="9" t="s">
        <v>4</v>
      </c>
      <c r="R192" s="15" t="s">
        <v>11</v>
      </c>
    </row>
    <row r="193" spans="1:18" s="3" customFormat="1" ht="25.5" x14ac:dyDescent="0.2">
      <c r="A193" s="29" t="s">
        <v>959</v>
      </c>
      <c r="B193" s="9" t="s">
        <v>62</v>
      </c>
      <c r="C193" s="30" t="s">
        <v>63</v>
      </c>
      <c r="D193" s="9" t="s">
        <v>7</v>
      </c>
      <c r="E193" s="30" t="s">
        <v>61</v>
      </c>
      <c r="F193" s="30" t="s">
        <v>12</v>
      </c>
      <c r="G193" s="107" t="s">
        <v>11</v>
      </c>
      <c r="H193" s="31" t="s">
        <v>10</v>
      </c>
      <c r="I193" s="111">
        <v>11</v>
      </c>
      <c r="J193" s="32"/>
      <c r="K193" s="41">
        <f t="shared" si="87"/>
        <v>0</v>
      </c>
      <c r="L193" s="34">
        <v>0.22</v>
      </c>
      <c r="M193" s="35">
        <f>ROUND(K193*L193,2)</f>
        <v>0</v>
      </c>
      <c r="N193" s="32">
        <f>K193+M193</f>
        <v>0</v>
      </c>
      <c r="O193" s="8">
        <v>46381</v>
      </c>
      <c r="P193" s="8">
        <v>46745</v>
      </c>
      <c r="Q193" s="9" t="s">
        <v>4</v>
      </c>
      <c r="R193" s="15" t="s">
        <v>11</v>
      </c>
    </row>
    <row r="194" spans="1:18" s="3" customFormat="1" ht="25.5" x14ac:dyDescent="0.2">
      <c r="A194" s="29" t="s">
        <v>960</v>
      </c>
      <c r="B194" s="9" t="s">
        <v>62</v>
      </c>
      <c r="C194" s="30" t="s">
        <v>63</v>
      </c>
      <c r="D194" s="9" t="s">
        <v>7</v>
      </c>
      <c r="E194" s="30" t="s">
        <v>61</v>
      </c>
      <c r="F194" s="30" t="s">
        <v>12</v>
      </c>
      <c r="G194" s="107" t="s">
        <v>11</v>
      </c>
      <c r="H194" s="31" t="s">
        <v>10</v>
      </c>
      <c r="I194" s="111">
        <v>8</v>
      </c>
      <c r="J194" s="32"/>
      <c r="K194" s="41">
        <f t="shared" si="87"/>
        <v>0</v>
      </c>
      <c r="L194" s="34">
        <v>0.22</v>
      </c>
      <c r="M194" s="35">
        <f>ROUND(K194*L194,2)</f>
        <v>0</v>
      </c>
      <c r="N194" s="32">
        <f>K194+M194</f>
        <v>0</v>
      </c>
      <c r="O194" s="8">
        <v>46413</v>
      </c>
      <c r="P194" s="8">
        <v>46777</v>
      </c>
      <c r="Q194" s="9" t="s">
        <v>4</v>
      </c>
      <c r="R194" s="15" t="s">
        <v>11</v>
      </c>
    </row>
    <row r="195" spans="1:18" s="3" customFormat="1" ht="25.5" x14ac:dyDescent="0.2">
      <c r="A195" s="29" t="s">
        <v>961</v>
      </c>
      <c r="B195" s="9" t="s">
        <v>214</v>
      </c>
      <c r="C195" s="30" t="s">
        <v>29</v>
      </c>
      <c r="D195" s="9" t="s">
        <v>7</v>
      </c>
      <c r="E195" s="30" t="s">
        <v>38</v>
      </c>
      <c r="F195" s="30" t="s">
        <v>12</v>
      </c>
      <c r="G195" s="107" t="s">
        <v>11</v>
      </c>
      <c r="H195" s="31" t="s">
        <v>10</v>
      </c>
      <c r="I195" s="111">
        <v>2</v>
      </c>
      <c r="J195" s="32"/>
      <c r="K195" s="41">
        <f t="shared" si="87"/>
        <v>0</v>
      </c>
      <c r="L195" s="34">
        <v>0.22</v>
      </c>
      <c r="M195" s="35">
        <f t="shared" ref="M195:M196" si="88">ROUND(K195*L195,2)</f>
        <v>0</v>
      </c>
      <c r="N195" s="32">
        <f t="shared" ref="N195:N196" si="89">K195+M195</f>
        <v>0</v>
      </c>
      <c r="O195" s="8">
        <v>46387</v>
      </c>
      <c r="P195" s="8">
        <v>46751</v>
      </c>
      <c r="Q195" s="9" t="s">
        <v>4</v>
      </c>
      <c r="R195" s="15" t="s">
        <v>11</v>
      </c>
    </row>
    <row r="196" spans="1:18" s="3" customFormat="1" ht="25.5" x14ac:dyDescent="0.2">
      <c r="A196" s="29" t="s">
        <v>962</v>
      </c>
      <c r="B196" s="9" t="s">
        <v>215</v>
      </c>
      <c r="C196" s="30" t="s">
        <v>29</v>
      </c>
      <c r="D196" s="9" t="s">
        <v>7</v>
      </c>
      <c r="E196" s="30" t="s">
        <v>37</v>
      </c>
      <c r="F196" s="30" t="s">
        <v>12</v>
      </c>
      <c r="G196" s="107" t="s">
        <v>11</v>
      </c>
      <c r="H196" s="31" t="s">
        <v>10</v>
      </c>
      <c r="I196" s="111">
        <v>6</v>
      </c>
      <c r="J196" s="32"/>
      <c r="K196" s="41">
        <f t="shared" si="87"/>
        <v>0</v>
      </c>
      <c r="L196" s="34">
        <v>0.22</v>
      </c>
      <c r="M196" s="35">
        <f t="shared" si="88"/>
        <v>0</v>
      </c>
      <c r="N196" s="32">
        <f t="shared" si="89"/>
        <v>0</v>
      </c>
      <c r="O196" s="8">
        <v>46387</v>
      </c>
      <c r="P196" s="8">
        <v>46751</v>
      </c>
      <c r="Q196" s="9" t="s">
        <v>4</v>
      </c>
      <c r="R196" s="15" t="s">
        <v>11</v>
      </c>
    </row>
    <row r="197" spans="1:18" s="3" customFormat="1" ht="38.25" x14ac:dyDescent="0.2">
      <c r="A197" s="29" t="s">
        <v>963</v>
      </c>
      <c r="B197" s="9" t="s">
        <v>104</v>
      </c>
      <c r="C197" s="30" t="s">
        <v>105</v>
      </c>
      <c r="D197" s="9" t="s">
        <v>7</v>
      </c>
      <c r="E197" s="30" t="s">
        <v>103</v>
      </c>
      <c r="F197" s="30" t="s">
        <v>23</v>
      </c>
      <c r="G197" s="9" t="s">
        <v>106</v>
      </c>
      <c r="H197" s="31" t="s">
        <v>10</v>
      </c>
      <c r="I197" s="111">
        <v>250</v>
      </c>
      <c r="J197" s="32"/>
      <c r="K197" s="41">
        <f t="shared" ref="K197:K206" si="90">ROUND(J197*I197,2)</f>
        <v>0</v>
      </c>
      <c r="L197" s="34" t="s">
        <v>211</v>
      </c>
      <c r="M197" s="32">
        <v>0</v>
      </c>
      <c r="N197" s="32">
        <f t="shared" ref="N197:N206" si="91">K197+M197</f>
        <v>0</v>
      </c>
      <c r="O197" s="8">
        <v>46296</v>
      </c>
      <c r="P197" s="8">
        <v>46660</v>
      </c>
      <c r="Q197" s="9" t="s">
        <v>4</v>
      </c>
      <c r="R197" s="15" t="s">
        <v>11</v>
      </c>
    </row>
    <row r="198" spans="1:18" s="3" customFormat="1" ht="38.25" x14ac:dyDescent="0.2">
      <c r="A198" s="29" t="s">
        <v>964</v>
      </c>
      <c r="B198" s="49" t="s">
        <v>928</v>
      </c>
      <c r="C198" s="30" t="s">
        <v>89</v>
      </c>
      <c r="D198" s="9" t="s">
        <v>7</v>
      </c>
      <c r="E198" s="108" t="s">
        <v>914</v>
      </c>
      <c r="F198" s="30" t="s">
        <v>23</v>
      </c>
      <c r="G198" s="107" t="s">
        <v>94</v>
      </c>
      <c r="H198" s="31" t="s">
        <v>10</v>
      </c>
      <c r="I198" s="111">
        <v>4</v>
      </c>
      <c r="J198" s="32"/>
      <c r="K198" s="41">
        <f>ROUND(J198*I198,2)</f>
        <v>0</v>
      </c>
      <c r="L198" s="34" t="s">
        <v>211</v>
      </c>
      <c r="M198" s="32">
        <v>0</v>
      </c>
      <c r="N198" s="32">
        <f>K198+M198</f>
        <v>0</v>
      </c>
      <c r="O198" s="9" t="s">
        <v>19</v>
      </c>
      <c r="P198" s="8" t="s">
        <v>11</v>
      </c>
      <c r="Q198" s="9" t="s">
        <v>249</v>
      </c>
      <c r="R198" s="15" t="s">
        <v>11</v>
      </c>
    </row>
    <row r="199" spans="1:18" s="3" customFormat="1" ht="38.25" x14ac:dyDescent="0.2">
      <c r="A199" s="29" t="s">
        <v>965</v>
      </c>
      <c r="B199" s="49" t="s">
        <v>929</v>
      </c>
      <c r="C199" s="30" t="s">
        <v>89</v>
      </c>
      <c r="D199" s="9" t="s">
        <v>7</v>
      </c>
      <c r="E199" s="108" t="s">
        <v>915</v>
      </c>
      <c r="F199" s="30" t="s">
        <v>23</v>
      </c>
      <c r="G199" s="107" t="s">
        <v>91</v>
      </c>
      <c r="H199" s="31" t="s">
        <v>10</v>
      </c>
      <c r="I199" s="111">
        <v>1</v>
      </c>
      <c r="J199" s="32"/>
      <c r="K199" s="41">
        <f t="shared" si="90"/>
        <v>0</v>
      </c>
      <c r="L199" s="34" t="s">
        <v>211</v>
      </c>
      <c r="M199" s="32">
        <v>0</v>
      </c>
      <c r="N199" s="32">
        <f t="shared" si="91"/>
        <v>0</v>
      </c>
      <c r="O199" s="9" t="s">
        <v>19</v>
      </c>
      <c r="P199" s="8" t="s">
        <v>11</v>
      </c>
      <c r="Q199" s="9" t="s">
        <v>249</v>
      </c>
      <c r="R199" s="15" t="s">
        <v>11</v>
      </c>
    </row>
    <row r="200" spans="1:18" s="3" customFormat="1" ht="51" x14ac:dyDescent="0.2">
      <c r="A200" s="29" t="s">
        <v>966</v>
      </c>
      <c r="B200" s="49" t="s">
        <v>930</v>
      </c>
      <c r="C200" s="30" t="s">
        <v>89</v>
      </c>
      <c r="D200" s="9" t="s">
        <v>7</v>
      </c>
      <c r="E200" s="108" t="s">
        <v>916</v>
      </c>
      <c r="F200" s="30" t="s">
        <v>23</v>
      </c>
      <c r="G200" s="107" t="s">
        <v>92</v>
      </c>
      <c r="H200" s="31" t="s">
        <v>10</v>
      </c>
      <c r="I200" s="111">
        <v>1</v>
      </c>
      <c r="J200" s="32"/>
      <c r="K200" s="41">
        <f t="shared" si="90"/>
        <v>0</v>
      </c>
      <c r="L200" s="34" t="s">
        <v>211</v>
      </c>
      <c r="M200" s="32">
        <v>0</v>
      </c>
      <c r="N200" s="32">
        <f t="shared" si="91"/>
        <v>0</v>
      </c>
      <c r="O200" s="9" t="s">
        <v>19</v>
      </c>
      <c r="P200" s="8" t="s">
        <v>11</v>
      </c>
      <c r="Q200" s="9" t="s">
        <v>249</v>
      </c>
      <c r="R200" s="15" t="s">
        <v>11</v>
      </c>
    </row>
    <row r="201" spans="1:18" s="3" customFormat="1" ht="38.25" x14ac:dyDescent="0.2">
      <c r="A201" s="29" t="s">
        <v>967</v>
      </c>
      <c r="B201" s="49" t="s">
        <v>931</v>
      </c>
      <c r="C201" s="30" t="s">
        <v>89</v>
      </c>
      <c r="D201" s="9" t="s">
        <v>7</v>
      </c>
      <c r="E201" s="108" t="s">
        <v>917</v>
      </c>
      <c r="F201" s="30" t="s">
        <v>23</v>
      </c>
      <c r="G201" s="107" t="s">
        <v>93</v>
      </c>
      <c r="H201" s="31" t="s">
        <v>10</v>
      </c>
      <c r="I201" s="111">
        <v>1</v>
      </c>
      <c r="J201" s="32"/>
      <c r="K201" s="41">
        <f t="shared" si="90"/>
        <v>0</v>
      </c>
      <c r="L201" s="34" t="s">
        <v>211</v>
      </c>
      <c r="M201" s="32">
        <v>0</v>
      </c>
      <c r="N201" s="32">
        <f t="shared" si="91"/>
        <v>0</v>
      </c>
      <c r="O201" s="9" t="s">
        <v>19</v>
      </c>
      <c r="P201" s="8" t="s">
        <v>11</v>
      </c>
      <c r="Q201" s="9" t="s">
        <v>249</v>
      </c>
      <c r="R201" s="15" t="s">
        <v>11</v>
      </c>
    </row>
    <row r="202" spans="1:18" s="3" customFormat="1" ht="32.25" customHeight="1" x14ac:dyDescent="0.2">
      <c r="A202" s="29" t="s">
        <v>968</v>
      </c>
      <c r="B202" s="49" t="s">
        <v>932</v>
      </c>
      <c r="C202" s="30" t="s">
        <v>89</v>
      </c>
      <c r="D202" s="9" t="s">
        <v>7</v>
      </c>
      <c r="E202" s="108" t="s">
        <v>918</v>
      </c>
      <c r="F202" s="30" t="s">
        <v>23</v>
      </c>
      <c r="G202" s="109" t="s">
        <v>871</v>
      </c>
      <c r="H202" s="31" t="s">
        <v>10</v>
      </c>
      <c r="I202" s="111">
        <v>1</v>
      </c>
      <c r="J202" s="32"/>
      <c r="K202" s="41">
        <f t="shared" si="90"/>
        <v>0</v>
      </c>
      <c r="L202" s="34" t="s">
        <v>211</v>
      </c>
      <c r="M202" s="32">
        <v>0</v>
      </c>
      <c r="N202" s="32">
        <f t="shared" si="91"/>
        <v>0</v>
      </c>
      <c r="O202" s="9" t="s">
        <v>19</v>
      </c>
      <c r="P202" s="8" t="s">
        <v>11</v>
      </c>
      <c r="Q202" s="9" t="s">
        <v>249</v>
      </c>
      <c r="R202" s="15" t="s">
        <v>11</v>
      </c>
    </row>
    <row r="203" spans="1:18" s="3" customFormat="1" ht="195.75" customHeight="1" x14ac:dyDescent="0.2">
      <c r="A203" s="29" t="s">
        <v>969</v>
      </c>
      <c r="B203" s="49" t="s">
        <v>933</v>
      </c>
      <c r="C203" s="30" t="s">
        <v>89</v>
      </c>
      <c r="D203" s="9" t="s">
        <v>7</v>
      </c>
      <c r="E203" s="108" t="s">
        <v>919</v>
      </c>
      <c r="F203" s="30" t="s">
        <v>23</v>
      </c>
      <c r="G203" s="107" t="s">
        <v>872</v>
      </c>
      <c r="H203" s="31" t="s">
        <v>10</v>
      </c>
      <c r="I203" s="111">
        <v>2</v>
      </c>
      <c r="J203" s="32"/>
      <c r="K203" s="41">
        <f t="shared" si="90"/>
        <v>0</v>
      </c>
      <c r="L203" s="34" t="s">
        <v>211</v>
      </c>
      <c r="M203" s="32">
        <v>0</v>
      </c>
      <c r="N203" s="32">
        <f t="shared" si="91"/>
        <v>0</v>
      </c>
      <c r="O203" s="9" t="s">
        <v>19</v>
      </c>
      <c r="P203" s="8" t="s">
        <v>11</v>
      </c>
      <c r="Q203" s="9" t="s">
        <v>249</v>
      </c>
      <c r="R203" s="15" t="s">
        <v>11</v>
      </c>
    </row>
    <row r="204" spans="1:18" s="3" customFormat="1" ht="41.25" customHeight="1" x14ac:dyDescent="0.2">
      <c r="A204" s="29" t="s">
        <v>970</v>
      </c>
      <c r="B204" s="49" t="s">
        <v>934</v>
      </c>
      <c r="C204" s="30" t="s">
        <v>89</v>
      </c>
      <c r="D204" s="9" t="s">
        <v>7</v>
      </c>
      <c r="E204" s="108" t="s">
        <v>920</v>
      </c>
      <c r="F204" s="30" t="s">
        <v>23</v>
      </c>
      <c r="G204" s="107" t="s">
        <v>91</v>
      </c>
      <c r="H204" s="31" t="s">
        <v>10</v>
      </c>
      <c r="I204" s="111">
        <v>1</v>
      </c>
      <c r="J204" s="32"/>
      <c r="K204" s="41">
        <f t="shared" si="90"/>
        <v>0</v>
      </c>
      <c r="L204" s="34" t="s">
        <v>211</v>
      </c>
      <c r="M204" s="32">
        <v>0</v>
      </c>
      <c r="N204" s="32">
        <f t="shared" si="91"/>
        <v>0</v>
      </c>
      <c r="O204" s="9" t="s">
        <v>19</v>
      </c>
      <c r="P204" s="8" t="s">
        <v>11</v>
      </c>
      <c r="Q204" s="9" t="s">
        <v>249</v>
      </c>
      <c r="R204" s="15" t="s">
        <v>11</v>
      </c>
    </row>
    <row r="205" spans="1:18" s="3" customFormat="1" ht="51" x14ac:dyDescent="0.2">
      <c r="A205" s="29" t="s">
        <v>971</v>
      </c>
      <c r="B205" s="49" t="s">
        <v>935</v>
      </c>
      <c r="C205" s="30" t="s">
        <v>89</v>
      </c>
      <c r="D205" s="9" t="s">
        <v>7</v>
      </c>
      <c r="E205" s="108" t="s">
        <v>921</v>
      </c>
      <c r="F205" s="30" t="s">
        <v>23</v>
      </c>
      <c r="G205" s="107" t="s">
        <v>92</v>
      </c>
      <c r="H205" s="31" t="s">
        <v>10</v>
      </c>
      <c r="I205" s="111">
        <v>1</v>
      </c>
      <c r="J205" s="32"/>
      <c r="K205" s="41">
        <f t="shared" si="90"/>
        <v>0</v>
      </c>
      <c r="L205" s="34" t="s">
        <v>211</v>
      </c>
      <c r="M205" s="32">
        <v>0</v>
      </c>
      <c r="N205" s="32">
        <f t="shared" si="91"/>
        <v>0</v>
      </c>
      <c r="O205" s="9" t="s">
        <v>19</v>
      </c>
      <c r="P205" s="8" t="s">
        <v>11</v>
      </c>
      <c r="Q205" s="9" t="s">
        <v>249</v>
      </c>
      <c r="R205" s="15" t="s">
        <v>11</v>
      </c>
    </row>
    <row r="206" spans="1:18" s="3" customFormat="1" ht="40.5" customHeight="1" x14ac:dyDescent="0.2">
      <c r="A206" s="29" t="s">
        <v>972</v>
      </c>
      <c r="B206" s="49" t="s">
        <v>936</v>
      </c>
      <c r="C206" s="30" t="s">
        <v>89</v>
      </c>
      <c r="D206" s="9" t="s">
        <v>7</v>
      </c>
      <c r="E206" s="108" t="s">
        <v>922</v>
      </c>
      <c r="F206" s="30" t="s">
        <v>23</v>
      </c>
      <c r="G206" s="107" t="s">
        <v>93</v>
      </c>
      <c r="H206" s="31" t="s">
        <v>10</v>
      </c>
      <c r="I206" s="111">
        <v>1</v>
      </c>
      <c r="J206" s="32"/>
      <c r="K206" s="41">
        <f t="shared" si="90"/>
        <v>0</v>
      </c>
      <c r="L206" s="34" t="s">
        <v>211</v>
      </c>
      <c r="M206" s="32">
        <v>0</v>
      </c>
      <c r="N206" s="32">
        <f t="shared" si="91"/>
        <v>0</v>
      </c>
      <c r="O206" s="9" t="s">
        <v>19</v>
      </c>
      <c r="P206" s="8" t="s">
        <v>11</v>
      </c>
      <c r="Q206" s="9" t="s">
        <v>249</v>
      </c>
      <c r="R206" s="15" t="s">
        <v>11</v>
      </c>
    </row>
    <row r="207" spans="1:18" s="3" customFormat="1" ht="27.75" customHeight="1" x14ac:dyDescent="0.2">
      <c r="A207" s="29" t="s">
        <v>973</v>
      </c>
      <c r="B207" s="49" t="s">
        <v>559</v>
      </c>
      <c r="C207" s="30" t="s">
        <v>45</v>
      </c>
      <c r="D207" s="9" t="s">
        <v>7</v>
      </c>
      <c r="E207" s="30" t="s">
        <v>550</v>
      </c>
      <c r="F207" s="30" t="s">
        <v>280</v>
      </c>
      <c r="G207" s="9" t="s">
        <v>46</v>
      </c>
      <c r="H207" s="31" t="s">
        <v>10</v>
      </c>
      <c r="I207" s="111">
        <v>1</v>
      </c>
      <c r="J207" s="32"/>
      <c r="K207" s="41">
        <f t="shared" ref="K207:K218" si="92">ROUND(J207*I207,2)</f>
        <v>0</v>
      </c>
      <c r="L207" s="34" t="s">
        <v>211</v>
      </c>
      <c r="M207" s="32">
        <v>0</v>
      </c>
      <c r="N207" s="32">
        <f t="shared" ref="N207:N218" si="93">K207+M207</f>
        <v>0</v>
      </c>
      <c r="O207" s="9" t="s">
        <v>19</v>
      </c>
      <c r="P207" s="8" t="s">
        <v>11</v>
      </c>
      <c r="Q207" s="9" t="s">
        <v>4</v>
      </c>
      <c r="R207" s="15" t="s">
        <v>11</v>
      </c>
    </row>
    <row r="208" spans="1:18" s="3" customFormat="1" ht="25.5" x14ac:dyDescent="0.2">
      <c r="A208" s="29" t="s">
        <v>974</v>
      </c>
      <c r="B208" s="49" t="s">
        <v>560</v>
      </c>
      <c r="C208" s="30" t="s">
        <v>45</v>
      </c>
      <c r="D208" s="9" t="s">
        <v>7</v>
      </c>
      <c r="E208" s="30" t="s">
        <v>551</v>
      </c>
      <c r="F208" s="30" t="s">
        <v>280</v>
      </c>
      <c r="G208" s="9" t="s">
        <v>46</v>
      </c>
      <c r="H208" s="31" t="s">
        <v>10</v>
      </c>
      <c r="I208" s="111">
        <v>49</v>
      </c>
      <c r="J208" s="32"/>
      <c r="K208" s="41">
        <f t="shared" si="92"/>
        <v>0</v>
      </c>
      <c r="L208" s="34" t="s">
        <v>211</v>
      </c>
      <c r="M208" s="32">
        <v>0</v>
      </c>
      <c r="N208" s="32">
        <f t="shared" si="93"/>
        <v>0</v>
      </c>
      <c r="O208" s="9" t="s">
        <v>19</v>
      </c>
      <c r="P208" s="8" t="s">
        <v>11</v>
      </c>
      <c r="Q208" s="9" t="s">
        <v>4</v>
      </c>
      <c r="R208" s="15" t="s">
        <v>11</v>
      </c>
    </row>
    <row r="209" spans="1:18" s="3" customFormat="1" ht="38.25" x14ac:dyDescent="0.2">
      <c r="A209" s="29" t="s">
        <v>975</v>
      </c>
      <c r="B209" s="49" t="s">
        <v>561</v>
      </c>
      <c r="C209" s="30" t="s">
        <v>45</v>
      </c>
      <c r="D209" s="9" t="s">
        <v>7</v>
      </c>
      <c r="E209" s="30" t="s">
        <v>552</v>
      </c>
      <c r="F209" s="30" t="s">
        <v>280</v>
      </c>
      <c r="G209" s="9" t="s">
        <v>46</v>
      </c>
      <c r="H209" s="31" t="s">
        <v>10</v>
      </c>
      <c r="I209" s="111">
        <v>2</v>
      </c>
      <c r="J209" s="32"/>
      <c r="K209" s="41">
        <f t="shared" si="92"/>
        <v>0</v>
      </c>
      <c r="L209" s="34" t="s">
        <v>211</v>
      </c>
      <c r="M209" s="32">
        <v>0</v>
      </c>
      <c r="N209" s="32">
        <f t="shared" si="93"/>
        <v>0</v>
      </c>
      <c r="O209" s="8">
        <v>46380</v>
      </c>
      <c r="P209" s="8">
        <v>46744</v>
      </c>
      <c r="Q209" s="9" t="s">
        <v>4</v>
      </c>
      <c r="R209" s="15" t="s">
        <v>11</v>
      </c>
    </row>
    <row r="210" spans="1:18" s="3" customFormat="1" ht="25.5" x14ac:dyDescent="0.2">
      <c r="A210" s="29" t="s">
        <v>976</v>
      </c>
      <c r="B210" s="49" t="s">
        <v>464</v>
      </c>
      <c r="C210" s="30" t="s">
        <v>45</v>
      </c>
      <c r="D210" s="9" t="s">
        <v>7</v>
      </c>
      <c r="E210" s="30" t="s">
        <v>465</v>
      </c>
      <c r="F210" s="30" t="s">
        <v>280</v>
      </c>
      <c r="G210" s="9" t="s">
        <v>46</v>
      </c>
      <c r="H210" s="31" t="s">
        <v>10</v>
      </c>
      <c r="I210" s="111">
        <v>17</v>
      </c>
      <c r="J210" s="32"/>
      <c r="K210" s="41">
        <f t="shared" si="92"/>
        <v>0</v>
      </c>
      <c r="L210" s="34" t="s">
        <v>211</v>
      </c>
      <c r="M210" s="32">
        <v>0</v>
      </c>
      <c r="N210" s="32">
        <f t="shared" si="93"/>
        <v>0</v>
      </c>
      <c r="O210" s="8">
        <v>46380</v>
      </c>
      <c r="P210" s="8">
        <v>46744</v>
      </c>
      <c r="Q210" s="9" t="s">
        <v>4</v>
      </c>
      <c r="R210" s="15" t="s">
        <v>11</v>
      </c>
    </row>
    <row r="211" spans="1:18" s="3" customFormat="1" ht="25.5" x14ac:dyDescent="0.2">
      <c r="A211" s="29" t="s">
        <v>977</v>
      </c>
      <c r="B211" s="49" t="s">
        <v>464</v>
      </c>
      <c r="C211" s="30" t="s">
        <v>45</v>
      </c>
      <c r="D211" s="9" t="s">
        <v>7</v>
      </c>
      <c r="E211" s="30" t="s">
        <v>465</v>
      </c>
      <c r="F211" s="30" t="s">
        <v>280</v>
      </c>
      <c r="G211" s="9" t="s">
        <v>46</v>
      </c>
      <c r="H211" s="31" t="s">
        <v>10</v>
      </c>
      <c r="I211" s="111">
        <v>5</v>
      </c>
      <c r="J211" s="32"/>
      <c r="K211" s="41">
        <f t="shared" si="92"/>
        <v>0</v>
      </c>
      <c r="L211" s="34" t="s">
        <v>211</v>
      </c>
      <c r="M211" s="32">
        <v>0</v>
      </c>
      <c r="N211" s="32">
        <f t="shared" si="93"/>
        <v>0</v>
      </c>
      <c r="O211" s="50">
        <v>46380</v>
      </c>
      <c r="P211" s="8">
        <v>46744</v>
      </c>
      <c r="Q211" s="9" t="s">
        <v>4</v>
      </c>
      <c r="R211" s="15" t="s">
        <v>11</v>
      </c>
    </row>
    <row r="212" spans="1:18" s="3" customFormat="1" ht="25.5" x14ac:dyDescent="0.2">
      <c r="A212" s="29" t="s">
        <v>978</v>
      </c>
      <c r="B212" s="49" t="s">
        <v>464</v>
      </c>
      <c r="C212" s="30" t="s">
        <v>45</v>
      </c>
      <c r="D212" s="9" t="s">
        <v>7</v>
      </c>
      <c r="E212" s="30" t="s">
        <v>465</v>
      </c>
      <c r="F212" s="30" t="s">
        <v>280</v>
      </c>
      <c r="G212" s="9" t="s">
        <v>46</v>
      </c>
      <c r="H212" s="31" t="s">
        <v>10</v>
      </c>
      <c r="I212" s="111">
        <v>6</v>
      </c>
      <c r="J212" s="32"/>
      <c r="K212" s="41">
        <f t="shared" si="92"/>
        <v>0</v>
      </c>
      <c r="L212" s="34" t="s">
        <v>211</v>
      </c>
      <c r="M212" s="32">
        <v>0</v>
      </c>
      <c r="N212" s="32">
        <f t="shared" si="93"/>
        <v>0</v>
      </c>
      <c r="O212" s="50">
        <v>46380</v>
      </c>
      <c r="P212" s="8">
        <v>46744</v>
      </c>
      <c r="Q212" s="9" t="s">
        <v>4</v>
      </c>
      <c r="R212" s="15" t="s">
        <v>11</v>
      </c>
    </row>
    <row r="213" spans="1:18" s="3" customFormat="1" ht="25.5" x14ac:dyDescent="0.2">
      <c r="A213" s="29" t="s">
        <v>979</v>
      </c>
      <c r="B213" s="49" t="s">
        <v>562</v>
      </c>
      <c r="C213" s="30" t="s">
        <v>45</v>
      </c>
      <c r="D213" s="9" t="s">
        <v>7</v>
      </c>
      <c r="E213" s="30" t="s">
        <v>553</v>
      </c>
      <c r="F213" s="30" t="s">
        <v>280</v>
      </c>
      <c r="G213" s="9" t="s">
        <v>56</v>
      </c>
      <c r="H213" s="31" t="s">
        <v>10</v>
      </c>
      <c r="I213" s="111">
        <v>1</v>
      </c>
      <c r="J213" s="32"/>
      <c r="K213" s="41">
        <f t="shared" si="92"/>
        <v>0</v>
      </c>
      <c r="L213" s="34" t="s">
        <v>211</v>
      </c>
      <c r="M213" s="32">
        <v>0</v>
      </c>
      <c r="N213" s="32">
        <f t="shared" si="93"/>
        <v>0</v>
      </c>
      <c r="O213" s="8">
        <v>46380</v>
      </c>
      <c r="P213" s="8">
        <v>46744</v>
      </c>
      <c r="Q213" s="9" t="s">
        <v>4</v>
      </c>
      <c r="R213" s="15" t="s">
        <v>11</v>
      </c>
    </row>
    <row r="214" spans="1:18" s="3" customFormat="1" ht="25.5" x14ac:dyDescent="0.2">
      <c r="A214" s="29" t="s">
        <v>980</v>
      </c>
      <c r="B214" s="49" t="s">
        <v>563</v>
      </c>
      <c r="C214" s="30" t="s">
        <v>45</v>
      </c>
      <c r="D214" s="9" t="s">
        <v>7</v>
      </c>
      <c r="E214" s="30" t="s">
        <v>554</v>
      </c>
      <c r="F214" s="30" t="s">
        <v>280</v>
      </c>
      <c r="G214" s="9" t="s">
        <v>56</v>
      </c>
      <c r="H214" s="31" t="s">
        <v>10</v>
      </c>
      <c r="I214" s="111">
        <v>1</v>
      </c>
      <c r="J214" s="32"/>
      <c r="K214" s="41">
        <f t="shared" si="92"/>
        <v>0</v>
      </c>
      <c r="L214" s="34" t="s">
        <v>211</v>
      </c>
      <c r="M214" s="32">
        <v>0</v>
      </c>
      <c r="N214" s="32">
        <f t="shared" si="93"/>
        <v>0</v>
      </c>
      <c r="O214" s="8">
        <v>46380</v>
      </c>
      <c r="P214" s="8">
        <v>46744</v>
      </c>
      <c r="Q214" s="9" t="s">
        <v>4</v>
      </c>
      <c r="R214" s="15" t="s">
        <v>11</v>
      </c>
    </row>
    <row r="215" spans="1:18" s="3" customFormat="1" ht="25.5" x14ac:dyDescent="0.2">
      <c r="A215" s="29" t="s">
        <v>981</v>
      </c>
      <c r="B215" s="49" t="s">
        <v>564</v>
      </c>
      <c r="C215" s="30" t="s">
        <v>45</v>
      </c>
      <c r="D215" s="9" t="s">
        <v>7</v>
      </c>
      <c r="E215" s="30" t="s">
        <v>555</v>
      </c>
      <c r="F215" s="30" t="s">
        <v>280</v>
      </c>
      <c r="G215" s="9" t="s">
        <v>56</v>
      </c>
      <c r="H215" s="31" t="s">
        <v>10</v>
      </c>
      <c r="I215" s="111">
        <v>1</v>
      </c>
      <c r="J215" s="32"/>
      <c r="K215" s="41">
        <f t="shared" si="92"/>
        <v>0</v>
      </c>
      <c r="L215" s="34" t="s">
        <v>211</v>
      </c>
      <c r="M215" s="32">
        <v>0</v>
      </c>
      <c r="N215" s="32">
        <f t="shared" si="93"/>
        <v>0</v>
      </c>
      <c r="O215" s="8">
        <v>46380</v>
      </c>
      <c r="P215" s="8">
        <v>46744</v>
      </c>
      <c r="Q215" s="9" t="s">
        <v>4</v>
      </c>
      <c r="R215" s="15" t="s">
        <v>11</v>
      </c>
    </row>
    <row r="216" spans="1:18" s="3" customFormat="1" ht="25.5" x14ac:dyDescent="0.2">
      <c r="A216" s="29" t="s">
        <v>982</v>
      </c>
      <c r="B216" s="49" t="s">
        <v>565</v>
      </c>
      <c r="C216" s="30" t="s">
        <v>45</v>
      </c>
      <c r="D216" s="9" t="s">
        <v>7</v>
      </c>
      <c r="E216" s="30" t="s">
        <v>556</v>
      </c>
      <c r="F216" s="30" t="s">
        <v>280</v>
      </c>
      <c r="G216" s="9" t="s">
        <v>56</v>
      </c>
      <c r="H216" s="31" t="s">
        <v>10</v>
      </c>
      <c r="I216" s="111">
        <v>1</v>
      </c>
      <c r="J216" s="32"/>
      <c r="K216" s="41">
        <f t="shared" si="92"/>
        <v>0</v>
      </c>
      <c r="L216" s="34" t="s">
        <v>211</v>
      </c>
      <c r="M216" s="32">
        <v>0</v>
      </c>
      <c r="N216" s="32">
        <f t="shared" si="93"/>
        <v>0</v>
      </c>
      <c r="O216" s="8">
        <v>46380</v>
      </c>
      <c r="P216" s="8">
        <v>46744</v>
      </c>
      <c r="Q216" s="9" t="s">
        <v>4</v>
      </c>
      <c r="R216" s="15" t="s">
        <v>11</v>
      </c>
    </row>
    <row r="217" spans="1:18" s="3" customFormat="1" ht="25.5" x14ac:dyDescent="0.2">
      <c r="A217" s="29" t="s">
        <v>983</v>
      </c>
      <c r="B217" s="49" t="s">
        <v>566</v>
      </c>
      <c r="C217" s="30" t="s">
        <v>45</v>
      </c>
      <c r="D217" s="9" t="s">
        <v>7</v>
      </c>
      <c r="E217" s="30" t="s">
        <v>557</v>
      </c>
      <c r="F217" s="30" t="s">
        <v>280</v>
      </c>
      <c r="G217" s="9" t="s">
        <v>56</v>
      </c>
      <c r="H217" s="31" t="s">
        <v>10</v>
      </c>
      <c r="I217" s="111">
        <v>1</v>
      </c>
      <c r="J217" s="32"/>
      <c r="K217" s="41">
        <f t="shared" si="92"/>
        <v>0</v>
      </c>
      <c r="L217" s="34" t="s">
        <v>211</v>
      </c>
      <c r="M217" s="32">
        <v>0</v>
      </c>
      <c r="N217" s="32">
        <f t="shared" si="93"/>
        <v>0</v>
      </c>
      <c r="O217" s="8">
        <v>46380</v>
      </c>
      <c r="P217" s="8">
        <v>46744</v>
      </c>
      <c r="Q217" s="9" t="s">
        <v>4</v>
      </c>
      <c r="R217" s="15" t="s">
        <v>11</v>
      </c>
    </row>
    <row r="218" spans="1:18" s="3" customFormat="1" ht="25.5" x14ac:dyDescent="0.2">
      <c r="A218" s="29" t="s">
        <v>984</v>
      </c>
      <c r="B218" s="49" t="s">
        <v>567</v>
      </c>
      <c r="C218" s="30" t="s">
        <v>45</v>
      </c>
      <c r="D218" s="9" t="s">
        <v>7</v>
      </c>
      <c r="E218" s="30" t="s">
        <v>558</v>
      </c>
      <c r="F218" s="30" t="s">
        <v>280</v>
      </c>
      <c r="G218" s="9" t="s">
        <v>56</v>
      </c>
      <c r="H218" s="31" t="s">
        <v>10</v>
      </c>
      <c r="I218" s="111">
        <v>1</v>
      </c>
      <c r="J218" s="32"/>
      <c r="K218" s="41">
        <f t="shared" si="92"/>
        <v>0</v>
      </c>
      <c r="L218" s="34" t="s">
        <v>211</v>
      </c>
      <c r="M218" s="32">
        <v>0</v>
      </c>
      <c r="N218" s="32">
        <f t="shared" si="93"/>
        <v>0</v>
      </c>
      <c r="O218" s="8">
        <v>46380</v>
      </c>
      <c r="P218" s="8">
        <v>46744</v>
      </c>
      <c r="Q218" s="9" t="s">
        <v>4</v>
      </c>
      <c r="R218" s="15" t="s">
        <v>11</v>
      </c>
    </row>
    <row r="219" spans="1:18" s="3" customFormat="1" ht="96.6" customHeight="1" x14ac:dyDescent="0.2">
      <c r="A219" s="29" t="s">
        <v>985</v>
      </c>
      <c r="B219" s="9" t="s">
        <v>11</v>
      </c>
      <c r="C219" s="30" t="s">
        <v>21</v>
      </c>
      <c r="D219" s="9" t="s">
        <v>7</v>
      </c>
      <c r="E219" s="30" t="s">
        <v>547</v>
      </c>
      <c r="F219" s="30" t="s">
        <v>280</v>
      </c>
      <c r="G219" s="9" t="s">
        <v>22</v>
      </c>
      <c r="H219" s="31" t="s">
        <v>10</v>
      </c>
      <c r="I219" s="111">
        <v>51</v>
      </c>
      <c r="J219" s="32"/>
      <c r="K219" s="33">
        <f t="shared" ref="K219:K220" si="94">ROUND(I219*J219,2)</f>
        <v>0</v>
      </c>
      <c r="L219" s="34" t="s">
        <v>211</v>
      </c>
      <c r="M219" s="32">
        <v>0</v>
      </c>
      <c r="N219" s="32">
        <f t="shared" ref="N219:N228" si="95">K219+M219</f>
        <v>0</v>
      </c>
      <c r="O219" s="50">
        <v>46174</v>
      </c>
      <c r="P219" s="50">
        <v>46538</v>
      </c>
      <c r="Q219" s="9" t="s">
        <v>4</v>
      </c>
      <c r="R219" s="15" t="s">
        <v>11</v>
      </c>
    </row>
    <row r="220" spans="1:18" s="3" customFormat="1" ht="69.599999999999994" customHeight="1" x14ac:dyDescent="0.2">
      <c r="A220" s="29" t="s">
        <v>986</v>
      </c>
      <c r="B220" s="9" t="s">
        <v>11</v>
      </c>
      <c r="C220" s="30" t="s">
        <v>381</v>
      </c>
      <c r="D220" s="9" t="s">
        <v>7</v>
      </c>
      <c r="E220" s="30" t="s">
        <v>382</v>
      </c>
      <c r="F220" s="30" t="s">
        <v>12</v>
      </c>
      <c r="G220" s="107" t="s">
        <v>11</v>
      </c>
      <c r="H220" s="31" t="s">
        <v>10</v>
      </c>
      <c r="I220" s="111">
        <v>1</v>
      </c>
      <c r="J220" s="32"/>
      <c r="K220" s="52">
        <f t="shared" si="94"/>
        <v>0</v>
      </c>
      <c r="L220" s="34">
        <v>0.22</v>
      </c>
      <c r="M220" s="32">
        <f>ROUND(K220*L220,2)</f>
        <v>0</v>
      </c>
      <c r="N220" s="32">
        <f t="shared" si="95"/>
        <v>0</v>
      </c>
      <c r="O220" s="50">
        <v>46324</v>
      </c>
      <c r="P220" s="50">
        <v>46688</v>
      </c>
      <c r="Q220" s="9" t="s">
        <v>4</v>
      </c>
      <c r="R220" s="15" t="s">
        <v>11</v>
      </c>
    </row>
    <row r="221" spans="1:18" s="3" customFormat="1" ht="30" customHeight="1" x14ac:dyDescent="0.2">
      <c r="A221" s="29" t="s">
        <v>987</v>
      </c>
      <c r="B221" s="9" t="s">
        <v>11</v>
      </c>
      <c r="C221" s="51" t="s">
        <v>385</v>
      </c>
      <c r="D221" s="49" t="s">
        <v>7</v>
      </c>
      <c r="E221" s="51" t="s">
        <v>384</v>
      </c>
      <c r="F221" s="30" t="s">
        <v>280</v>
      </c>
      <c r="G221" s="9" t="s">
        <v>383</v>
      </c>
      <c r="H221" s="31" t="s">
        <v>10</v>
      </c>
      <c r="I221" s="111">
        <v>2</v>
      </c>
      <c r="J221" s="32"/>
      <c r="K221" s="52">
        <f>ROUND(I221*J221,2)</f>
        <v>0</v>
      </c>
      <c r="L221" s="34" t="s">
        <v>211</v>
      </c>
      <c r="M221" s="32">
        <v>0</v>
      </c>
      <c r="N221" s="32">
        <f t="shared" si="95"/>
        <v>0</v>
      </c>
      <c r="O221" s="50">
        <v>46254</v>
      </c>
      <c r="P221" s="50">
        <v>46618</v>
      </c>
      <c r="Q221" s="9" t="s">
        <v>4</v>
      </c>
      <c r="R221" s="15" t="s">
        <v>11</v>
      </c>
    </row>
    <row r="222" spans="1:18" s="3" customFormat="1" ht="38.25" x14ac:dyDescent="0.2">
      <c r="A222" s="29" t="s">
        <v>988</v>
      </c>
      <c r="B222" s="9" t="s">
        <v>912</v>
      </c>
      <c r="C222" s="30" t="s">
        <v>39</v>
      </c>
      <c r="D222" s="9" t="s">
        <v>7</v>
      </c>
      <c r="E222" s="30" t="s">
        <v>913</v>
      </c>
      <c r="F222" s="30" t="s">
        <v>280</v>
      </c>
      <c r="G222" s="9" t="s">
        <v>107</v>
      </c>
      <c r="H222" s="31" t="s">
        <v>10</v>
      </c>
      <c r="I222" s="111">
        <v>4</v>
      </c>
      <c r="J222" s="32"/>
      <c r="K222" s="41">
        <f t="shared" ref="K222" si="96">ROUND(J222*I222,2)</f>
        <v>0</v>
      </c>
      <c r="L222" s="34" t="s">
        <v>211</v>
      </c>
      <c r="M222" s="32">
        <v>0</v>
      </c>
      <c r="N222" s="32">
        <f t="shared" ref="N222" si="97">K222+M222</f>
        <v>0</v>
      </c>
      <c r="O222" s="8" t="s">
        <v>19</v>
      </c>
      <c r="P222" s="8" t="s">
        <v>11</v>
      </c>
      <c r="Q222" s="9" t="s">
        <v>249</v>
      </c>
      <c r="R222" s="15" t="s">
        <v>937</v>
      </c>
    </row>
    <row r="223" spans="1:18" s="3" customFormat="1" ht="38.25" x14ac:dyDescent="0.2">
      <c r="A223" s="29" t="s">
        <v>989</v>
      </c>
      <c r="B223" s="9" t="s">
        <v>368</v>
      </c>
      <c r="C223" s="30" t="s">
        <v>39</v>
      </c>
      <c r="D223" s="9" t="s">
        <v>7</v>
      </c>
      <c r="E223" s="30" t="s">
        <v>374</v>
      </c>
      <c r="F223" s="30" t="s">
        <v>280</v>
      </c>
      <c r="G223" s="9" t="s">
        <v>107</v>
      </c>
      <c r="H223" s="31" t="s">
        <v>10</v>
      </c>
      <c r="I223" s="111">
        <v>48</v>
      </c>
      <c r="J223" s="32"/>
      <c r="K223" s="41">
        <f t="shared" ref="K223:K228" si="98">ROUND(J223*I223,2)</f>
        <v>0</v>
      </c>
      <c r="L223" s="34" t="s">
        <v>211</v>
      </c>
      <c r="M223" s="32">
        <v>0</v>
      </c>
      <c r="N223" s="32">
        <f t="shared" si="95"/>
        <v>0</v>
      </c>
      <c r="O223" s="8" t="s">
        <v>19</v>
      </c>
      <c r="P223" s="8" t="s">
        <v>11</v>
      </c>
      <c r="Q223" s="9" t="s">
        <v>249</v>
      </c>
      <c r="R223" s="15" t="s">
        <v>937</v>
      </c>
    </row>
    <row r="224" spans="1:18" s="3" customFormat="1" ht="51" x14ac:dyDescent="0.2">
      <c r="A224" s="29" t="s">
        <v>990</v>
      </c>
      <c r="B224" s="9" t="s">
        <v>369</v>
      </c>
      <c r="C224" s="30" t="s">
        <v>39</v>
      </c>
      <c r="D224" s="9" t="s">
        <v>7</v>
      </c>
      <c r="E224" s="30" t="s">
        <v>375</v>
      </c>
      <c r="F224" s="30" t="s">
        <v>12</v>
      </c>
      <c r="G224" s="109" t="s">
        <v>11</v>
      </c>
      <c r="H224" s="31" t="s">
        <v>10</v>
      </c>
      <c r="I224" s="111">
        <v>48</v>
      </c>
      <c r="J224" s="32"/>
      <c r="K224" s="41">
        <f t="shared" si="98"/>
        <v>0</v>
      </c>
      <c r="L224" s="34">
        <v>0.22</v>
      </c>
      <c r="M224" s="32">
        <f>ROUND(K224*L224,2)</f>
        <v>0</v>
      </c>
      <c r="N224" s="32">
        <f t="shared" si="95"/>
        <v>0</v>
      </c>
      <c r="O224" s="8" t="s">
        <v>19</v>
      </c>
      <c r="P224" s="9" t="s">
        <v>11</v>
      </c>
      <c r="Q224" s="9" t="s">
        <v>4</v>
      </c>
      <c r="R224" s="15" t="s">
        <v>938</v>
      </c>
    </row>
    <row r="225" spans="1:18" s="3" customFormat="1" ht="38.25" x14ac:dyDescent="0.2">
      <c r="A225" s="29" t="s">
        <v>991</v>
      </c>
      <c r="B225" s="9" t="s">
        <v>370</v>
      </c>
      <c r="C225" s="30" t="s">
        <v>39</v>
      </c>
      <c r="D225" s="9" t="s">
        <v>7</v>
      </c>
      <c r="E225" s="30" t="s">
        <v>376</v>
      </c>
      <c r="F225" s="30" t="s">
        <v>280</v>
      </c>
      <c r="G225" s="9" t="s">
        <v>107</v>
      </c>
      <c r="H225" s="31" t="s">
        <v>10</v>
      </c>
      <c r="I225" s="111">
        <v>7</v>
      </c>
      <c r="J225" s="32"/>
      <c r="K225" s="41">
        <f t="shared" si="98"/>
        <v>0</v>
      </c>
      <c r="L225" s="34" t="s">
        <v>211</v>
      </c>
      <c r="M225" s="32">
        <v>0</v>
      </c>
      <c r="N225" s="32">
        <f t="shared" si="95"/>
        <v>0</v>
      </c>
      <c r="O225" s="8" t="s">
        <v>19</v>
      </c>
      <c r="P225" s="8" t="s">
        <v>11</v>
      </c>
      <c r="Q225" s="9" t="s">
        <v>249</v>
      </c>
      <c r="R225" s="15" t="s">
        <v>937</v>
      </c>
    </row>
    <row r="226" spans="1:18" s="3" customFormat="1" ht="51" x14ac:dyDescent="0.2">
      <c r="A226" s="29" t="s">
        <v>992</v>
      </c>
      <c r="B226" s="9" t="s">
        <v>371</v>
      </c>
      <c r="C226" s="30" t="s">
        <v>39</v>
      </c>
      <c r="D226" s="9" t="s">
        <v>7</v>
      </c>
      <c r="E226" s="30" t="s">
        <v>377</v>
      </c>
      <c r="F226" s="30" t="s">
        <v>12</v>
      </c>
      <c r="G226" s="9" t="s">
        <v>11</v>
      </c>
      <c r="H226" s="31" t="s">
        <v>10</v>
      </c>
      <c r="I226" s="111">
        <v>7</v>
      </c>
      <c r="J226" s="32"/>
      <c r="K226" s="41">
        <f t="shared" si="98"/>
        <v>0</v>
      </c>
      <c r="L226" s="34">
        <v>0.22</v>
      </c>
      <c r="M226" s="32">
        <f>ROUND(K226*L226,2)</f>
        <v>0</v>
      </c>
      <c r="N226" s="32">
        <f t="shared" si="95"/>
        <v>0</v>
      </c>
      <c r="O226" s="8" t="s">
        <v>19</v>
      </c>
      <c r="P226" s="9" t="s">
        <v>11</v>
      </c>
      <c r="Q226" s="9" t="s">
        <v>4</v>
      </c>
      <c r="R226" s="15" t="s">
        <v>938</v>
      </c>
    </row>
    <row r="227" spans="1:18" s="3" customFormat="1" ht="51" x14ac:dyDescent="0.2">
      <c r="A227" s="29" t="s">
        <v>993</v>
      </c>
      <c r="B227" s="49" t="s">
        <v>372</v>
      </c>
      <c r="C227" s="30" t="s">
        <v>218</v>
      </c>
      <c r="D227" s="9" t="s">
        <v>7</v>
      </c>
      <c r="E227" s="30" t="s">
        <v>378</v>
      </c>
      <c r="F227" s="30" t="s">
        <v>12</v>
      </c>
      <c r="G227" s="9" t="s">
        <v>11</v>
      </c>
      <c r="H227" s="31" t="s">
        <v>10</v>
      </c>
      <c r="I227" s="111">
        <v>52</v>
      </c>
      <c r="J227" s="32"/>
      <c r="K227" s="41">
        <f t="shared" si="98"/>
        <v>0</v>
      </c>
      <c r="L227" s="34">
        <v>0.22</v>
      </c>
      <c r="M227" s="32">
        <f t="shared" ref="M227:M228" si="99">ROUND(K227*L227,2)</f>
        <v>0</v>
      </c>
      <c r="N227" s="32">
        <f t="shared" si="95"/>
        <v>0</v>
      </c>
      <c r="O227" s="9" t="s">
        <v>19</v>
      </c>
      <c r="P227" s="8" t="s">
        <v>11</v>
      </c>
      <c r="Q227" s="9" t="s">
        <v>249</v>
      </c>
      <c r="R227" s="15" t="s">
        <v>938</v>
      </c>
    </row>
    <row r="228" spans="1:18" s="3" customFormat="1" ht="51" x14ac:dyDescent="0.2">
      <c r="A228" s="29" t="s">
        <v>994</v>
      </c>
      <c r="B228" s="49" t="s">
        <v>373</v>
      </c>
      <c r="C228" s="30" t="s">
        <v>218</v>
      </c>
      <c r="D228" s="9" t="s">
        <v>7</v>
      </c>
      <c r="E228" s="30" t="s">
        <v>379</v>
      </c>
      <c r="F228" s="30" t="s">
        <v>12</v>
      </c>
      <c r="G228" s="9" t="s">
        <v>11</v>
      </c>
      <c r="H228" s="31" t="s">
        <v>10</v>
      </c>
      <c r="I228" s="111">
        <v>7</v>
      </c>
      <c r="J228" s="32"/>
      <c r="K228" s="41">
        <f t="shared" si="98"/>
        <v>0</v>
      </c>
      <c r="L228" s="34">
        <v>0.22</v>
      </c>
      <c r="M228" s="32">
        <f t="shared" si="99"/>
        <v>0</v>
      </c>
      <c r="N228" s="32">
        <f t="shared" si="95"/>
        <v>0</v>
      </c>
      <c r="O228" s="9" t="s">
        <v>19</v>
      </c>
      <c r="P228" s="8" t="s">
        <v>11</v>
      </c>
      <c r="Q228" s="9" t="s">
        <v>249</v>
      </c>
      <c r="R228" s="15" t="s">
        <v>938</v>
      </c>
    </row>
    <row r="229" spans="1:18" s="5" customFormat="1" x14ac:dyDescent="0.2">
      <c r="A229" s="123" t="s">
        <v>548</v>
      </c>
      <c r="B229" s="124"/>
      <c r="C229" s="124"/>
      <c r="D229" s="124"/>
      <c r="E229" s="124"/>
      <c r="F229" s="124"/>
      <c r="G229" s="124"/>
      <c r="H229" s="124"/>
      <c r="I229" s="124"/>
      <c r="J229" s="125"/>
      <c r="K229" s="36">
        <f>SUM(K192:K228)</f>
        <v>0</v>
      </c>
      <c r="L229" s="10"/>
      <c r="M229" s="36">
        <f>SUM(M192:M228)</f>
        <v>0</v>
      </c>
      <c r="N229" s="36">
        <f>SUM(N192:N228)</f>
        <v>0</v>
      </c>
      <c r="O229" s="10"/>
      <c r="P229" s="16"/>
      <c r="Q229" s="16"/>
      <c r="R229" s="16"/>
    </row>
    <row r="230" spans="1:18" ht="51" customHeight="1" x14ac:dyDescent="0.2">
      <c r="A230" s="126" t="s">
        <v>995</v>
      </c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8"/>
    </row>
    <row r="231" spans="1:18" s="3" customFormat="1" ht="25.5" x14ac:dyDescent="0.2">
      <c r="A231" s="29" t="s">
        <v>996</v>
      </c>
      <c r="B231" s="9" t="s">
        <v>73</v>
      </c>
      <c r="C231" s="30" t="s">
        <v>74</v>
      </c>
      <c r="D231" s="9" t="s">
        <v>7</v>
      </c>
      <c r="E231" s="30" t="s">
        <v>72</v>
      </c>
      <c r="F231" s="30" t="s">
        <v>9</v>
      </c>
      <c r="G231" s="9" t="s">
        <v>75</v>
      </c>
      <c r="H231" s="31" t="s">
        <v>10</v>
      </c>
      <c r="I231" s="111">
        <v>1350</v>
      </c>
      <c r="J231" s="32"/>
      <c r="K231" s="41">
        <f>ROUND(J231*I231,2)</f>
        <v>0</v>
      </c>
      <c r="L231" s="34" t="s">
        <v>211</v>
      </c>
      <c r="M231" s="32">
        <v>0</v>
      </c>
      <c r="N231" s="32">
        <f t="shared" ref="N231" si="100">K231+M231</f>
        <v>0</v>
      </c>
      <c r="O231" s="8">
        <v>46661</v>
      </c>
      <c r="P231" s="8">
        <v>47026</v>
      </c>
      <c r="Q231" s="9" t="s">
        <v>4</v>
      </c>
      <c r="R231" s="15" t="s">
        <v>11</v>
      </c>
    </row>
    <row r="232" spans="1:18" s="3" customFormat="1" ht="76.5" x14ac:dyDescent="0.2">
      <c r="A232" s="29" t="s">
        <v>997</v>
      </c>
      <c r="B232" s="9" t="s">
        <v>706</v>
      </c>
      <c r="C232" s="30" t="s">
        <v>6</v>
      </c>
      <c r="D232" s="9" t="s">
        <v>7</v>
      </c>
      <c r="E232" s="30" t="s">
        <v>707</v>
      </c>
      <c r="F232" s="30" t="s">
        <v>280</v>
      </c>
      <c r="G232" s="9" t="s">
        <v>25</v>
      </c>
      <c r="H232" s="31" t="s">
        <v>10</v>
      </c>
      <c r="I232" s="111">
        <v>10</v>
      </c>
      <c r="J232" s="32"/>
      <c r="K232" s="41">
        <f>ROUND(J232*I232,2)</f>
        <v>0</v>
      </c>
      <c r="L232" s="34" t="s">
        <v>211</v>
      </c>
      <c r="M232" s="32">
        <v>0</v>
      </c>
      <c r="N232" s="32">
        <f t="shared" ref="N232" si="101">K232+M232</f>
        <v>0</v>
      </c>
      <c r="O232" s="9" t="s">
        <v>19</v>
      </c>
      <c r="P232" s="8" t="s">
        <v>11</v>
      </c>
      <c r="Q232" s="9" t="s">
        <v>249</v>
      </c>
      <c r="R232" s="15" t="s">
        <v>11</v>
      </c>
    </row>
    <row r="233" spans="1:18" s="5" customFormat="1" x14ac:dyDescent="0.2">
      <c r="A233" s="123" t="s">
        <v>549</v>
      </c>
      <c r="B233" s="124"/>
      <c r="C233" s="124"/>
      <c r="D233" s="124"/>
      <c r="E233" s="124"/>
      <c r="F233" s="124"/>
      <c r="G233" s="124"/>
      <c r="H233" s="124"/>
      <c r="I233" s="124"/>
      <c r="J233" s="125"/>
      <c r="K233" s="36">
        <f>SUM(K231:K232)</f>
        <v>0</v>
      </c>
      <c r="L233" s="10"/>
      <c r="M233" s="36">
        <f>SUM(M231:M232)</f>
        <v>0</v>
      </c>
      <c r="N233" s="36">
        <f>SUM(N231:N232)</f>
        <v>0</v>
      </c>
      <c r="O233" s="10"/>
      <c r="P233" s="16"/>
      <c r="Q233" s="16"/>
      <c r="R233" s="16"/>
    </row>
    <row r="234" spans="1:18" s="5" customFormat="1" x14ac:dyDescent="0.2">
      <c r="A234" s="123" t="s">
        <v>235</v>
      </c>
      <c r="B234" s="124"/>
      <c r="C234" s="124"/>
      <c r="D234" s="124"/>
      <c r="E234" s="124"/>
      <c r="F234" s="124"/>
      <c r="G234" s="124"/>
      <c r="H234" s="124"/>
      <c r="I234" s="124"/>
      <c r="J234" s="125"/>
      <c r="K234" s="36">
        <f>K229+K233</f>
        <v>0</v>
      </c>
      <c r="L234" s="10"/>
      <c r="M234" s="36">
        <f>M229+M233</f>
        <v>0</v>
      </c>
      <c r="N234" s="36">
        <f>N229+N233</f>
        <v>0</v>
      </c>
      <c r="O234" s="10"/>
      <c r="P234" s="16"/>
      <c r="Q234" s="16"/>
      <c r="R234" s="16"/>
    </row>
    <row r="235" spans="1:18" ht="12.75" customHeight="1" x14ac:dyDescent="0.2">
      <c r="A235" s="129" t="s">
        <v>127</v>
      </c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1"/>
    </row>
    <row r="236" spans="1:18" ht="51" customHeight="1" x14ac:dyDescent="0.2">
      <c r="A236" s="126" t="s">
        <v>998</v>
      </c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8"/>
    </row>
    <row r="237" spans="1:18" s="3" customFormat="1" ht="25.5" x14ac:dyDescent="0.2">
      <c r="A237" s="29" t="s">
        <v>999</v>
      </c>
      <c r="B237" s="9" t="s">
        <v>73</v>
      </c>
      <c r="C237" s="30" t="s">
        <v>74</v>
      </c>
      <c r="D237" s="9" t="s">
        <v>7</v>
      </c>
      <c r="E237" s="30" t="s">
        <v>72</v>
      </c>
      <c r="F237" s="30" t="s">
        <v>9</v>
      </c>
      <c r="G237" s="9" t="s">
        <v>75</v>
      </c>
      <c r="H237" s="31" t="s">
        <v>10</v>
      </c>
      <c r="I237" s="111">
        <v>350</v>
      </c>
      <c r="J237" s="32"/>
      <c r="K237" s="41">
        <f>ROUND(J237*I237,2)</f>
        <v>0</v>
      </c>
      <c r="L237" s="34" t="s">
        <v>211</v>
      </c>
      <c r="M237" s="32">
        <v>0</v>
      </c>
      <c r="N237" s="32">
        <f>K237+M237</f>
        <v>0</v>
      </c>
      <c r="O237" s="50">
        <v>46380</v>
      </c>
      <c r="P237" s="50">
        <v>46744</v>
      </c>
      <c r="Q237" s="9" t="s">
        <v>4</v>
      </c>
      <c r="R237" s="15" t="s">
        <v>11</v>
      </c>
    </row>
    <row r="238" spans="1:18" s="3" customFormat="1" ht="25.5" x14ac:dyDescent="0.2">
      <c r="A238" s="29" t="s">
        <v>1000</v>
      </c>
      <c r="B238" s="49" t="s">
        <v>322</v>
      </c>
      <c r="C238" s="51" t="s">
        <v>39</v>
      </c>
      <c r="D238" s="49" t="s">
        <v>7</v>
      </c>
      <c r="E238" s="51" t="s">
        <v>169</v>
      </c>
      <c r="F238" s="30" t="s">
        <v>12</v>
      </c>
      <c r="G238" s="9" t="s">
        <v>11</v>
      </c>
      <c r="H238" s="31" t="s">
        <v>10</v>
      </c>
      <c r="I238" s="111">
        <v>3</v>
      </c>
      <c r="J238" s="32"/>
      <c r="K238" s="41">
        <f>ROUND(J238*I238,2)</f>
        <v>0</v>
      </c>
      <c r="L238" s="34">
        <v>0.22</v>
      </c>
      <c r="M238" s="35">
        <f>ROUND(K238*L238,2)</f>
        <v>0</v>
      </c>
      <c r="N238" s="32">
        <f>K238+M238</f>
        <v>0</v>
      </c>
      <c r="O238" s="50">
        <v>46388</v>
      </c>
      <c r="P238" s="50">
        <v>46752</v>
      </c>
      <c r="Q238" s="9" t="s">
        <v>4</v>
      </c>
      <c r="R238" s="15" t="s">
        <v>11</v>
      </c>
    </row>
    <row r="239" spans="1:18" s="3" customFormat="1" ht="96" customHeight="1" x14ac:dyDescent="0.2">
      <c r="A239" s="29" t="s">
        <v>1001</v>
      </c>
      <c r="B239" s="49" t="s">
        <v>321</v>
      </c>
      <c r="C239" s="51" t="s">
        <v>6</v>
      </c>
      <c r="D239" s="49" t="s">
        <v>7</v>
      </c>
      <c r="E239" s="51" t="s">
        <v>439</v>
      </c>
      <c r="F239" s="30" t="s">
        <v>12</v>
      </c>
      <c r="G239" s="9" t="s">
        <v>11</v>
      </c>
      <c r="H239" s="31" t="s">
        <v>10</v>
      </c>
      <c r="I239" s="111">
        <v>5</v>
      </c>
      <c r="J239" s="32"/>
      <c r="K239" s="41">
        <f t="shared" ref="K239:K248" si="102">ROUND(J239*I239,2)</f>
        <v>0</v>
      </c>
      <c r="L239" s="34">
        <v>0.22</v>
      </c>
      <c r="M239" s="35">
        <f>ROUND(K239*L239,2)</f>
        <v>0</v>
      </c>
      <c r="N239" s="32">
        <f t="shared" ref="N239:N248" si="103">K239+M239</f>
        <v>0</v>
      </c>
      <c r="O239" s="50">
        <v>46382</v>
      </c>
      <c r="P239" s="50">
        <v>46746</v>
      </c>
      <c r="Q239" s="9" t="s">
        <v>4</v>
      </c>
      <c r="R239" s="15" t="s">
        <v>11</v>
      </c>
    </row>
    <row r="240" spans="1:18" s="3" customFormat="1" ht="25.5" x14ac:dyDescent="0.2">
      <c r="A240" s="29" t="s">
        <v>1002</v>
      </c>
      <c r="B240" s="9" t="s">
        <v>214</v>
      </c>
      <c r="C240" s="30" t="s">
        <v>29</v>
      </c>
      <c r="D240" s="9" t="s">
        <v>7</v>
      </c>
      <c r="E240" s="30" t="s">
        <v>30</v>
      </c>
      <c r="F240" s="30" t="s">
        <v>12</v>
      </c>
      <c r="G240" s="9" t="s">
        <v>11</v>
      </c>
      <c r="H240" s="31" t="s">
        <v>10</v>
      </c>
      <c r="I240" s="111">
        <v>1</v>
      </c>
      <c r="J240" s="32"/>
      <c r="K240" s="41">
        <f t="shared" si="102"/>
        <v>0</v>
      </c>
      <c r="L240" s="34">
        <v>0.22</v>
      </c>
      <c r="M240" s="35">
        <f t="shared" ref="M240:M241" si="104">ROUND(K240*L240,2)</f>
        <v>0</v>
      </c>
      <c r="N240" s="32">
        <f t="shared" si="103"/>
        <v>0</v>
      </c>
      <c r="O240" s="8">
        <v>46382</v>
      </c>
      <c r="P240" s="8">
        <v>46746</v>
      </c>
      <c r="Q240" s="9" t="s">
        <v>4</v>
      </c>
      <c r="R240" s="15" t="s">
        <v>11</v>
      </c>
    </row>
    <row r="241" spans="1:18" s="3" customFormat="1" ht="25.5" x14ac:dyDescent="0.2">
      <c r="A241" s="29" t="s">
        <v>1003</v>
      </c>
      <c r="B241" s="9" t="s">
        <v>215</v>
      </c>
      <c r="C241" s="30" t="s">
        <v>29</v>
      </c>
      <c r="D241" s="9" t="s">
        <v>7</v>
      </c>
      <c r="E241" s="30" t="s">
        <v>28</v>
      </c>
      <c r="F241" s="30" t="s">
        <v>12</v>
      </c>
      <c r="G241" s="9" t="s">
        <v>11</v>
      </c>
      <c r="H241" s="31" t="s">
        <v>10</v>
      </c>
      <c r="I241" s="112">
        <v>2</v>
      </c>
      <c r="J241" s="32"/>
      <c r="K241" s="41">
        <f t="shared" si="102"/>
        <v>0</v>
      </c>
      <c r="L241" s="34">
        <v>0.22</v>
      </c>
      <c r="M241" s="35">
        <f t="shared" si="104"/>
        <v>0</v>
      </c>
      <c r="N241" s="32">
        <f t="shared" si="103"/>
        <v>0</v>
      </c>
      <c r="O241" s="8">
        <v>46382</v>
      </c>
      <c r="P241" s="8">
        <v>46746</v>
      </c>
      <c r="Q241" s="9" t="s">
        <v>4</v>
      </c>
      <c r="R241" s="15" t="s">
        <v>11</v>
      </c>
    </row>
    <row r="242" spans="1:18" s="3" customFormat="1" ht="51" x14ac:dyDescent="0.2">
      <c r="A242" s="29" t="s">
        <v>1004</v>
      </c>
      <c r="B242" s="9" t="s">
        <v>314</v>
      </c>
      <c r="C242" s="30" t="s">
        <v>45</v>
      </c>
      <c r="D242" s="9" t="s">
        <v>7</v>
      </c>
      <c r="E242" s="30" t="s">
        <v>453</v>
      </c>
      <c r="F242" s="30" t="s">
        <v>280</v>
      </c>
      <c r="G242" s="9" t="s">
        <v>46</v>
      </c>
      <c r="H242" s="31" t="s">
        <v>10</v>
      </c>
      <c r="I242" s="111">
        <v>9</v>
      </c>
      <c r="J242" s="32"/>
      <c r="K242" s="41">
        <f t="shared" si="102"/>
        <v>0</v>
      </c>
      <c r="L242" s="34" t="s">
        <v>211</v>
      </c>
      <c r="M242" s="32">
        <v>0</v>
      </c>
      <c r="N242" s="32">
        <f t="shared" si="103"/>
        <v>0</v>
      </c>
      <c r="O242" s="8">
        <v>46379</v>
      </c>
      <c r="P242" s="8">
        <v>46743</v>
      </c>
      <c r="Q242" s="9" t="s">
        <v>4</v>
      </c>
      <c r="R242" s="15" t="s">
        <v>11</v>
      </c>
    </row>
    <row r="243" spans="1:18" s="3" customFormat="1" ht="51" x14ac:dyDescent="0.2">
      <c r="A243" s="29" t="s">
        <v>1005</v>
      </c>
      <c r="B243" s="9" t="s">
        <v>315</v>
      </c>
      <c r="C243" s="30" t="s">
        <v>45</v>
      </c>
      <c r="D243" s="9" t="s">
        <v>7</v>
      </c>
      <c r="E243" s="30" t="s">
        <v>454</v>
      </c>
      <c r="F243" s="30" t="s">
        <v>280</v>
      </c>
      <c r="G243" s="9" t="s">
        <v>46</v>
      </c>
      <c r="H243" s="31" t="s">
        <v>10</v>
      </c>
      <c r="I243" s="111">
        <v>1</v>
      </c>
      <c r="J243" s="32"/>
      <c r="K243" s="41">
        <f t="shared" si="102"/>
        <v>0</v>
      </c>
      <c r="L243" s="34" t="s">
        <v>211</v>
      </c>
      <c r="M243" s="32">
        <v>0</v>
      </c>
      <c r="N243" s="32">
        <f t="shared" si="103"/>
        <v>0</v>
      </c>
      <c r="O243" s="8">
        <v>46379</v>
      </c>
      <c r="P243" s="8">
        <v>46743</v>
      </c>
      <c r="Q243" s="9" t="s">
        <v>4</v>
      </c>
      <c r="R243" s="15" t="s">
        <v>11</v>
      </c>
    </row>
    <row r="244" spans="1:18" s="3" customFormat="1" ht="38.25" x14ac:dyDescent="0.2">
      <c r="A244" s="29" t="s">
        <v>1006</v>
      </c>
      <c r="B244" s="9" t="s">
        <v>311</v>
      </c>
      <c r="C244" s="30" t="s">
        <v>45</v>
      </c>
      <c r="D244" s="9" t="s">
        <v>7</v>
      </c>
      <c r="E244" s="30" t="s">
        <v>455</v>
      </c>
      <c r="F244" s="30" t="s">
        <v>280</v>
      </c>
      <c r="G244" s="9" t="s">
        <v>56</v>
      </c>
      <c r="H244" s="31" t="s">
        <v>10</v>
      </c>
      <c r="I244" s="111">
        <v>1</v>
      </c>
      <c r="J244" s="32"/>
      <c r="K244" s="41">
        <f t="shared" si="102"/>
        <v>0</v>
      </c>
      <c r="L244" s="34" t="s">
        <v>211</v>
      </c>
      <c r="M244" s="32">
        <v>0</v>
      </c>
      <c r="N244" s="32">
        <f t="shared" si="103"/>
        <v>0</v>
      </c>
      <c r="O244" s="8">
        <v>46379</v>
      </c>
      <c r="P244" s="8">
        <v>46743</v>
      </c>
      <c r="Q244" s="9" t="s">
        <v>4</v>
      </c>
      <c r="R244" s="15" t="s">
        <v>11</v>
      </c>
    </row>
    <row r="245" spans="1:18" s="3" customFormat="1" ht="38.25" x14ac:dyDescent="0.2">
      <c r="A245" s="29" t="s">
        <v>1007</v>
      </c>
      <c r="B245" s="9" t="s">
        <v>456</v>
      </c>
      <c r="C245" s="30" t="s">
        <v>45</v>
      </c>
      <c r="D245" s="9" t="s">
        <v>7</v>
      </c>
      <c r="E245" s="30" t="s">
        <v>457</v>
      </c>
      <c r="F245" s="30" t="s">
        <v>280</v>
      </c>
      <c r="G245" s="9" t="s">
        <v>56</v>
      </c>
      <c r="H245" s="31" t="s">
        <v>10</v>
      </c>
      <c r="I245" s="111">
        <v>3</v>
      </c>
      <c r="J245" s="32"/>
      <c r="K245" s="41">
        <f t="shared" si="102"/>
        <v>0</v>
      </c>
      <c r="L245" s="34" t="s">
        <v>211</v>
      </c>
      <c r="M245" s="32">
        <v>0</v>
      </c>
      <c r="N245" s="32">
        <f t="shared" si="103"/>
        <v>0</v>
      </c>
      <c r="O245" s="8">
        <v>46379</v>
      </c>
      <c r="P245" s="8">
        <v>46743</v>
      </c>
      <c r="Q245" s="9" t="s">
        <v>4</v>
      </c>
      <c r="R245" s="15" t="s">
        <v>11</v>
      </c>
    </row>
    <row r="246" spans="1:18" s="3" customFormat="1" ht="39" customHeight="1" x14ac:dyDescent="0.2">
      <c r="A246" s="29" t="s">
        <v>1008</v>
      </c>
      <c r="B246" s="9" t="s">
        <v>458</v>
      </c>
      <c r="C246" s="30" t="s">
        <v>45</v>
      </c>
      <c r="D246" s="9" t="s">
        <v>7</v>
      </c>
      <c r="E246" s="30" t="s">
        <v>459</v>
      </c>
      <c r="F246" s="30" t="s">
        <v>280</v>
      </c>
      <c r="G246" s="9" t="s">
        <v>56</v>
      </c>
      <c r="H246" s="31" t="s">
        <v>10</v>
      </c>
      <c r="I246" s="111">
        <v>4</v>
      </c>
      <c r="J246" s="32"/>
      <c r="K246" s="41">
        <f t="shared" si="102"/>
        <v>0</v>
      </c>
      <c r="L246" s="34" t="s">
        <v>211</v>
      </c>
      <c r="M246" s="32">
        <v>0</v>
      </c>
      <c r="N246" s="32">
        <f t="shared" si="103"/>
        <v>0</v>
      </c>
      <c r="O246" s="8">
        <v>46379</v>
      </c>
      <c r="P246" s="8">
        <v>46743</v>
      </c>
      <c r="Q246" s="9" t="s">
        <v>4</v>
      </c>
      <c r="R246" s="15" t="s">
        <v>11</v>
      </c>
    </row>
    <row r="247" spans="1:18" s="3" customFormat="1" ht="39.75" customHeight="1" x14ac:dyDescent="0.2">
      <c r="A247" s="29" t="s">
        <v>1009</v>
      </c>
      <c r="B247" s="9" t="s">
        <v>312</v>
      </c>
      <c r="C247" s="30" t="s">
        <v>45</v>
      </c>
      <c r="D247" s="9" t="s">
        <v>7</v>
      </c>
      <c r="E247" s="30" t="s">
        <v>460</v>
      </c>
      <c r="F247" s="30" t="s">
        <v>280</v>
      </c>
      <c r="G247" s="9" t="s">
        <v>56</v>
      </c>
      <c r="H247" s="31" t="s">
        <v>10</v>
      </c>
      <c r="I247" s="111">
        <v>4</v>
      </c>
      <c r="J247" s="32"/>
      <c r="K247" s="41">
        <f t="shared" si="102"/>
        <v>0</v>
      </c>
      <c r="L247" s="34" t="s">
        <v>211</v>
      </c>
      <c r="M247" s="32">
        <v>0</v>
      </c>
      <c r="N247" s="32">
        <f t="shared" si="103"/>
        <v>0</v>
      </c>
      <c r="O247" s="8">
        <v>46379</v>
      </c>
      <c r="P247" s="8">
        <v>46743</v>
      </c>
      <c r="Q247" s="9" t="s">
        <v>4</v>
      </c>
      <c r="R247" s="15" t="s">
        <v>11</v>
      </c>
    </row>
    <row r="248" spans="1:18" s="3" customFormat="1" ht="41.25" customHeight="1" x14ac:dyDescent="0.2">
      <c r="A248" s="29" t="s">
        <v>1010</v>
      </c>
      <c r="B248" s="9" t="s">
        <v>313</v>
      </c>
      <c r="C248" s="30" t="s">
        <v>45</v>
      </c>
      <c r="D248" s="9" t="s">
        <v>7</v>
      </c>
      <c r="E248" s="30" t="s">
        <v>461</v>
      </c>
      <c r="F248" s="30" t="s">
        <v>280</v>
      </c>
      <c r="G248" s="9" t="s">
        <v>56</v>
      </c>
      <c r="H248" s="31" t="s">
        <v>10</v>
      </c>
      <c r="I248" s="111">
        <v>4</v>
      </c>
      <c r="J248" s="32"/>
      <c r="K248" s="41">
        <f t="shared" si="102"/>
        <v>0</v>
      </c>
      <c r="L248" s="34" t="s">
        <v>211</v>
      </c>
      <c r="M248" s="32">
        <v>0</v>
      </c>
      <c r="N248" s="32">
        <f t="shared" si="103"/>
        <v>0</v>
      </c>
      <c r="O248" s="8">
        <v>46379</v>
      </c>
      <c r="P248" s="8">
        <v>46743</v>
      </c>
      <c r="Q248" s="9" t="s">
        <v>4</v>
      </c>
      <c r="R248" s="15" t="s">
        <v>11</v>
      </c>
    </row>
    <row r="249" spans="1:18" s="5" customFormat="1" x14ac:dyDescent="0.2">
      <c r="A249" s="123" t="s">
        <v>803</v>
      </c>
      <c r="B249" s="124"/>
      <c r="C249" s="124"/>
      <c r="D249" s="124"/>
      <c r="E249" s="124"/>
      <c r="F249" s="124"/>
      <c r="G249" s="124"/>
      <c r="H249" s="124"/>
      <c r="I249" s="124"/>
      <c r="J249" s="125"/>
      <c r="K249" s="36">
        <f>SUM(K237:K248)</f>
        <v>0</v>
      </c>
      <c r="L249" s="10"/>
      <c r="M249" s="36">
        <f>SUM(M237:M248)</f>
        <v>0</v>
      </c>
      <c r="N249" s="36">
        <f>SUM(N237:N248)</f>
        <v>0</v>
      </c>
      <c r="O249" s="10"/>
      <c r="P249" s="16"/>
      <c r="Q249" s="16"/>
      <c r="R249" s="16"/>
    </row>
    <row r="250" spans="1:18" ht="12.75" customHeight="1" x14ac:dyDescent="0.2">
      <c r="A250" s="129" t="s">
        <v>128</v>
      </c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1"/>
    </row>
    <row r="251" spans="1:18" ht="51" customHeight="1" x14ac:dyDescent="0.2">
      <c r="A251" s="148" t="s">
        <v>1011</v>
      </c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50"/>
    </row>
    <row r="252" spans="1:18" s="3" customFormat="1" ht="76.5" x14ac:dyDescent="0.2">
      <c r="A252" s="29" t="s">
        <v>1012</v>
      </c>
      <c r="B252" s="9" t="s">
        <v>473</v>
      </c>
      <c r="C252" s="30" t="s">
        <v>6</v>
      </c>
      <c r="D252" s="9" t="s">
        <v>7</v>
      </c>
      <c r="E252" s="30" t="s">
        <v>474</v>
      </c>
      <c r="F252" s="30" t="s">
        <v>280</v>
      </c>
      <c r="G252" s="9" t="s">
        <v>25</v>
      </c>
      <c r="H252" s="31" t="s">
        <v>10</v>
      </c>
      <c r="I252" s="111">
        <v>20</v>
      </c>
      <c r="J252" s="32"/>
      <c r="K252" s="41">
        <f t="shared" ref="K252:K256" si="105">ROUND(J252*I252,2)</f>
        <v>0</v>
      </c>
      <c r="L252" s="34" t="s">
        <v>211</v>
      </c>
      <c r="M252" s="32">
        <v>0</v>
      </c>
      <c r="N252" s="32">
        <f t="shared" ref="N252:N253" si="106">K252+M252</f>
        <v>0</v>
      </c>
      <c r="O252" s="9" t="s">
        <v>19</v>
      </c>
      <c r="P252" s="8" t="s">
        <v>11</v>
      </c>
      <c r="Q252" s="9" t="s">
        <v>249</v>
      </c>
      <c r="R252" s="15" t="s">
        <v>11</v>
      </c>
    </row>
    <row r="253" spans="1:18" s="3" customFormat="1" ht="76.5" x14ac:dyDescent="0.2">
      <c r="A253" s="29" t="s">
        <v>1013</v>
      </c>
      <c r="B253" s="49" t="s">
        <v>365</v>
      </c>
      <c r="C253" s="51" t="s">
        <v>6</v>
      </c>
      <c r="D253" s="49" t="s">
        <v>7</v>
      </c>
      <c r="E253" s="51" t="s">
        <v>366</v>
      </c>
      <c r="F253" s="30" t="s">
        <v>12</v>
      </c>
      <c r="G253" s="9" t="s">
        <v>11</v>
      </c>
      <c r="H253" s="31" t="s">
        <v>10</v>
      </c>
      <c r="I253" s="111">
        <v>80</v>
      </c>
      <c r="J253" s="32"/>
      <c r="K253" s="41">
        <f t="shared" si="105"/>
        <v>0</v>
      </c>
      <c r="L253" s="34">
        <v>0.22</v>
      </c>
      <c r="M253" s="35">
        <f>ROUND(K253*L253,2)</f>
        <v>0</v>
      </c>
      <c r="N253" s="32">
        <f t="shared" si="106"/>
        <v>0</v>
      </c>
      <c r="O253" s="8">
        <v>46379</v>
      </c>
      <c r="P253" s="8">
        <v>46743</v>
      </c>
      <c r="Q253" s="9" t="s">
        <v>4</v>
      </c>
      <c r="R253" s="15" t="s">
        <v>11</v>
      </c>
    </row>
    <row r="254" spans="1:18" s="3" customFormat="1" ht="38.25" x14ac:dyDescent="0.2">
      <c r="A254" s="29" t="s">
        <v>1014</v>
      </c>
      <c r="B254" s="9" t="s">
        <v>11</v>
      </c>
      <c r="C254" s="30" t="s">
        <v>54</v>
      </c>
      <c r="D254" s="9" t="s">
        <v>7</v>
      </c>
      <c r="E254" s="30" t="s">
        <v>156</v>
      </c>
      <c r="F254" s="30" t="s">
        <v>9</v>
      </c>
      <c r="G254" s="9" t="s">
        <v>55</v>
      </c>
      <c r="H254" s="31" t="s">
        <v>10</v>
      </c>
      <c r="I254" s="111">
        <v>1</v>
      </c>
      <c r="J254" s="32"/>
      <c r="K254" s="41">
        <f t="shared" si="105"/>
        <v>0</v>
      </c>
      <c r="L254" s="34" t="s">
        <v>211</v>
      </c>
      <c r="M254" s="32">
        <v>0</v>
      </c>
      <c r="N254" s="32">
        <f t="shared" ref="N254" si="107">K254+M254</f>
        <v>0</v>
      </c>
      <c r="O254" s="8">
        <v>46380</v>
      </c>
      <c r="P254" s="8">
        <v>46744</v>
      </c>
      <c r="Q254" s="9" t="s">
        <v>4</v>
      </c>
      <c r="R254" s="15" t="s">
        <v>11</v>
      </c>
    </row>
    <row r="255" spans="1:18" s="3" customFormat="1" ht="51" x14ac:dyDescent="0.2">
      <c r="A255" s="29" t="s">
        <v>1015</v>
      </c>
      <c r="B255" s="49" t="s">
        <v>197</v>
      </c>
      <c r="C255" s="51" t="s">
        <v>42</v>
      </c>
      <c r="D255" s="49" t="s">
        <v>7</v>
      </c>
      <c r="E255" s="51" t="s">
        <v>242</v>
      </c>
      <c r="F255" s="30" t="s">
        <v>12</v>
      </c>
      <c r="G255" s="9" t="s">
        <v>11</v>
      </c>
      <c r="H255" s="31" t="s">
        <v>10</v>
      </c>
      <c r="I255" s="111">
        <v>32</v>
      </c>
      <c r="J255" s="32"/>
      <c r="K255" s="41">
        <f t="shared" si="105"/>
        <v>0</v>
      </c>
      <c r="L255" s="34">
        <v>0.22</v>
      </c>
      <c r="M255" s="35">
        <f>ROUND(K255*L255,2)</f>
        <v>0</v>
      </c>
      <c r="N255" s="32">
        <f>K255+M255</f>
        <v>0</v>
      </c>
      <c r="O255" s="8">
        <v>46380</v>
      </c>
      <c r="P255" s="8">
        <v>46744</v>
      </c>
      <c r="Q255" s="9" t="s">
        <v>4</v>
      </c>
      <c r="R255" s="15" t="s">
        <v>11</v>
      </c>
    </row>
    <row r="256" spans="1:18" s="1" customFormat="1" ht="233.1" customHeight="1" x14ac:dyDescent="0.25">
      <c r="A256" s="29" t="s">
        <v>1016</v>
      </c>
      <c r="B256" s="55" t="s">
        <v>11</v>
      </c>
      <c r="C256" s="47" t="s">
        <v>257</v>
      </c>
      <c r="D256" s="38" t="s">
        <v>7</v>
      </c>
      <c r="E256" s="57" t="s">
        <v>724</v>
      </c>
      <c r="F256" s="30" t="s">
        <v>12</v>
      </c>
      <c r="G256" s="39" t="s">
        <v>11</v>
      </c>
      <c r="H256" s="46" t="s">
        <v>10</v>
      </c>
      <c r="I256" s="111">
        <v>1</v>
      </c>
      <c r="J256" s="35"/>
      <c r="K256" s="41">
        <f t="shared" si="105"/>
        <v>0</v>
      </c>
      <c r="L256" s="34">
        <v>0.22</v>
      </c>
      <c r="M256" s="35">
        <f>ROUND(K256*L256,2)</f>
        <v>0</v>
      </c>
      <c r="N256" s="35">
        <f t="shared" ref="N256" si="108">K256+M256</f>
        <v>0</v>
      </c>
      <c r="O256" s="9" t="s">
        <v>19</v>
      </c>
      <c r="P256" s="8" t="s">
        <v>11</v>
      </c>
      <c r="Q256" s="9" t="s">
        <v>249</v>
      </c>
      <c r="R256" s="15" t="s">
        <v>11</v>
      </c>
    </row>
    <row r="257" spans="1:18" s="1" customFormat="1" ht="64.5" customHeight="1" x14ac:dyDescent="0.25">
      <c r="A257" s="29" t="s">
        <v>1017</v>
      </c>
      <c r="B257" s="55" t="s">
        <v>476</v>
      </c>
      <c r="C257" s="47" t="s">
        <v>257</v>
      </c>
      <c r="D257" s="38" t="s">
        <v>7</v>
      </c>
      <c r="E257" s="57" t="s">
        <v>475</v>
      </c>
      <c r="F257" s="30" t="s">
        <v>12</v>
      </c>
      <c r="G257" s="39" t="s">
        <v>11</v>
      </c>
      <c r="H257" s="46" t="s">
        <v>10</v>
      </c>
      <c r="I257" s="111">
        <v>400</v>
      </c>
      <c r="J257" s="35"/>
      <c r="K257" s="41">
        <f t="shared" ref="K257" si="109">ROUND(J257*I257,2)</f>
        <v>0</v>
      </c>
      <c r="L257" s="34">
        <v>0.22</v>
      </c>
      <c r="M257" s="35">
        <f>ROUND(K257*L257,2)</f>
        <v>0</v>
      </c>
      <c r="N257" s="35">
        <f t="shared" ref="N257" si="110">K257+M257</f>
        <v>0</v>
      </c>
      <c r="O257" s="9" t="s">
        <v>19</v>
      </c>
      <c r="P257" s="8" t="s">
        <v>11</v>
      </c>
      <c r="Q257" s="9" t="s">
        <v>249</v>
      </c>
      <c r="R257" s="15" t="s">
        <v>11</v>
      </c>
    </row>
    <row r="258" spans="1:18" s="3" customFormat="1" ht="25.5" x14ac:dyDescent="0.2">
      <c r="A258" s="29" t="s">
        <v>1018</v>
      </c>
      <c r="B258" s="49" t="s">
        <v>349</v>
      </c>
      <c r="C258" s="30" t="s">
        <v>39</v>
      </c>
      <c r="D258" s="9" t="s">
        <v>7</v>
      </c>
      <c r="E258" s="30" t="s">
        <v>191</v>
      </c>
      <c r="F258" s="30" t="s">
        <v>12</v>
      </c>
      <c r="G258" s="9" t="s">
        <v>11</v>
      </c>
      <c r="H258" s="31" t="s">
        <v>10</v>
      </c>
      <c r="I258" s="111">
        <v>38</v>
      </c>
      <c r="J258" s="32"/>
      <c r="K258" s="41">
        <f>ROUND(J258*I258,2)</f>
        <v>0</v>
      </c>
      <c r="L258" s="34">
        <v>0.22</v>
      </c>
      <c r="M258" s="35">
        <f t="shared" ref="M258" si="111">ROUND(K258*L258,2)</f>
        <v>0</v>
      </c>
      <c r="N258" s="32">
        <f>K258+M258</f>
        <v>0</v>
      </c>
      <c r="O258" s="8">
        <v>46388</v>
      </c>
      <c r="P258" s="8">
        <v>46752</v>
      </c>
      <c r="Q258" s="9" t="s">
        <v>4</v>
      </c>
      <c r="R258" s="15" t="s">
        <v>11</v>
      </c>
    </row>
    <row r="259" spans="1:18" s="3" customFormat="1" ht="76.5" x14ac:dyDescent="0.2">
      <c r="A259" s="29" t="s">
        <v>1019</v>
      </c>
      <c r="B259" s="9" t="s">
        <v>109</v>
      </c>
      <c r="C259" s="30" t="s">
        <v>63</v>
      </c>
      <c r="D259" s="9" t="s">
        <v>7</v>
      </c>
      <c r="E259" s="51" t="s">
        <v>855</v>
      </c>
      <c r="F259" s="30" t="s">
        <v>44</v>
      </c>
      <c r="G259" s="9" t="s">
        <v>102</v>
      </c>
      <c r="H259" s="31" t="s">
        <v>10</v>
      </c>
      <c r="I259" s="111">
        <v>116</v>
      </c>
      <c r="J259" s="32"/>
      <c r="K259" s="41">
        <f>ROUND(J259*I259,2)</f>
        <v>0</v>
      </c>
      <c r="L259" s="34" t="s">
        <v>211</v>
      </c>
      <c r="M259" s="32">
        <v>0</v>
      </c>
      <c r="N259" s="32">
        <f>K259+M259</f>
        <v>0</v>
      </c>
      <c r="O259" s="8">
        <v>46379</v>
      </c>
      <c r="P259" s="8">
        <v>46743</v>
      </c>
      <c r="Q259" s="9" t="s">
        <v>4</v>
      </c>
      <c r="R259" s="15" t="s">
        <v>11</v>
      </c>
    </row>
    <row r="260" spans="1:18" s="3" customFormat="1" ht="25.5" x14ac:dyDescent="0.2">
      <c r="A260" s="29" t="s">
        <v>1020</v>
      </c>
      <c r="B260" s="9" t="s">
        <v>122</v>
      </c>
      <c r="C260" s="30" t="s">
        <v>63</v>
      </c>
      <c r="D260" s="9" t="s">
        <v>7</v>
      </c>
      <c r="E260" s="30" t="s">
        <v>121</v>
      </c>
      <c r="F260" s="30" t="s">
        <v>12</v>
      </c>
      <c r="G260" s="9" t="s">
        <v>11</v>
      </c>
      <c r="H260" s="31" t="s">
        <v>10</v>
      </c>
      <c r="I260" s="111">
        <v>38</v>
      </c>
      <c r="J260" s="32"/>
      <c r="K260" s="41">
        <f>ROUND(J260*I260,2)</f>
        <v>0</v>
      </c>
      <c r="L260" s="34">
        <v>0.22</v>
      </c>
      <c r="M260" s="35">
        <f>ROUND(K260*L260,2)</f>
        <v>0</v>
      </c>
      <c r="N260" s="32">
        <f>K260+M260</f>
        <v>0</v>
      </c>
      <c r="O260" s="8">
        <v>46379</v>
      </c>
      <c r="P260" s="8">
        <v>46743</v>
      </c>
      <c r="Q260" s="9" t="s">
        <v>4</v>
      </c>
      <c r="R260" s="15" t="s">
        <v>11</v>
      </c>
    </row>
    <row r="261" spans="1:18" s="3" customFormat="1" ht="25.5" x14ac:dyDescent="0.2">
      <c r="A261" s="29" t="s">
        <v>1021</v>
      </c>
      <c r="B261" s="9" t="s">
        <v>214</v>
      </c>
      <c r="C261" s="30" t="s">
        <v>29</v>
      </c>
      <c r="D261" s="9" t="s">
        <v>7</v>
      </c>
      <c r="E261" s="30" t="s">
        <v>30</v>
      </c>
      <c r="F261" s="30" t="s">
        <v>12</v>
      </c>
      <c r="G261" s="9" t="s">
        <v>11</v>
      </c>
      <c r="H261" s="31" t="s">
        <v>10</v>
      </c>
      <c r="I261" s="111">
        <v>5</v>
      </c>
      <c r="J261" s="32"/>
      <c r="K261" s="41">
        <f>ROUND(J261*I261,2)</f>
        <v>0</v>
      </c>
      <c r="L261" s="34">
        <v>0.22</v>
      </c>
      <c r="M261" s="35">
        <f>ROUND(K261*L261,2)</f>
        <v>0</v>
      </c>
      <c r="N261" s="32">
        <f t="shared" ref="N261:N264" si="112">K261+M261</f>
        <v>0</v>
      </c>
      <c r="O261" s="8">
        <v>46444</v>
      </c>
      <c r="P261" s="8">
        <v>46808</v>
      </c>
      <c r="Q261" s="9" t="s">
        <v>4</v>
      </c>
      <c r="R261" s="15" t="s">
        <v>11</v>
      </c>
    </row>
    <row r="262" spans="1:18" s="3" customFormat="1" ht="25.5" x14ac:dyDescent="0.2">
      <c r="A262" s="29" t="s">
        <v>1022</v>
      </c>
      <c r="B262" s="9" t="s">
        <v>215</v>
      </c>
      <c r="C262" s="30" t="s">
        <v>29</v>
      </c>
      <c r="D262" s="9" t="s">
        <v>7</v>
      </c>
      <c r="E262" s="30" t="s">
        <v>28</v>
      </c>
      <c r="F262" s="30" t="s">
        <v>12</v>
      </c>
      <c r="G262" s="9" t="s">
        <v>11</v>
      </c>
      <c r="H262" s="31" t="s">
        <v>10</v>
      </c>
      <c r="I262" s="111">
        <v>18</v>
      </c>
      <c r="J262" s="32"/>
      <c r="K262" s="41">
        <f>ROUND(J262*I262,2)</f>
        <v>0</v>
      </c>
      <c r="L262" s="34">
        <v>0.22</v>
      </c>
      <c r="M262" s="35">
        <f>ROUND(K262*L262,2)</f>
        <v>0</v>
      </c>
      <c r="N262" s="32">
        <f t="shared" si="112"/>
        <v>0</v>
      </c>
      <c r="O262" s="8">
        <v>46444</v>
      </c>
      <c r="P262" s="8">
        <v>46808</v>
      </c>
      <c r="Q262" s="9" t="s">
        <v>4</v>
      </c>
      <c r="R262" s="15" t="s">
        <v>11</v>
      </c>
    </row>
    <row r="263" spans="1:18" s="3" customFormat="1" ht="25.5" x14ac:dyDescent="0.2">
      <c r="A263" s="29" t="s">
        <v>1023</v>
      </c>
      <c r="B263" s="9" t="s">
        <v>11</v>
      </c>
      <c r="C263" s="30" t="s">
        <v>731</v>
      </c>
      <c r="D263" s="9" t="s">
        <v>7</v>
      </c>
      <c r="E263" s="30" t="s">
        <v>480</v>
      </c>
      <c r="F263" s="30" t="s">
        <v>280</v>
      </c>
      <c r="G263" s="9" t="s">
        <v>482</v>
      </c>
      <c r="H263" s="31" t="s">
        <v>10</v>
      </c>
      <c r="I263" s="111">
        <v>1</v>
      </c>
      <c r="J263" s="32"/>
      <c r="K263" s="41">
        <f t="shared" ref="K263:K264" si="113">ROUND(J263*I263,2)</f>
        <v>0</v>
      </c>
      <c r="L263" s="34" t="s">
        <v>211</v>
      </c>
      <c r="M263" s="35">
        <v>0</v>
      </c>
      <c r="N263" s="32">
        <f t="shared" si="112"/>
        <v>0</v>
      </c>
      <c r="O263" s="8">
        <v>46379</v>
      </c>
      <c r="P263" s="8">
        <v>46743</v>
      </c>
      <c r="Q263" s="9" t="s">
        <v>4</v>
      </c>
      <c r="R263" s="15" t="s">
        <v>11</v>
      </c>
    </row>
    <row r="264" spans="1:18" s="3" customFormat="1" ht="38.25" x14ac:dyDescent="0.2">
      <c r="A264" s="29" t="s">
        <v>1024</v>
      </c>
      <c r="B264" s="9" t="s">
        <v>11</v>
      </c>
      <c r="C264" s="30" t="s">
        <v>731</v>
      </c>
      <c r="D264" s="9" t="s">
        <v>7</v>
      </c>
      <c r="E264" s="30" t="s">
        <v>481</v>
      </c>
      <c r="F264" s="30" t="s">
        <v>12</v>
      </c>
      <c r="G264" s="9" t="s">
        <v>11</v>
      </c>
      <c r="H264" s="31" t="s">
        <v>10</v>
      </c>
      <c r="I264" s="111">
        <v>1</v>
      </c>
      <c r="J264" s="32"/>
      <c r="K264" s="41">
        <f t="shared" si="113"/>
        <v>0</v>
      </c>
      <c r="L264" s="34">
        <v>0.22</v>
      </c>
      <c r="M264" s="35">
        <f t="shared" ref="M264" si="114">ROUND(K264*L264,2)</f>
        <v>0</v>
      </c>
      <c r="N264" s="32">
        <f t="shared" si="112"/>
        <v>0</v>
      </c>
      <c r="O264" s="8">
        <v>46379</v>
      </c>
      <c r="P264" s="8">
        <v>46743</v>
      </c>
      <c r="Q264" s="9" t="s">
        <v>4</v>
      </c>
      <c r="R264" s="15" t="s">
        <v>11</v>
      </c>
    </row>
    <row r="265" spans="1:18" s="3" customFormat="1" ht="164.45" customHeight="1" x14ac:dyDescent="0.2">
      <c r="A265" s="29" t="s">
        <v>1025</v>
      </c>
      <c r="B265" s="9" t="s">
        <v>11</v>
      </c>
      <c r="C265" s="30" t="s">
        <v>21</v>
      </c>
      <c r="D265" s="9" t="s">
        <v>7</v>
      </c>
      <c r="E265" s="51" t="s">
        <v>477</v>
      </c>
      <c r="F265" s="30" t="s">
        <v>280</v>
      </c>
      <c r="G265" s="9" t="s">
        <v>288</v>
      </c>
      <c r="H265" s="31" t="s">
        <v>10</v>
      </c>
      <c r="I265" s="111">
        <v>8</v>
      </c>
      <c r="J265" s="32"/>
      <c r="K265" s="35">
        <f>ROUND(I265*J265,2)</f>
        <v>0</v>
      </c>
      <c r="L265" s="34" t="s">
        <v>211</v>
      </c>
      <c r="M265" s="32">
        <v>0</v>
      </c>
      <c r="N265" s="32">
        <f>K265+M265</f>
        <v>0</v>
      </c>
      <c r="O265" s="9" t="s">
        <v>19</v>
      </c>
      <c r="P265" s="8" t="s">
        <v>11</v>
      </c>
      <c r="Q265" s="9" t="s">
        <v>4</v>
      </c>
      <c r="R265" s="15" t="s">
        <v>11</v>
      </c>
    </row>
    <row r="266" spans="1:18" s="3" customFormat="1" ht="38.25" x14ac:dyDescent="0.2">
      <c r="A266" s="29" t="s">
        <v>1026</v>
      </c>
      <c r="B266" s="9" t="s">
        <v>11</v>
      </c>
      <c r="C266" s="30" t="s">
        <v>57</v>
      </c>
      <c r="D266" s="9" t="s">
        <v>7</v>
      </c>
      <c r="E266" s="30" t="s">
        <v>213</v>
      </c>
      <c r="F266" s="30" t="s">
        <v>23</v>
      </c>
      <c r="G266" s="9" t="s">
        <v>58</v>
      </c>
      <c r="H266" s="31" t="s">
        <v>10</v>
      </c>
      <c r="I266" s="111">
        <v>70</v>
      </c>
      <c r="J266" s="32"/>
      <c r="K266" s="35">
        <f t="shared" ref="K266" si="115">ROUND(I266*J266,2)</f>
        <v>0</v>
      </c>
      <c r="L266" s="34" t="s">
        <v>211</v>
      </c>
      <c r="M266" s="32">
        <v>0</v>
      </c>
      <c r="N266" s="32">
        <f t="shared" ref="N266" si="116">K266+M266</f>
        <v>0</v>
      </c>
      <c r="O266" s="9" t="s">
        <v>19</v>
      </c>
      <c r="P266" s="8" t="s">
        <v>11</v>
      </c>
      <c r="Q266" s="9" t="s">
        <v>4</v>
      </c>
      <c r="R266" s="15" t="s">
        <v>11</v>
      </c>
    </row>
    <row r="267" spans="1:18" s="5" customFormat="1" x14ac:dyDescent="0.2">
      <c r="A267" s="123" t="s">
        <v>478</v>
      </c>
      <c r="B267" s="124"/>
      <c r="C267" s="124"/>
      <c r="D267" s="124"/>
      <c r="E267" s="124"/>
      <c r="F267" s="124"/>
      <c r="G267" s="124"/>
      <c r="H267" s="124"/>
      <c r="I267" s="124"/>
      <c r="J267" s="125"/>
      <c r="K267" s="36">
        <f>SUM(K252:K266)</f>
        <v>0</v>
      </c>
      <c r="L267" s="10"/>
      <c r="M267" s="36">
        <f>SUM(M252:M266)</f>
        <v>0</v>
      </c>
      <c r="N267" s="36">
        <f>SUM(N252:N266)</f>
        <v>0</v>
      </c>
      <c r="O267" s="10"/>
      <c r="P267" s="16"/>
      <c r="Q267" s="16"/>
      <c r="R267" s="16"/>
    </row>
    <row r="268" spans="1:18" ht="51" customHeight="1" x14ac:dyDescent="0.2">
      <c r="A268" s="148" t="s">
        <v>1027</v>
      </c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50"/>
    </row>
    <row r="269" spans="1:18" s="3" customFormat="1" ht="25.5" x14ac:dyDescent="0.2">
      <c r="A269" s="29" t="s">
        <v>1028</v>
      </c>
      <c r="B269" s="9" t="s">
        <v>73</v>
      </c>
      <c r="C269" s="30" t="s">
        <v>74</v>
      </c>
      <c r="D269" s="9" t="s">
        <v>7</v>
      </c>
      <c r="E269" s="30" t="s">
        <v>72</v>
      </c>
      <c r="F269" s="30" t="s">
        <v>9</v>
      </c>
      <c r="G269" s="9" t="s">
        <v>75</v>
      </c>
      <c r="H269" s="31" t="s">
        <v>10</v>
      </c>
      <c r="I269" s="111">
        <v>1350</v>
      </c>
      <c r="J269" s="32"/>
      <c r="K269" s="41">
        <f>ROUND(J269*I269,2)</f>
        <v>0</v>
      </c>
      <c r="L269" s="34" t="s">
        <v>211</v>
      </c>
      <c r="M269" s="32">
        <v>0</v>
      </c>
      <c r="N269" s="32">
        <f t="shared" ref="N269:N274" si="117">K269+M269</f>
        <v>0</v>
      </c>
      <c r="O269" s="9" t="s">
        <v>19</v>
      </c>
      <c r="P269" s="8" t="s">
        <v>11</v>
      </c>
      <c r="Q269" s="9" t="s">
        <v>4</v>
      </c>
      <c r="R269" s="15" t="s">
        <v>11</v>
      </c>
    </row>
    <row r="270" spans="1:18" s="3" customFormat="1" ht="39" customHeight="1" x14ac:dyDescent="0.2">
      <c r="A270" s="29" t="s">
        <v>1029</v>
      </c>
      <c r="B270" s="9" t="s">
        <v>826</v>
      </c>
      <c r="C270" s="30" t="s">
        <v>821</v>
      </c>
      <c r="D270" s="9" t="s">
        <v>7</v>
      </c>
      <c r="E270" s="30" t="s">
        <v>827</v>
      </c>
      <c r="F270" s="30" t="s">
        <v>280</v>
      </c>
      <c r="G270" s="9" t="s">
        <v>819</v>
      </c>
      <c r="H270" s="31" t="s">
        <v>10</v>
      </c>
      <c r="I270" s="111">
        <v>1</v>
      </c>
      <c r="J270" s="32"/>
      <c r="K270" s="41">
        <f>ROUND(J270*I270,2)</f>
        <v>0</v>
      </c>
      <c r="L270" s="34" t="s">
        <v>211</v>
      </c>
      <c r="M270" s="32">
        <v>0</v>
      </c>
      <c r="N270" s="32">
        <f t="shared" si="117"/>
        <v>0</v>
      </c>
      <c r="O270" s="8">
        <v>46492</v>
      </c>
      <c r="P270" s="8">
        <v>46857</v>
      </c>
      <c r="Q270" s="9" t="s">
        <v>4</v>
      </c>
      <c r="R270" s="15" t="s">
        <v>11</v>
      </c>
    </row>
    <row r="271" spans="1:18" s="3" customFormat="1" ht="27.75" customHeight="1" x14ac:dyDescent="0.2">
      <c r="A271" s="29" t="s">
        <v>1030</v>
      </c>
      <c r="B271" s="9" t="s">
        <v>828</v>
      </c>
      <c r="C271" s="30" t="s">
        <v>821</v>
      </c>
      <c r="D271" s="9" t="s">
        <v>7</v>
      </c>
      <c r="E271" s="30" t="s">
        <v>817</v>
      </c>
      <c r="F271" s="30" t="s">
        <v>280</v>
      </c>
      <c r="G271" s="9" t="s">
        <v>820</v>
      </c>
      <c r="H271" s="31" t="s">
        <v>10</v>
      </c>
      <c r="I271" s="111">
        <v>1</v>
      </c>
      <c r="J271" s="32"/>
      <c r="K271" s="41">
        <f>ROUND(J271*I271,2)</f>
        <v>0</v>
      </c>
      <c r="L271" s="34" t="s">
        <v>211</v>
      </c>
      <c r="M271" s="32">
        <v>0</v>
      </c>
      <c r="N271" s="32">
        <f t="shared" si="117"/>
        <v>0</v>
      </c>
      <c r="O271" s="8">
        <v>46492</v>
      </c>
      <c r="P271" s="8">
        <v>46857</v>
      </c>
      <c r="Q271" s="9" t="s">
        <v>4</v>
      </c>
      <c r="R271" s="15" t="s">
        <v>11</v>
      </c>
    </row>
    <row r="272" spans="1:18" s="3" customFormat="1" ht="25.5" x14ac:dyDescent="0.2">
      <c r="A272" s="29" t="s">
        <v>1031</v>
      </c>
      <c r="B272" s="9" t="s">
        <v>829</v>
      </c>
      <c r="C272" s="30" t="s">
        <v>821</v>
      </c>
      <c r="D272" s="9" t="s">
        <v>7</v>
      </c>
      <c r="E272" s="30" t="s">
        <v>818</v>
      </c>
      <c r="F272" s="30" t="s">
        <v>280</v>
      </c>
      <c r="G272" s="9" t="s">
        <v>820</v>
      </c>
      <c r="H272" s="31" t="s">
        <v>10</v>
      </c>
      <c r="I272" s="111">
        <v>1</v>
      </c>
      <c r="J272" s="32"/>
      <c r="K272" s="41">
        <f>ROUND(J272*I272,2)</f>
        <v>0</v>
      </c>
      <c r="L272" s="34" t="s">
        <v>211</v>
      </c>
      <c r="M272" s="32">
        <v>0</v>
      </c>
      <c r="N272" s="32">
        <f t="shared" si="117"/>
        <v>0</v>
      </c>
      <c r="O272" s="8">
        <v>46492</v>
      </c>
      <c r="P272" s="8">
        <v>46857</v>
      </c>
      <c r="Q272" s="9" t="s">
        <v>4</v>
      </c>
      <c r="R272" s="15" t="s">
        <v>11</v>
      </c>
    </row>
    <row r="273" spans="1:18" s="3" customFormat="1" ht="63.75" x14ac:dyDescent="0.2">
      <c r="A273" s="29" t="s">
        <v>1032</v>
      </c>
      <c r="B273" s="9" t="s">
        <v>11</v>
      </c>
      <c r="C273" s="30" t="s">
        <v>70</v>
      </c>
      <c r="D273" s="9" t="s">
        <v>7</v>
      </c>
      <c r="E273" s="30" t="s">
        <v>824</v>
      </c>
      <c r="F273" s="30" t="s">
        <v>870</v>
      </c>
      <c r="G273" s="9" t="s">
        <v>71</v>
      </c>
      <c r="H273" s="31" t="s">
        <v>10</v>
      </c>
      <c r="I273" s="111">
        <v>140</v>
      </c>
      <c r="J273" s="32"/>
      <c r="K273" s="41">
        <f>ROUND(J273*I273,2)</f>
        <v>0</v>
      </c>
      <c r="L273" s="34" t="s">
        <v>211</v>
      </c>
      <c r="M273" s="32">
        <v>0</v>
      </c>
      <c r="N273" s="32">
        <f t="shared" si="117"/>
        <v>0</v>
      </c>
      <c r="O273" s="8">
        <v>46500</v>
      </c>
      <c r="P273" s="8">
        <v>46865</v>
      </c>
      <c r="Q273" s="9" t="s">
        <v>4</v>
      </c>
      <c r="R273" s="15" t="s">
        <v>11</v>
      </c>
    </row>
    <row r="274" spans="1:18" s="3" customFormat="1" ht="25.5" x14ac:dyDescent="0.2">
      <c r="A274" s="29" t="s">
        <v>1033</v>
      </c>
      <c r="B274" s="49" t="s">
        <v>487</v>
      </c>
      <c r="C274" s="30" t="s">
        <v>45</v>
      </c>
      <c r="D274" s="9" t="s">
        <v>7</v>
      </c>
      <c r="E274" s="30" t="s">
        <v>488</v>
      </c>
      <c r="F274" s="30" t="s">
        <v>280</v>
      </c>
      <c r="G274" s="9" t="s">
        <v>51</v>
      </c>
      <c r="H274" s="31" t="s">
        <v>10</v>
      </c>
      <c r="I274" s="111">
        <v>1</v>
      </c>
      <c r="J274" s="32"/>
      <c r="K274" s="33">
        <f>ROUND(I274*J274,2)</f>
        <v>0</v>
      </c>
      <c r="L274" s="34" t="s">
        <v>211</v>
      </c>
      <c r="M274" s="32">
        <v>0</v>
      </c>
      <c r="N274" s="32">
        <f t="shared" si="117"/>
        <v>0</v>
      </c>
      <c r="O274" s="9" t="s">
        <v>19</v>
      </c>
      <c r="P274" s="8" t="s">
        <v>11</v>
      </c>
      <c r="Q274" s="9" t="s">
        <v>4</v>
      </c>
      <c r="R274" s="15" t="s">
        <v>11</v>
      </c>
    </row>
    <row r="275" spans="1:18" s="3" customFormat="1" ht="25.5" x14ac:dyDescent="0.2">
      <c r="A275" s="29" t="s">
        <v>1034</v>
      </c>
      <c r="B275" s="49" t="s">
        <v>489</v>
      </c>
      <c r="C275" s="30" t="s">
        <v>45</v>
      </c>
      <c r="D275" s="9" t="s">
        <v>7</v>
      </c>
      <c r="E275" s="30" t="s">
        <v>490</v>
      </c>
      <c r="F275" s="30" t="s">
        <v>280</v>
      </c>
      <c r="G275" s="9" t="s">
        <v>51</v>
      </c>
      <c r="H275" s="31" t="s">
        <v>10</v>
      </c>
      <c r="I275" s="111">
        <v>9</v>
      </c>
      <c r="J275" s="32"/>
      <c r="K275" s="33">
        <f t="shared" ref="K275" si="118">ROUND(I275*J275,2)</f>
        <v>0</v>
      </c>
      <c r="L275" s="34" t="s">
        <v>211</v>
      </c>
      <c r="M275" s="32">
        <v>0</v>
      </c>
      <c r="N275" s="32">
        <f t="shared" ref="N275" si="119">K275+M275</f>
        <v>0</v>
      </c>
      <c r="O275" s="9" t="s">
        <v>19</v>
      </c>
      <c r="P275" s="8" t="s">
        <v>11</v>
      </c>
      <c r="Q275" s="9" t="s">
        <v>4</v>
      </c>
      <c r="R275" s="15" t="s">
        <v>11</v>
      </c>
    </row>
    <row r="276" spans="1:18" s="3" customFormat="1" ht="38.25" x14ac:dyDescent="0.2">
      <c r="A276" s="29" t="s">
        <v>1035</v>
      </c>
      <c r="B276" s="9" t="s">
        <v>483</v>
      </c>
      <c r="C276" s="30" t="s">
        <v>45</v>
      </c>
      <c r="D276" s="9" t="s">
        <v>7</v>
      </c>
      <c r="E276" s="30" t="s">
        <v>484</v>
      </c>
      <c r="F276" s="30" t="s">
        <v>280</v>
      </c>
      <c r="G276" s="9" t="s">
        <v>46</v>
      </c>
      <c r="H276" s="31" t="s">
        <v>10</v>
      </c>
      <c r="I276" s="111">
        <v>1</v>
      </c>
      <c r="J276" s="32"/>
      <c r="K276" s="41">
        <f t="shared" ref="K276:K277" si="120">ROUND(J276*I276,2)</f>
        <v>0</v>
      </c>
      <c r="L276" s="34" t="s">
        <v>211</v>
      </c>
      <c r="M276" s="32">
        <v>0</v>
      </c>
      <c r="N276" s="32">
        <f>K276+M276</f>
        <v>0</v>
      </c>
      <c r="O276" s="9" t="s">
        <v>19</v>
      </c>
      <c r="P276" s="8" t="s">
        <v>11</v>
      </c>
      <c r="Q276" s="9" t="s">
        <v>4</v>
      </c>
      <c r="R276" s="15" t="s">
        <v>11</v>
      </c>
    </row>
    <row r="277" spans="1:18" s="3" customFormat="1" ht="38.25" x14ac:dyDescent="0.2">
      <c r="A277" s="29" t="s">
        <v>1036</v>
      </c>
      <c r="B277" s="9" t="s">
        <v>485</v>
      </c>
      <c r="C277" s="30" t="s">
        <v>45</v>
      </c>
      <c r="D277" s="9" t="s">
        <v>7</v>
      </c>
      <c r="E277" s="30" t="s">
        <v>486</v>
      </c>
      <c r="F277" s="30" t="s">
        <v>280</v>
      </c>
      <c r="G277" s="9" t="s">
        <v>46</v>
      </c>
      <c r="H277" s="31" t="s">
        <v>10</v>
      </c>
      <c r="I277" s="111">
        <v>13</v>
      </c>
      <c r="J277" s="32"/>
      <c r="K277" s="41">
        <f t="shared" si="120"/>
        <v>0</v>
      </c>
      <c r="L277" s="34" t="s">
        <v>211</v>
      </c>
      <c r="M277" s="32">
        <v>0</v>
      </c>
      <c r="N277" s="32">
        <f>K277+M277</f>
        <v>0</v>
      </c>
      <c r="O277" s="9" t="s">
        <v>19</v>
      </c>
      <c r="P277" s="8" t="s">
        <v>11</v>
      </c>
      <c r="Q277" s="9" t="s">
        <v>4</v>
      </c>
      <c r="R277" s="15" t="s">
        <v>11</v>
      </c>
    </row>
    <row r="278" spans="1:18" s="5" customFormat="1" x14ac:dyDescent="0.2">
      <c r="A278" s="123" t="s">
        <v>479</v>
      </c>
      <c r="B278" s="124"/>
      <c r="C278" s="124"/>
      <c r="D278" s="124"/>
      <c r="E278" s="124"/>
      <c r="F278" s="124"/>
      <c r="G278" s="124"/>
      <c r="H278" s="124"/>
      <c r="I278" s="124"/>
      <c r="J278" s="125"/>
      <c r="K278" s="36">
        <f>SUM(K269:K277)</f>
        <v>0</v>
      </c>
      <c r="L278" s="10"/>
      <c r="M278" s="36">
        <f>SUM(M269:M277)</f>
        <v>0</v>
      </c>
      <c r="N278" s="36">
        <f>SUM(N269:N277)</f>
        <v>0</v>
      </c>
      <c r="O278" s="10"/>
      <c r="P278" s="16"/>
      <c r="Q278" s="16"/>
      <c r="R278" s="16"/>
    </row>
    <row r="279" spans="1:18" s="5" customFormat="1" x14ac:dyDescent="0.2">
      <c r="A279" s="123" t="s">
        <v>227</v>
      </c>
      <c r="B279" s="124"/>
      <c r="C279" s="124"/>
      <c r="D279" s="124"/>
      <c r="E279" s="124"/>
      <c r="F279" s="124"/>
      <c r="G279" s="124"/>
      <c r="H279" s="124"/>
      <c r="I279" s="124"/>
      <c r="J279" s="125"/>
      <c r="K279" s="36">
        <f>K267+K278</f>
        <v>0</v>
      </c>
      <c r="L279" s="10"/>
      <c r="M279" s="36">
        <f>M267+M278</f>
        <v>0</v>
      </c>
      <c r="N279" s="36">
        <f>N267+N278</f>
        <v>0</v>
      </c>
      <c r="O279" s="10"/>
      <c r="P279" s="16"/>
      <c r="Q279" s="16"/>
      <c r="R279" s="16"/>
    </row>
    <row r="280" spans="1:18" ht="12.75" customHeight="1" x14ac:dyDescent="0.2">
      <c r="A280" s="129" t="s">
        <v>85</v>
      </c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1"/>
    </row>
    <row r="281" spans="1:18" ht="51" customHeight="1" x14ac:dyDescent="0.2">
      <c r="A281" s="126" t="s">
        <v>1037</v>
      </c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8"/>
    </row>
    <row r="282" spans="1:18" s="3" customFormat="1" ht="38.25" x14ac:dyDescent="0.2">
      <c r="A282" s="89" t="s">
        <v>1038</v>
      </c>
      <c r="B282" s="49" t="s">
        <v>11</v>
      </c>
      <c r="C282" s="51" t="s">
        <v>57</v>
      </c>
      <c r="D282" s="49" t="s">
        <v>7</v>
      </c>
      <c r="E282" s="51" t="s">
        <v>213</v>
      </c>
      <c r="F282" s="51" t="s">
        <v>23</v>
      </c>
      <c r="G282" s="49" t="s">
        <v>58</v>
      </c>
      <c r="H282" s="60" t="s">
        <v>10</v>
      </c>
      <c r="I282" s="112">
        <v>235</v>
      </c>
      <c r="J282" s="61"/>
      <c r="K282" s="91">
        <f t="shared" ref="K282:K310" si="121">ROUND(I282*J282,2)</f>
        <v>0</v>
      </c>
      <c r="L282" s="63" t="s">
        <v>211</v>
      </c>
      <c r="M282" s="61">
        <v>0</v>
      </c>
      <c r="N282" s="61">
        <f>K282+M282</f>
        <v>0</v>
      </c>
      <c r="O282" s="50">
        <v>46380</v>
      </c>
      <c r="P282" s="50">
        <v>46744</v>
      </c>
      <c r="Q282" s="49" t="s">
        <v>4</v>
      </c>
      <c r="R282" s="90" t="s">
        <v>11</v>
      </c>
    </row>
    <row r="283" spans="1:18" s="3" customFormat="1" ht="25.5" x14ac:dyDescent="0.2">
      <c r="A283" s="89" t="s">
        <v>1039</v>
      </c>
      <c r="B283" s="49" t="s">
        <v>73</v>
      </c>
      <c r="C283" s="51" t="s">
        <v>74</v>
      </c>
      <c r="D283" s="49" t="s">
        <v>7</v>
      </c>
      <c r="E283" s="51" t="s">
        <v>72</v>
      </c>
      <c r="F283" s="51" t="s">
        <v>9</v>
      </c>
      <c r="G283" s="49" t="s">
        <v>75</v>
      </c>
      <c r="H283" s="60" t="s">
        <v>10</v>
      </c>
      <c r="I283" s="112">
        <v>500</v>
      </c>
      <c r="J283" s="61"/>
      <c r="K283" s="91">
        <f>ROUND(I283*J283,2)</f>
        <v>0</v>
      </c>
      <c r="L283" s="63" t="s">
        <v>211</v>
      </c>
      <c r="M283" s="61">
        <v>0</v>
      </c>
      <c r="N283" s="61">
        <f>K283+M283</f>
        <v>0</v>
      </c>
      <c r="O283" s="50">
        <v>46380</v>
      </c>
      <c r="P283" s="50">
        <v>46744</v>
      </c>
      <c r="Q283" s="49" t="s">
        <v>4</v>
      </c>
      <c r="R283" s="90" t="s">
        <v>11</v>
      </c>
    </row>
    <row r="284" spans="1:18" s="3" customFormat="1" ht="38.25" x14ac:dyDescent="0.2">
      <c r="A284" s="89" t="s">
        <v>1040</v>
      </c>
      <c r="B284" s="49" t="s">
        <v>11</v>
      </c>
      <c r="C284" s="51" t="s">
        <v>54</v>
      </c>
      <c r="D284" s="49" t="s">
        <v>7</v>
      </c>
      <c r="E284" s="51" t="s">
        <v>156</v>
      </c>
      <c r="F284" s="51" t="s">
        <v>9</v>
      </c>
      <c r="G284" s="49" t="s">
        <v>55</v>
      </c>
      <c r="H284" s="60" t="s">
        <v>10</v>
      </c>
      <c r="I284" s="112">
        <v>1</v>
      </c>
      <c r="J284" s="61"/>
      <c r="K284" s="91">
        <f>ROUND(I284*J284,2)</f>
        <v>0</v>
      </c>
      <c r="L284" s="63" t="s">
        <v>211</v>
      </c>
      <c r="M284" s="61">
        <v>0</v>
      </c>
      <c r="N284" s="61">
        <f>K284+M284</f>
        <v>0</v>
      </c>
      <c r="O284" s="50">
        <v>46372</v>
      </c>
      <c r="P284" s="50">
        <v>46736</v>
      </c>
      <c r="Q284" s="49" t="s">
        <v>4</v>
      </c>
      <c r="R284" s="104" t="s">
        <v>11</v>
      </c>
    </row>
    <row r="285" spans="1:18" s="3" customFormat="1" ht="95.1" customHeight="1" x14ac:dyDescent="0.2">
      <c r="A285" s="89" t="s">
        <v>1041</v>
      </c>
      <c r="B285" s="49" t="s">
        <v>363</v>
      </c>
      <c r="C285" s="51" t="s">
        <v>6</v>
      </c>
      <c r="D285" s="49" t="s">
        <v>7</v>
      </c>
      <c r="E285" s="51" t="s">
        <v>394</v>
      </c>
      <c r="F285" s="51" t="s">
        <v>12</v>
      </c>
      <c r="G285" s="49" t="s">
        <v>11</v>
      </c>
      <c r="H285" s="60" t="s">
        <v>10</v>
      </c>
      <c r="I285" s="112">
        <v>4</v>
      </c>
      <c r="J285" s="61"/>
      <c r="K285" s="91">
        <f t="shared" si="121"/>
        <v>0</v>
      </c>
      <c r="L285" s="63">
        <v>0.22</v>
      </c>
      <c r="M285" s="61">
        <f>ROUND(K285*L285,2)</f>
        <v>0</v>
      </c>
      <c r="N285" s="61">
        <f t="shared" ref="N285:N287" si="122">K285+M285</f>
        <v>0</v>
      </c>
      <c r="O285" s="50">
        <v>46379</v>
      </c>
      <c r="P285" s="50">
        <v>46743</v>
      </c>
      <c r="Q285" s="92" t="s">
        <v>4</v>
      </c>
      <c r="R285" s="90" t="s">
        <v>11</v>
      </c>
    </row>
    <row r="286" spans="1:18" s="3" customFormat="1" ht="96.6" customHeight="1" x14ac:dyDescent="0.2">
      <c r="A286" s="89" t="s">
        <v>1042</v>
      </c>
      <c r="B286" s="49" t="s">
        <v>570</v>
      </c>
      <c r="C286" s="51" t="s">
        <v>6</v>
      </c>
      <c r="D286" s="49" t="s">
        <v>7</v>
      </c>
      <c r="E286" s="51" t="s">
        <v>571</v>
      </c>
      <c r="F286" s="51" t="s">
        <v>12</v>
      </c>
      <c r="G286" s="49" t="s">
        <v>11</v>
      </c>
      <c r="H286" s="60" t="s">
        <v>10</v>
      </c>
      <c r="I286" s="112">
        <v>1</v>
      </c>
      <c r="J286" s="61"/>
      <c r="K286" s="91">
        <f t="shared" si="121"/>
        <v>0</v>
      </c>
      <c r="L286" s="63">
        <v>0.22</v>
      </c>
      <c r="M286" s="91">
        <f>ROUND(K286*L286,2)</f>
        <v>0</v>
      </c>
      <c r="N286" s="61">
        <f t="shared" si="122"/>
        <v>0</v>
      </c>
      <c r="O286" s="50">
        <v>46380</v>
      </c>
      <c r="P286" s="50">
        <v>46744</v>
      </c>
      <c r="Q286" s="49" t="s">
        <v>4</v>
      </c>
      <c r="R286" s="90" t="s">
        <v>11</v>
      </c>
    </row>
    <row r="287" spans="1:18" s="1" customFormat="1" ht="38.25" x14ac:dyDescent="0.25">
      <c r="A287" s="89" t="s">
        <v>1043</v>
      </c>
      <c r="B287" s="51" t="s">
        <v>728</v>
      </c>
      <c r="C287" s="51" t="s">
        <v>88</v>
      </c>
      <c r="D287" s="93" t="s">
        <v>7</v>
      </c>
      <c r="E287" s="51" t="s">
        <v>87</v>
      </c>
      <c r="F287" s="51" t="s">
        <v>12</v>
      </c>
      <c r="G287" s="94" t="s">
        <v>11</v>
      </c>
      <c r="H287" s="95" t="s">
        <v>10</v>
      </c>
      <c r="I287" s="112">
        <v>3</v>
      </c>
      <c r="J287" s="91"/>
      <c r="K287" s="64">
        <f t="shared" ref="K287" si="123">ROUND(J287*I287,2)</f>
        <v>0</v>
      </c>
      <c r="L287" s="63">
        <v>0.22</v>
      </c>
      <c r="M287" s="91">
        <f t="shared" ref="M287" si="124">ROUND(K287*L287,2)</f>
        <v>0</v>
      </c>
      <c r="N287" s="91">
        <f t="shared" si="122"/>
        <v>0</v>
      </c>
      <c r="O287" s="50">
        <v>46379</v>
      </c>
      <c r="P287" s="50">
        <v>46743</v>
      </c>
      <c r="Q287" s="92" t="s">
        <v>4</v>
      </c>
      <c r="R287" s="105" t="s">
        <v>11</v>
      </c>
    </row>
    <row r="288" spans="1:18" s="3" customFormat="1" ht="25.5" x14ac:dyDescent="0.2">
      <c r="A288" s="89" t="s">
        <v>1044</v>
      </c>
      <c r="B288" s="49" t="s">
        <v>214</v>
      </c>
      <c r="C288" s="51" t="s">
        <v>29</v>
      </c>
      <c r="D288" s="49" t="s">
        <v>7</v>
      </c>
      <c r="E288" s="51" t="s">
        <v>38</v>
      </c>
      <c r="F288" s="51" t="s">
        <v>12</v>
      </c>
      <c r="G288" s="49" t="s">
        <v>11</v>
      </c>
      <c r="H288" s="60" t="s">
        <v>10</v>
      </c>
      <c r="I288" s="112">
        <v>1</v>
      </c>
      <c r="J288" s="61"/>
      <c r="K288" s="91">
        <f>ROUND(I288*J288,2)</f>
        <v>0</v>
      </c>
      <c r="L288" s="63">
        <v>0.22</v>
      </c>
      <c r="M288" s="91">
        <f t="shared" ref="M288:M289" si="125">ROUND(K288*L288,2)</f>
        <v>0</v>
      </c>
      <c r="N288" s="61">
        <f>K288+M288</f>
        <v>0</v>
      </c>
      <c r="O288" s="50">
        <v>46380</v>
      </c>
      <c r="P288" s="50">
        <v>46744</v>
      </c>
      <c r="Q288" s="49" t="s">
        <v>4</v>
      </c>
      <c r="R288" s="90" t="s">
        <v>11</v>
      </c>
    </row>
    <row r="289" spans="1:18" s="3" customFormat="1" ht="25.5" x14ac:dyDescent="0.2">
      <c r="A289" s="89" t="s">
        <v>1045</v>
      </c>
      <c r="B289" s="49" t="s">
        <v>215</v>
      </c>
      <c r="C289" s="51" t="s">
        <v>29</v>
      </c>
      <c r="D289" s="49" t="s">
        <v>7</v>
      </c>
      <c r="E289" s="51" t="s">
        <v>37</v>
      </c>
      <c r="F289" s="51" t="s">
        <v>12</v>
      </c>
      <c r="G289" s="49" t="s">
        <v>11</v>
      </c>
      <c r="H289" s="60" t="s">
        <v>10</v>
      </c>
      <c r="I289" s="112">
        <v>11</v>
      </c>
      <c r="J289" s="61"/>
      <c r="K289" s="91">
        <f>ROUND(I289*J289,2)</f>
        <v>0</v>
      </c>
      <c r="L289" s="63">
        <v>0.22</v>
      </c>
      <c r="M289" s="91">
        <f t="shared" si="125"/>
        <v>0</v>
      </c>
      <c r="N289" s="61">
        <f>K289+M289</f>
        <v>0</v>
      </c>
      <c r="O289" s="50">
        <v>46380</v>
      </c>
      <c r="P289" s="50">
        <v>46744</v>
      </c>
      <c r="Q289" s="49" t="s">
        <v>4</v>
      </c>
      <c r="R289" s="90" t="s">
        <v>11</v>
      </c>
    </row>
    <row r="290" spans="1:18" s="3" customFormat="1" ht="25.5" x14ac:dyDescent="0.2">
      <c r="A290" s="89" t="s">
        <v>1046</v>
      </c>
      <c r="B290" s="49" t="s">
        <v>11</v>
      </c>
      <c r="C290" s="51" t="s">
        <v>13</v>
      </c>
      <c r="D290" s="49" t="s">
        <v>7</v>
      </c>
      <c r="E290" s="51" t="s">
        <v>160</v>
      </c>
      <c r="F290" s="51" t="s">
        <v>280</v>
      </c>
      <c r="G290" s="49" t="s">
        <v>14</v>
      </c>
      <c r="H290" s="60" t="s">
        <v>10</v>
      </c>
      <c r="I290" s="112">
        <v>3</v>
      </c>
      <c r="J290" s="61"/>
      <c r="K290" s="91">
        <f t="shared" si="121"/>
        <v>0</v>
      </c>
      <c r="L290" s="63" t="s">
        <v>211</v>
      </c>
      <c r="M290" s="61">
        <v>0</v>
      </c>
      <c r="N290" s="61">
        <f t="shared" ref="N290:N306" si="126">K290+M290</f>
        <v>0</v>
      </c>
      <c r="O290" s="50">
        <v>46557</v>
      </c>
      <c r="P290" s="50">
        <v>46922</v>
      </c>
      <c r="Q290" s="49" t="s">
        <v>4</v>
      </c>
      <c r="R290" s="90" t="s">
        <v>11</v>
      </c>
    </row>
    <row r="291" spans="1:18" s="3" customFormat="1" ht="25.5" x14ac:dyDescent="0.2">
      <c r="A291" s="89" t="s">
        <v>1047</v>
      </c>
      <c r="B291" s="49" t="s">
        <v>11</v>
      </c>
      <c r="C291" s="51" t="s">
        <v>13</v>
      </c>
      <c r="D291" s="49" t="s">
        <v>7</v>
      </c>
      <c r="E291" s="51" t="s">
        <v>161</v>
      </c>
      <c r="F291" s="51" t="s">
        <v>280</v>
      </c>
      <c r="G291" s="49" t="s">
        <v>15</v>
      </c>
      <c r="H291" s="60" t="s">
        <v>10</v>
      </c>
      <c r="I291" s="112">
        <v>1</v>
      </c>
      <c r="J291" s="61"/>
      <c r="K291" s="91">
        <f t="shared" si="121"/>
        <v>0</v>
      </c>
      <c r="L291" s="63" t="s">
        <v>211</v>
      </c>
      <c r="M291" s="61">
        <v>0</v>
      </c>
      <c r="N291" s="61">
        <f t="shared" si="126"/>
        <v>0</v>
      </c>
      <c r="O291" s="50">
        <v>46557</v>
      </c>
      <c r="P291" s="50">
        <v>46922</v>
      </c>
      <c r="Q291" s="49" t="s">
        <v>4</v>
      </c>
      <c r="R291" s="90" t="s">
        <v>11</v>
      </c>
    </row>
    <row r="292" spans="1:18" s="3" customFormat="1" ht="25.5" x14ac:dyDescent="0.2">
      <c r="A292" s="89" t="s">
        <v>1048</v>
      </c>
      <c r="B292" s="49" t="s">
        <v>11</v>
      </c>
      <c r="C292" s="51" t="s">
        <v>13</v>
      </c>
      <c r="D292" s="49" t="s">
        <v>7</v>
      </c>
      <c r="E292" s="51" t="s">
        <v>162</v>
      </c>
      <c r="F292" s="51" t="s">
        <v>280</v>
      </c>
      <c r="G292" s="49" t="s">
        <v>26</v>
      </c>
      <c r="H292" s="60" t="s">
        <v>10</v>
      </c>
      <c r="I292" s="112">
        <v>1</v>
      </c>
      <c r="J292" s="61"/>
      <c r="K292" s="91">
        <f t="shared" si="121"/>
        <v>0</v>
      </c>
      <c r="L292" s="63" t="s">
        <v>211</v>
      </c>
      <c r="M292" s="61">
        <v>0</v>
      </c>
      <c r="N292" s="61">
        <f t="shared" si="126"/>
        <v>0</v>
      </c>
      <c r="O292" s="50">
        <v>46557</v>
      </c>
      <c r="P292" s="50">
        <v>46922</v>
      </c>
      <c r="Q292" s="49" t="s">
        <v>4</v>
      </c>
      <c r="R292" s="90" t="s">
        <v>11</v>
      </c>
    </row>
    <row r="293" spans="1:18" s="3" customFormat="1" ht="25.5" x14ac:dyDescent="0.2">
      <c r="A293" s="89" t="s">
        <v>1049</v>
      </c>
      <c r="B293" s="49" t="s">
        <v>11</v>
      </c>
      <c r="C293" s="51" t="s">
        <v>13</v>
      </c>
      <c r="D293" s="49" t="s">
        <v>7</v>
      </c>
      <c r="E293" s="51" t="s">
        <v>158</v>
      </c>
      <c r="F293" s="51" t="s">
        <v>280</v>
      </c>
      <c r="G293" s="49" t="s">
        <v>16</v>
      </c>
      <c r="H293" s="60" t="s">
        <v>10</v>
      </c>
      <c r="I293" s="112">
        <v>3</v>
      </c>
      <c r="J293" s="61"/>
      <c r="K293" s="91">
        <f t="shared" si="121"/>
        <v>0</v>
      </c>
      <c r="L293" s="63" t="s">
        <v>211</v>
      </c>
      <c r="M293" s="61">
        <v>0</v>
      </c>
      <c r="N293" s="61">
        <f t="shared" si="126"/>
        <v>0</v>
      </c>
      <c r="O293" s="50">
        <v>46557</v>
      </c>
      <c r="P293" s="50">
        <v>46922</v>
      </c>
      <c r="Q293" s="49" t="s">
        <v>4</v>
      </c>
      <c r="R293" s="90" t="s">
        <v>11</v>
      </c>
    </row>
    <row r="294" spans="1:18" s="3" customFormat="1" ht="25.5" x14ac:dyDescent="0.2">
      <c r="A294" s="89" t="s">
        <v>1050</v>
      </c>
      <c r="B294" s="49" t="s">
        <v>11</v>
      </c>
      <c r="C294" s="51" t="s">
        <v>13</v>
      </c>
      <c r="D294" s="49" t="s">
        <v>7</v>
      </c>
      <c r="E294" s="51" t="s">
        <v>163</v>
      </c>
      <c r="F294" s="51" t="s">
        <v>280</v>
      </c>
      <c r="G294" s="49" t="s">
        <v>17</v>
      </c>
      <c r="H294" s="60" t="s">
        <v>10</v>
      </c>
      <c r="I294" s="112">
        <v>2</v>
      </c>
      <c r="J294" s="61"/>
      <c r="K294" s="91">
        <f t="shared" si="121"/>
        <v>0</v>
      </c>
      <c r="L294" s="63" t="s">
        <v>211</v>
      </c>
      <c r="M294" s="61">
        <v>0</v>
      </c>
      <c r="N294" s="61">
        <f t="shared" si="126"/>
        <v>0</v>
      </c>
      <c r="O294" s="50">
        <v>46557</v>
      </c>
      <c r="P294" s="50">
        <v>46922</v>
      </c>
      <c r="Q294" s="49" t="s">
        <v>4</v>
      </c>
      <c r="R294" s="90" t="s">
        <v>11</v>
      </c>
    </row>
    <row r="295" spans="1:18" s="3" customFormat="1" ht="25.5" x14ac:dyDescent="0.2">
      <c r="A295" s="89" t="s">
        <v>1051</v>
      </c>
      <c r="B295" s="49" t="s">
        <v>11</v>
      </c>
      <c r="C295" s="51" t="s">
        <v>13</v>
      </c>
      <c r="D295" s="49" t="s">
        <v>7</v>
      </c>
      <c r="E295" s="51" t="s">
        <v>164</v>
      </c>
      <c r="F295" s="51" t="s">
        <v>280</v>
      </c>
      <c r="G295" s="49" t="s">
        <v>18</v>
      </c>
      <c r="H295" s="60" t="s">
        <v>10</v>
      </c>
      <c r="I295" s="112">
        <v>2</v>
      </c>
      <c r="J295" s="61"/>
      <c r="K295" s="91">
        <f t="shared" si="121"/>
        <v>0</v>
      </c>
      <c r="L295" s="63" t="s">
        <v>211</v>
      </c>
      <c r="M295" s="61">
        <v>0</v>
      </c>
      <c r="N295" s="61">
        <f t="shared" si="126"/>
        <v>0</v>
      </c>
      <c r="O295" s="50">
        <v>46557</v>
      </c>
      <c r="P295" s="50">
        <v>46922</v>
      </c>
      <c r="Q295" s="49" t="s">
        <v>4</v>
      </c>
      <c r="R295" s="90" t="s">
        <v>11</v>
      </c>
    </row>
    <row r="296" spans="1:18" s="3" customFormat="1" ht="25.5" x14ac:dyDescent="0.2">
      <c r="A296" s="89" t="s">
        <v>1052</v>
      </c>
      <c r="B296" s="49" t="s">
        <v>11</v>
      </c>
      <c r="C296" s="51" t="s">
        <v>13</v>
      </c>
      <c r="D296" s="49" t="s">
        <v>7</v>
      </c>
      <c r="E296" s="51" t="s">
        <v>165</v>
      </c>
      <c r="F296" s="51" t="s">
        <v>280</v>
      </c>
      <c r="G296" s="49" t="s">
        <v>95</v>
      </c>
      <c r="H296" s="60" t="s">
        <v>10</v>
      </c>
      <c r="I296" s="112">
        <v>1</v>
      </c>
      <c r="J296" s="61"/>
      <c r="K296" s="91">
        <f t="shared" si="121"/>
        <v>0</v>
      </c>
      <c r="L296" s="63" t="s">
        <v>211</v>
      </c>
      <c r="M296" s="61">
        <v>0</v>
      </c>
      <c r="N296" s="61">
        <f t="shared" si="126"/>
        <v>0</v>
      </c>
      <c r="O296" s="50">
        <v>46557</v>
      </c>
      <c r="P296" s="50">
        <v>46922</v>
      </c>
      <c r="Q296" s="49" t="s">
        <v>4</v>
      </c>
      <c r="R296" s="90" t="s">
        <v>11</v>
      </c>
    </row>
    <row r="297" spans="1:18" s="3" customFormat="1" ht="25.5" x14ac:dyDescent="0.2">
      <c r="A297" s="89" t="s">
        <v>1053</v>
      </c>
      <c r="B297" s="49" t="s">
        <v>11</v>
      </c>
      <c r="C297" s="51" t="s">
        <v>13</v>
      </c>
      <c r="D297" s="49" t="s">
        <v>7</v>
      </c>
      <c r="E297" s="51" t="s">
        <v>157</v>
      </c>
      <c r="F297" s="51" t="s">
        <v>280</v>
      </c>
      <c r="G297" s="49" t="s">
        <v>96</v>
      </c>
      <c r="H297" s="60" t="s">
        <v>10</v>
      </c>
      <c r="I297" s="112">
        <v>7</v>
      </c>
      <c r="J297" s="61"/>
      <c r="K297" s="91">
        <f t="shared" si="121"/>
        <v>0</v>
      </c>
      <c r="L297" s="63" t="s">
        <v>211</v>
      </c>
      <c r="M297" s="61">
        <v>0</v>
      </c>
      <c r="N297" s="61">
        <f t="shared" si="126"/>
        <v>0</v>
      </c>
      <c r="O297" s="50">
        <v>46557</v>
      </c>
      <c r="P297" s="50">
        <v>46922</v>
      </c>
      <c r="Q297" s="49" t="s">
        <v>4</v>
      </c>
      <c r="R297" s="90" t="s">
        <v>11</v>
      </c>
    </row>
    <row r="298" spans="1:18" s="3" customFormat="1" ht="25.5" x14ac:dyDescent="0.2">
      <c r="A298" s="89" t="s">
        <v>1054</v>
      </c>
      <c r="B298" s="49" t="s">
        <v>11</v>
      </c>
      <c r="C298" s="51" t="s">
        <v>13</v>
      </c>
      <c r="D298" s="49" t="s">
        <v>7</v>
      </c>
      <c r="E298" s="51" t="s">
        <v>159</v>
      </c>
      <c r="F298" s="51" t="s">
        <v>280</v>
      </c>
      <c r="G298" s="49" t="s">
        <v>97</v>
      </c>
      <c r="H298" s="60" t="s">
        <v>10</v>
      </c>
      <c r="I298" s="112">
        <v>1</v>
      </c>
      <c r="J298" s="61"/>
      <c r="K298" s="91">
        <f t="shared" si="121"/>
        <v>0</v>
      </c>
      <c r="L298" s="63" t="s">
        <v>211</v>
      </c>
      <c r="M298" s="61">
        <v>0</v>
      </c>
      <c r="N298" s="61">
        <f t="shared" si="126"/>
        <v>0</v>
      </c>
      <c r="O298" s="50">
        <v>46538</v>
      </c>
      <c r="P298" s="50">
        <v>46903</v>
      </c>
      <c r="Q298" s="49" t="s">
        <v>4</v>
      </c>
      <c r="R298" s="90" t="s">
        <v>11</v>
      </c>
    </row>
    <row r="299" spans="1:18" s="3" customFormat="1" ht="63.75" x14ac:dyDescent="0.2">
      <c r="A299" s="89" t="s">
        <v>1055</v>
      </c>
      <c r="B299" s="49" t="s">
        <v>396</v>
      </c>
      <c r="C299" s="51" t="s">
        <v>45</v>
      </c>
      <c r="D299" s="49" t="s">
        <v>7</v>
      </c>
      <c r="E299" s="51" t="s">
        <v>339</v>
      </c>
      <c r="F299" s="51" t="s">
        <v>280</v>
      </c>
      <c r="G299" s="49" t="s">
        <v>341</v>
      </c>
      <c r="H299" s="60" t="s">
        <v>10</v>
      </c>
      <c r="I299" s="112">
        <v>59</v>
      </c>
      <c r="J299" s="61"/>
      <c r="K299" s="91">
        <f>ROUND(I299*J299,2)</f>
        <v>0</v>
      </c>
      <c r="L299" s="63" t="s">
        <v>211</v>
      </c>
      <c r="M299" s="61">
        <v>0</v>
      </c>
      <c r="N299" s="61">
        <f t="shared" ref="N299:N305" si="127">K299+M299</f>
        <v>0</v>
      </c>
      <c r="O299" s="50">
        <v>46385</v>
      </c>
      <c r="P299" s="50">
        <v>46749</v>
      </c>
      <c r="Q299" s="49" t="s">
        <v>4</v>
      </c>
      <c r="R299" s="51" t="s">
        <v>11</v>
      </c>
    </row>
    <row r="300" spans="1:18" s="3" customFormat="1" ht="63.75" x14ac:dyDescent="0.2">
      <c r="A300" s="89" t="s">
        <v>1056</v>
      </c>
      <c r="B300" s="49" t="s">
        <v>338</v>
      </c>
      <c r="C300" s="51" t="s">
        <v>45</v>
      </c>
      <c r="D300" s="49" t="s">
        <v>7</v>
      </c>
      <c r="E300" s="51" t="s">
        <v>340</v>
      </c>
      <c r="F300" s="51" t="s">
        <v>280</v>
      </c>
      <c r="G300" s="49" t="s">
        <v>341</v>
      </c>
      <c r="H300" s="60" t="s">
        <v>10</v>
      </c>
      <c r="I300" s="112">
        <v>1</v>
      </c>
      <c r="J300" s="61"/>
      <c r="K300" s="91">
        <f>ROUND(I300*J300,2)</f>
        <v>0</v>
      </c>
      <c r="L300" s="63" t="s">
        <v>211</v>
      </c>
      <c r="M300" s="61">
        <v>0</v>
      </c>
      <c r="N300" s="61">
        <f t="shared" si="127"/>
        <v>0</v>
      </c>
      <c r="O300" s="50">
        <v>46385</v>
      </c>
      <c r="P300" s="50">
        <v>46749</v>
      </c>
      <c r="Q300" s="49" t="s">
        <v>4</v>
      </c>
      <c r="R300" s="51" t="s">
        <v>11</v>
      </c>
    </row>
    <row r="301" spans="1:18" s="3" customFormat="1" ht="25.5" x14ac:dyDescent="0.2">
      <c r="A301" s="89" t="s">
        <v>1057</v>
      </c>
      <c r="B301" s="49" t="s">
        <v>741</v>
      </c>
      <c r="C301" s="51" t="s">
        <v>139</v>
      </c>
      <c r="D301" s="49" t="s">
        <v>7</v>
      </c>
      <c r="E301" s="51" t="s">
        <v>740</v>
      </c>
      <c r="F301" s="51" t="s">
        <v>280</v>
      </c>
      <c r="G301" s="49" t="s">
        <v>744</v>
      </c>
      <c r="H301" s="60" t="s">
        <v>10</v>
      </c>
      <c r="I301" s="112">
        <v>1</v>
      </c>
      <c r="J301" s="61"/>
      <c r="K301" s="64">
        <f>ROUND(J301*I301,2)</f>
        <v>0</v>
      </c>
      <c r="L301" s="63" t="s">
        <v>211</v>
      </c>
      <c r="M301" s="61">
        <v>0</v>
      </c>
      <c r="N301" s="61">
        <f t="shared" si="127"/>
        <v>0</v>
      </c>
      <c r="O301" s="50">
        <v>46400</v>
      </c>
      <c r="P301" s="50">
        <v>46764</v>
      </c>
      <c r="Q301" s="49" t="s">
        <v>4</v>
      </c>
      <c r="R301" s="90" t="s">
        <v>11</v>
      </c>
    </row>
    <row r="302" spans="1:18" s="3" customFormat="1" ht="25.5" x14ac:dyDescent="0.2">
      <c r="A302" s="89" t="s">
        <v>1058</v>
      </c>
      <c r="B302" s="49" t="s">
        <v>738</v>
      </c>
      <c r="C302" s="51" t="s">
        <v>139</v>
      </c>
      <c r="D302" s="49" t="s">
        <v>7</v>
      </c>
      <c r="E302" s="51" t="s">
        <v>739</v>
      </c>
      <c r="F302" s="51" t="s">
        <v>280</v>
      </c>
      <c r="G302" s="49" t="s">
        <v>744</v>
      </c>
      <c r="H302" s="60" t="s">
        <v>10</v>
      </c>
      <c r="I302" s="112">
        <v>1</v>
      </c>
      <c r="J302" s="61"/>
      <c r="K302" s="64">
        <f>ROUND(J302*I302,2)</f>
        <v>0</v>
      </c>
      <c r="L302" s="63" t="s">
        <v>211</v>
      </c>
      <c r="M302" s="61">
        <v>0</v>
      </c>
      <c r="N302" s="61">
        <f t="shared" si="127"/>
        <v>0</v>
      </c>
      <c r="O302" s="50">
        <v>46354</v>
      </c>
      <c r="P302" s="50">
        <v>46718</v>
      </c>
      <c r="Q302" s="49" t="s">
        <v>4</v>
      </c>
      <c r="R302" s="90" t="s">
        <v>11</v>
      </c>
    </row>
    <row r="303" spans="1:18" s="3" customFormat="1" ht="25.5" x14ac:dyDescent="0.2">
      <c r="A303" s="89" t="s">
        <v>1059</v>
      </c>
      <c r="B303" s="49" t="s">
        <v>737</v>
      </c>
      <c r="C303" s="51" t="s">
        <v>139</v>
      </c>
      <c r="D303" s="49" t="s">
        <v>7</v>
      </c>
      <c r="E303" s="51" t="s">
        <v>736</v>
      </c>
      <c r="F303" s="51" t="s">
        <v>280</v>
      </c>
      <c r="G303" s="49" t="s">
        <v>743</v>
      </c>
      <c r="H303" s="60" t="s">
        <v>10</v>
      </c>
      <c r="I303" s="112">
        <v>1</v>
      </c>
      <c r="J303" s="61"/>
      <c r="K303" s="64">
        <f>ROUND(J303*I303,2)</f>
        <v>0</v>
      </c>
      <c r="L303" s="63" t="s">
        <v>211</v>
      </c>
      <c r="M303" s="61">
        <v>0</v>
      </c>
      <c r="N303" s="61">
        <f t="shared" si="127"/>
        <v>0</v>
      </c>
      <c r="O303" s="50">
        <v>46400</v>
      </c>
      <c r="P303" s="50">
        <v>46764</v>
      </c>
      <c r="Q303" s="49" t="s">
        <v>4</v>
      </c>
      <c r="R303" s="90" t="s">
        <v>11</v>
      </c>
    </row>
    <row r="304" spans="1:18" s="3" customFormat="1" ht="25.5" x14ac:dyDescent="0.2">
      <c r="A304" s="89" t="s">
        <v>1060</v>
      </c>
      <c r="B304" s="49" t="s">
        <v>735</v>
      </c>
      <c r="C304" s="51" t="s">
        <v>139</v>
      </c>
      <c r="D304" s="49" t="s">
        <v>7</v>
      </c>
      <c r="E304" s="51" t="s">
        <v>568</v>
      </c>
      <c r="F304" s="51" t="s">
        <v>280</v>
      </c>
      <c r="G304" s="49" t="s">
        <v>742</v>
      </c>
      <c r="H304" s="60" t="s">
        <v>10</v>
      </c>
      <c r="I304" s="112">
        <v>1</v>
      </c>
      <c r="J304" s="61"/>
      <c r="K304" s="64">
        <f>ROUND(J304*I304,2)</f>
        <v>0</v>
      </c>
      <c r="L304" s="63" t="s">
        <v>211</v>
      </c>
      <c r="M304" s="61">
        <v>0</v>
      </c>
      <c r="N304" s="61">
        <f t="shared" si="127"/>
        <v>0</v>
      </c>
      <c r="O304" s="50">
        <v>46400</v>
      </c>
      <c r="P304" s="50">
        <v>46764</v>
      </c>
      <c r="Q304" s="49" t="s">
        <v>4</v>
      </c>
      <c r="R304" s="90" t="s">
        <v>11</v>
      </c>
    </row>
    <row r="305" spans="1:18" s="3" customFormat="1" ht="25.5" x14ac:dyDescent="0.2">
      <c r="A305" s="89" t="s">
        <v>1061</v>
      </c>
      <c r="B305" s="49" t="s">
        <v>11</v>
      </c>
      <c r="C305" s="51" t="s">
        <v>746</v>
      </c>
      <c r="D305" s="49" t="s">
        <v>7</v>
      </c>
      <c r="E305" s="51" t="s">
        <v>569</v>
      </c>
      <c r="F305" s="51" t="s">
        <v>280</v>
      </c>
      <c r="G305" s="49" t="s">
        <v>745</v>
      </c>
      <c r="H305" s="60" t="s">
        <v>10</v>
      </c>
      <c r="I305" s="112">
        <v>1</v>
      </c>
      <c r="J305" s="61"/>
      <c r="K305" s="64">
        <f>ROUND(J305*I305,2)</f>
        <v>0</v>
      </c>
      <c r="L305" s="63" t="s">
        <v>211</v>
      </c>
      <c r="M305" s="61">
        <v>0</v>
      </c>
      <c r="N305" s="61">
        <f t="shared" si="127"/>
        <v>0</v>
      </c>
      <c r="O305" s="50">
        <v>46388</v>
      </c>
      <c r="P305" s="50">
        <v>46752</v>
      </c>
      <c r="Q305" s="49" t="s">
        <v>4</v>
      </c>
      <c r="R305" s="90" t="s">
        <v>11</v>
      </c>
    </row>
    <row r="306" spans="1:18" s="3" customFormat="1" ht="25.5" x14ac:dyDescent="0.2">
      <c r="A306" s="89" t="s">
        <v>1062</v>
      </c>
      <c r="B306" s="49" t="s">
        <v>393</v>
      </c>
      <c r="C306" s="51" t="s">
        <v>294</v>
      </c>
      <c r="D306" s="49" t="s">
        <v>7</v>
      </c>
      <c r="E306" s="51" t="s">
        <v>854</v>
      </c>
      <c r="F306" s="51" t="s">
        <v>280</v>
      </c>
      <c r="G306" s="49" t="s">
        <v>295</v>
      </c>
      <c r="H306" s="60" t="s">
        <v>10</v>
      </c>
      <c r="I306" s="112">
        <v>5</v>
      </c>
      <c r="J306" s="61"/>
      <c r="K306" s="91">
        <f t="shared" si="121"/>
        <v>0</v>
      </c>
      <c r="L306" s="63" t="s">
        <v>211</v>
      </c>
      <c r="M306" s="91">
        <v>0</v>
      </c>
      <c r="N306" s="61">
        <f t="shared" si="126"/>
        <v>0</v>
      </c>
      <c r="O306" s="49" t="s">
        <v>19</v>
      </c>
      <c r="P306" s="49" t="s">
        <v>11</v>
      </c>
      <c r="Q306" s="49" t="s">
        <v>4</v>
      </c>
      <c r="R306" s="90" t="s">
        <v>11</v>
      </c>
    </row>
    <row r="307" spans="1:18" s="3" customFormat="1" ht="38.25" x14ac:dyDescent="0.2">
      <c r="A307" s="89" t="s">
        <v>1063</v>
      </c>
      <c r="B307" s="49" t="s">
        <v>572</v>
      </c>
      <c r="C307" s="51" t="s">
        <v>90</v>
      </c>
      <c r="D307" s="49" t="s">
        <v>7</v>
      </c>
      <c r="E307" s="51" t="s">
        <v>573</v>
      </c>
      <c r="F307" s="51" t="s">
        <v>23</v>
      </c>
      <c r="G307" s="49" t="s">
        <v>91</v>
      </c>
      <c r="H307" s="60" t="s">
        <v>10</v>
      </c>
      <c r="I307" s="112">
        <v>6</v>
      </c>
      <c r="J307" s="61"/>
      <c r="K307" s="91">
        <f t="shared" si="121"/>
        <v>0</v>
      </c>
      <c r="L307" s="63" t="s">
        <v>211</v>
      </c>
      <c r="M307" s="61">
        <v>0</v>
      </c>
      <c r="N307" s="61">
        <f>K307+M307</f>
        <v>0</v>
      </c>
      <c r="O307" s="49" t="s">
        <v>19</v>
      </c>
      <c r="P307" s="49" t="s">
        <v>11</v>
      </c>
      <c r="Q307" s="49" t="s">
        <v>249</v>
      </c>
      <c r="R307" s="90" t="s">
        <v>11</v>
      </c>
    </row>
    <row r="308" spans="1:18" s="3" customFormat="1" ht="38.25" x14ac:dyDescent="0.2">
      <c r="A308" s="89" t="s">
        <v>1064</v>
      </c>
      <c r="B308" s="49" t="s">
        <v>574</v>
      </c>
      <c r="C308" s="51" t="s">
        <v>89</v>
      </c>
      <c r="D308" s="49" t="s">
        <v>7</v>
      </c>
      <c r="E308" s="51" t="s">
        <v>575</v>
      </c>
      <c r="F308" s="51" t="s">
        <v>23</v>
      </c>
      <c r="G308" s="49" t="s">
        <v>92</v>
      </c>
      <c r="H308" s="60" t="s">
        <v>10</v>
      </c>
      <c r="I308" s="112">
        <v>6</v>
      </c>
      <c r="J308" s="61"/>
      <c r="K308" s="91">
        <f t="shared" si="121"/>
        <v>0</v>
      </c>
      <c r="L308" s="63" t="s">
        <v>211</v>
      </c>
      <c r="M308" s="61">
        <v>0</v>
      </c>
      <c r="N308" s="61">
        <f>K308+M308</f>
        <v>0</v>
      </c>
      <c r="O308" s="49" t="s">
        <v>19</v>
      </c>
      <c r="P308" s="49" t="s">
        <v>11</v>
      </c>
      <c r="Q308" s="49" t="s">
        <v>249</v>
      </c>
      <c r="R308" s="90" t="s">
        <v>11</v>
      </c>
    </row>
    <row r="309" spans="1:18" s="3" customFormat="1" ht="38.25" x14ac:dyDescent="0.2">
      <c r="A309" s="89" t="s">
        <v>1065</v>
      </c>
      <c r="B309" s="49" t="s">
        <v>576</v>
      </c>
      <c r="C309" s="51" t="s">
        <v>89</v>
      </c>
      <c r="D309" s="49" t="s">
        <v>7</v>
      </c>
      <c r="E309" s="51" t="s">
        <v>577</v>
      </c>
      <c r="F309" s="51" t="s">
        <v>23</v>
      </c>
      <c r="G309" s="49" t="s">
        <v>93</v>
      </c>
      <c r="H309" s="60" t="s">
        <v>10</v>
      </c>
      <c r="I309" s="112">
        <v>6</v>
      </c>
      <c r="J309" s="61"/>
      <c r="K309" s="91">
        <f t="shared" si="121"/>
        <v>0</v>
      </c>
      <c r="L309" s="63" t="s">
        <v>211</v>
      </c>
      <c r="M309" s="61">
        <v>0</v>
      </c>
      <c r="N309" s="61">
        <f>K309+M309</f>
        <v>0</v>
      </c>
      <c r="O309" s="49" t="s">
        <v>19</v>
      </c>
      <c r="P309" s="49" t="s">
        <v>11</v>
      </c>
      <c r="Q309" s="49" t="s">
        <v>249</v>
      </c>
      <c r="R309" s="90" t="s">
        <v>11</v>
      </c>
    </row>
    <row r="310" spans="1:18" s="3" customFormat="1" ht="38.25" x14ac:dyDescent="0.2">
      <c r="A310" s="89" t="s">
        <v>1066</v>
      </c>
      <c r="B310" s="49" t="s">
        <v>578</v>
      </c>
      <c r="C310" s="51" t="s">
        <v>89</v>
      </c>
      <c r="D310" s="49" t="s">
        <v>7</v>
      </c>
      <c r="E310" s="51" t="s">
        <v>579</v>
      </c>
      <c r="F310" s="51" t="s">
        <v>23</v>
      </c>
      <c r="G310" s="49" t="s">
        <v>94</v>
      </c>
      <c r="H310" s="60" t="s">
        <v>10</v>
      </c>
      <c r="I310" s="112">
        <v>7</v>
      </c>
      <c r="J310" s="61"/>
      <c r="K310" s="91">
        <f t="shared" si="121"/>
        <v>0</v>
      </c>
      <c r="L310" s="63" t="s">
        <v>211</v>
      </c>
      <c r="M310" s="61">
        <v>0</v>
      </c>
      <c r="N310" s="61">
        <f>K310+M310</f>
        <v>0</v>
      </c>
      <c r="O310" s="49" t="s">
        <v>19</v>
      </c>
      <c r="P310" s="49" t="s">
        <v>11</v>
      </c>
      <c r="Q310" s="49" t="s">
        <v>249</v>
      </c>
      <c r="R310" s="90" t="s">
        <v>11</v>
      </c>
    </row>
    <row r="311" spans="1:18" s="5" customFormat="1" x14ac:dyDescent="0.2">
      <c r="A311" s="123" t="s">
        <v>747</v>
      </c>
      <c r="B311" s="124"/>
      <c r="C311" s="124"/>
      <c r="D311" s="124"/>
      <c r="E311" s="124"/>
      <c r="F311" s="124"/>
      <c r="G311" s="124"/>
      <c r="H311" s="124"/>
      <c r="I311" s="124"/>
      <c r="J311" s="125"/>
      <c r="K311" s="36">
        <f>SUM(K282:K310)</f>
        <v>0</v>
      </c>
      <c r="L311" s="10"/>
      <c r="M311" s="36">
        <f>SUM(M282:M310)</f>
        <v>0</v>
      </c>
      <c r="N311" s="36">
        <f>SUM(N282:N310)</f>
        <v>0</v>
      </c>
      <c r="O311" s="10"/>
      <c r="P311" s="16"/>
      <c r="Q311" s="16"/>
      <c r="R311" s="16"/>
    </row>
    <row r="312" spans="1:18" ht="12.75" customHeight="1" x14ac:dyDescent="0.2">
      <c r="A312" s="129" t="s">
        <v>129</v>
      </c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1"/>
    </row>
    <row r="313" spans="1:18" ht="12.75" customHeight="1" x14ac:dyDescent="0.2">
      <c r="A313" s="129" t="s">
        <v>289</v>
      </c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1"/>
    </row>
    <row r="314" spans="1:18" ht="51" customHeight="1" x14ac:dyDescent="0.2">
      <c r="A314" s="126" t="s">
        <v>1067</v>
      </c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8"/>
    </row>
    <row r="315" spans="1:18" s="3" customFormat="1" ht="38.25" x14ac:dyDescent="0.2">
      <c r="A315" s="89" t="s">
        <v>1068</v>
      </c>
      <c r="B315" s="49" t="s">
        <v>11</v>
      </c>
      <c r="C315" s="51" t="s">
        <v>57</v>
      </c>
      <c r="D315" s="49" t="s">
        <v>7</v>
      </c>
      <c r="E315" s="51" t="s">
        <v>130</v>
      </c>
      <c r="F315" s="51" t="s">
        <v>23</v>
      </c>
      <c r="G315" s="49" t="s">
        <v>58</v>
      </c>
      <c r="H315" s="60" t="s">
        <v>10</v>
      </c>
      <c r="I315" s="112">
        <v>10</v>
      </c>
      <c r="J315" s="61"/>
      <c r="K315" s="64">
        <f t="shared" ref="K315:K319" si="128">ROUND(J315*I315,2)</f>
        <v>0</v>
      </c>
      <c r="L315" s="63" t="s">
        <v>211</v>
      </c>
      <c r="M315" s="61">
        <v>0</v>
      </c>
      <c r="N315" s="61">
        <f t="shared" ref="N315:N319" si="129">K315+M315</f>
        <v>0</v>
      </c>
      <c r="O315" s="50">
        <v>46377</v>
      </c>
      <c r="P315" s="50">
        <v>46741</v>
      </c>
      <c r="Q315" s="49" t="s">
        <v>4</v>
      </c>
      <c r="R315" s="90" t="s">
        <v>11</v>
      </c>
    </row>
    <row r="316" spans="1:18" s="3" customFormat="1" ht="25.5" x14ac:dyDescent="0.2">
      <c r="A316" s="89" t="s">
        <v>1069</v>
      </c>
      <c r="B316" s="49" t="s">
        <v>350</v>
      </c>
      <c r="C316" s="51" t="s">
        <v>39</v>
      </c>
      <c r="D316" s="49" t="s">
        <v>7</v>
      </c>
      <c r="E316" s="51" t="s">
        <v>117</v>
      </c>
      <c r="F316" s="51" t="s">
        <v>280</v>
      </c>
      <c r="G316" s="49" t="s">
        <v>107</v>
      </c>
      <c r="H316" s="60" t="s">
        <v>10</v>
      </c>
      <c r="I316" s="112">
        <v>5</v>
      </c>
      <c r="J316" s="61"/>
      <c r="K316" s="64">
        <f t="shared" si="128"/>
        <v>0</v>
      </c>
      <c r="L316" s="63" t="s">
        <v>211</v>
      </c>
      <c r="M316" s="61">
        <v>0</v>
      </c>
      <c r="N316" s="61">
        <f t="shared" si="129"/>
        <v>0</v>
      </c>
      <c r="O316" s="50" t="s">
        <v>19</v>
      </c>
      <c r="P316" s="50" t="s">
        <v>11</v>
      </c>
      <c r="Q316" s="49" t="s">
        <v>249</v>
      </c>
      <c r="R316" s="90" t="s">
        <v>11</v>
      </c>
    </row>
    <row r="317" spans="1:18" s="3" customFormat="1" ht="25.5" x14ac:dyDescent="0.2">
      <c r="A317" s="89" t="s">
        <v>1070</v>
      </c>
      <c r="B317" s="49" t="s">
        <v>351</v>
      </c>
      <c r="C317" s="51" t="s">
        <v>39</v>
      </c>
      <c r="D317" s="49" t="s">
        <v>7</v>
      </c>
      <c r="E317" s="51" t="s">
        <v>172</v>
      </c>
      <c r="F317" s="51" t="s">
        <v>12</v>
      </c>
      <c r="G317" s="49" t="s">
        <v>11</v>
      </c>
      <c r="H317" s="60" t="s">
        <v>10</v>
      </c>
      <c r="I317" s="112">
        <v>5</v>
      </c>
      <c r="J317" s="61"/>
      <c r="K317" s="64">
        <f t="shared" si="128"/>
        <v>0</v>
      </c>
      <c r="L317" s="63">
        <v>0.22</v>
      </c>
      <c r="M317" s="91">
        <f>ROUND(K317*L317,2)</f>
        <v>0</v>
      </c>
      <c r="N317" s="61">
        <f t="shared" si="129"/>
        <v>0</v>
      </c>
      <c r="O317" s="50" t="s">
        <v>19</v>
      </c>
      <c r="P317" s="49" t="s">
        <v>11</v>
      </c>
      <c r="Q317" s="49" t="s">
        <v>4</v>
      </c>
      <c r="R317" s="90" t="s">
        <v>11</v>
      </c>
    </row>
    <row r="318" spans="1:18" s="3" customFormat="1" ht="25.5" x14ac:dyDescent="0.2">
      <c r="A318" s="89" t="s">
        <v>1071</v>
      </c>
      <c r="B318" s="49" t="s">
        <v>386</v>
      </c>
      <c r="C318" s="51" t="s">
        <v>39</v>
      </c>
      <c r="D318" s="49" t="s">
        <v>7</v>
      </c>
      <c r="E318" s="51" t="s">
        <v>387</v>
      </c>
      <c r="F318" s="51" t="s">
        <v>12</v>
      </c>
      <c r="G318" s="49" t="s">
        <v>11</v>
      </c>
      <c r="H318" s="60" t="s">
        <v>10</v>
      </c>
      <c r="I318" s="112">
        <v>2</v>
      </c>
      <c r="J318" s="61"/>
      <c r="K318" s="64">
        <f t="shared" si="128"/>
        <v>0</v>
      </c>
      <c r="L318" s="63">
        <v>0.22</v>
      </c>
      <c r="M318" s="91">
        <f t="shared" ref="M318" si="130">ROUND(K318*L318,2)</f>
        <v>0</v>
      </c>
      <c r="N318" s="61">
        <f t="shared" si="129"/>
        <v>0</v>
      </c>
      <c r="O318" s="50">
        <v>46216</v>
      </c>
      <c r="P318" s="50">
        <v>46752</v>
      </c>
      <c r="Q318" s="49" t="s">
        <v>388</v>
      </c>
      <c r="R318" s="90" t="s">
        <v>11</v>
      </c>
    </row>
    <row r="319" spans="1:18" s="3" customFormat="1" ht="76.5" x14ac:dyDescent="0.2">
      <c r="A319" s="89" t="s">
        <v>1072</v>
      </c>
      <c r="B319" s="49" t="s">
        <v>389</v>
      </c>
      <c r="C319" s="51" t="s">
        <v>6</v>
      </c>
      <c r="D319" s="49" t="s">
        <v>7</v>
      </c>
      <c r="E319" s="51" t="s">
        <v>131</v>
      </c>
      <c r="F319" s="51" t="s">
        <v>280</v>
      </c>
      <c r="G319" s="49" t="s">
        <v>25</v>
      </c>
      <c r="H319" s="60" t="s">
        <v>10</v>
      </c>
      <c r="I319" s="112">
        <v>3</v>
      </c>
      <c r="J319" s="61"/>
      <c r="K319" s="64">
        <f t="shared" si="128"/>
        <v>0</v>
      </c>
      <c r="L319" s="63" t="s">
        <v>211</v>
      </c>
      <c r="M319" s="61">
        <v>0</v>
      </c>
      <c r="N319" s="61">
        <f t="shared" si="129"/>
        <v>0</v>
      </c>
      <c r="O319" s="49" t="s">
        <v>19</v>
      </c>
      <c r="P319" s="50" t="s">
        <v>11</v>
      </c>
      <c r="Q319" s="49" t="s">
        <v>249</v>
      </c>
      <c r="R319" s="90" t="s">
        <v>11</v>
      </c>
    </row>
    <row r="320" spans="1:18" s="3" customFormat="1" ht="25.5" x14ac:dyDescent="0.2">
      <c r="A320" s="89" t="s">
        <v>1073</v>
      </c>
      <c r="B320" s="49" t="s">
        <v>73</v>
      </c>
      <c r="C320" s="51" t="s">
        <v>74</v>
      </c>
      <c r="D320" s="49" t="s">
        <v>7</v>
      </c>
      <c r="E320" s="51" t="s">
        <v>72</v>
      </c>
      <c r="F320" s="51" t="s">
        <v>9</v>
      </c>
      <c r="G320" s="49" t="s">
        <v>75</v>
      </c>
      <c r="H320" s="60" t="s">
        <v>10</v>
      </c>
      <c r="I320" s="112">
        <v>1300</v>
      </c>
      <c r="J320" s="61"/>
      <c r="K320" s="64">
        <f t="shared" ref="K320:K359" si="131">ROUND(J320*I320,2)</f>
        <v>0</v>
      </c>
      <c r="L320" s="63" t="s">
        <v>211</v>
      </c>
      <c r="M320" s="61">
        <v>0</v>
      </c>
      <c r="N320" s="61">
        <f t="shared" ref="N320:N328" si="132">K320+M320</f>
        <v>0</v>
      </c>
      <c r="O320" s="50">
        <v>46297</v>
      </c>
      <c r="P320" s="50">
        <v>46661</v>
      </c>
      <c r="Q320" s="49" t="s">
        <v>4</v>
      </c>
      <c r="R320" s="90" t="s">
        <v>11</v>
      </c>
    </row>
    <row r="321" spans="1:18" s="3" customFormat="1" ht="25.5" x14ac:dyDescent="0.2">
      <c r="A321" s="89" t="s">
        <v>1074</v>
      </c>
      <c r="B321" s="49" t="s">
        <v>62</v>
      </c>
      <c r="C321" s="51" t="s">
        <v>63</v>
      </c>
      <c r="D321" s="49" t="s">
        <v>7</v>
      </c>
      <c r="E321" s="51" t="s">
        <v>61</v>
      </c>
      <c r="F321" s="51" t="s">
        <v>12</v>
      </c>
      <c r="G321" s="49" t="s">
        <v>11</v>
      </c>
      <c r="H321" s="60" t="s">
        <v>10</v>
      </c>
      <c r="I321" s="112">
        <v>12</v>
      </c>
      <c r="J321" s="61"/>
      <c r="K321" s="64">
        <f t="shared" si="131"/>
        <v>0</v>
      </c>
      <c r="L321" s="63">
        <v>0.22</v>
      </c>
      <c r="M321" s="91">
        <f t="shared" ref="M321:M322" si="133">ROUND(K321*L321,2)</f>
        <v>0</v>
      </c>
      <c r="N321" s="61">
        <f t="shared" si="132"/>
        <v>0</v>
      </c>
      <c r="O321" s="50">
        <v>46377</v>
      </c>
      <c r="P321" s="50">
        <v>46741</v>
      </c>
      <c r="Q321" s="49" t="s">
        <v>4</v>
      </c>
      <c r="R321" s="90" t="s">
        <v>11</v>
      </c>
    </row>
    <row r="322" spans="1:18" s="3" customFormat="1" ht="25.5" x14ac:dyDescent="0.2">
      <c r="A322" s="89" t="s">
        <v>1075</v>
      </c>
      <c r="B322" s="49" t="s">
        <v>62</v>
      </c>
      <c r="C322" s="51" t="s">
        <v>63</v>
      </c>
      <c r="D322" s="49" t="s">
        <v>7</v>
      </c>
      <c r="E322" s="51" t="s">
        <v>61</v>
      </c>
      <c r="F322" s="51" t="s">
        <v>12</v>
      </c>
      <c r="G322" s="49" t="s">
        <v>11</v>
      </c>
      <c r="H322" s="60" t="s">
        <v>10</v>
      </c>
      <c r="I322" s="112">
        <v>4</v>
      </c>
      <c r="J322" s="61"/>
      <c r="K322" s="64">
        <f>ROUND(J322*I322,2)</f>
        <v>0</v>
      </c>
      <c r="L322" s="63">
        <v>0.22</v>
      </c>
      <c r="M322" s="91">
        <f t="shared" si="133"/>
        <v>0</v>
      </c>
      <c r="N322" s="61">
        <f>K322+M322</f>
        <v>0</v>
      </c>
      <c r="O322" s="50">
        <v>46377</v>
      </c>
      <c r="P322" s="50">
        <v>46741</v>
      </c>
      <c r="Q322" s="49" t="s">
        <v>4</v>
      </c>
      <c r="R322" s="90" t="s">
        <v>11</v>
      </c>
    </row>
    <row r="323" spans="1:18" s="3" customFormat="1" ht="51" x14ac:dyDescent="0.2">
      <c r="A323" s="89" t="s">
        <v>1076</v>
      </c>
      <c r="B323" s="49" t="s">
        <v>197</v>
      </c>
      <c r="C323" s="51" t="s">
        <v>42</v>
      </c>
      <c r="D323" s="49" t="s">
        <v>7</v>
      </c>
      <c r="E323" s="51" t="s">
        <v>242</v>
      </c>
      <c r="F323" s="51" t="s">
        <v>12</v>
      </c>
      <c r="G323" s="49" t="s">
        <v>11</v>
      </c>
      <c r="H323" s="60" t="s">
        <v>10</v>
      </c>
      <c r="I323" s="112">
        <v>24</v>
      </c>
      <c r="J323" s="61"/>
      <c r="K323" s="64">
        <f>ROUND(J323*I323,2)</f>
        <v>0</v>
      </c>
      <c r="L323" s="63">
        <v>0.22</v>
      </c>
      <c r="M323" s="61">
        <f>ROUND(K323*L323,2)</f>
        <v>0</v>
      </c>
      <c r="N323" s="61">
        <f>K323+M323</f>
        <v>0</v>
      </c>
      <c r="O323" s="50">
        <v>46381</v>
      </c>
      <c r="P323" s="50">
        <v>46745</v>
      </c>
      <c r="Q323" s="49" t="s">
        <v>4</v>
      </c>
      <c r="R323" s="90" t="s">
        <v>11</v>
      </c>
    </row>
    <row r="324" spans="1:18" s="3" customFormat="1" ht="94.5" customHeight="1" x14ac:dyDescent="0.2">
      <c r="A324" s="89" t="s">
        <v>1077</v>
      </c>
      <c r="B324" s="49" t="s">
        <v>321</v>
      </c>
      <c r="C324" s="51" t="s">
        <v>6</v>
      </c>
      <c r="D324" s="49" t="s">
        <v>7</v>
      </c>
      <c r="E324" s="51" t="s">
        <v>439</v>
      </c>
      <c r="F324" s="51" t="s">
        <v>12</v>
      </c>
      <c r="G324" s="49" t="s">
        <v>11</v>
      </c>
      <c r="H324" s="60" t="s">
        <v>10</v>
      </c>
      <c r="I324" s="112">
        <v>2</v>
      </c>
      <c r="J324" s="61"/>
      <c r="K324" s="64">
        <f t="shared" si="131"/>
        <v>0</v>
      </c>
      <c r="L324" s="63">
        <v>0.22</v>
      </c>
      <c r="M324" s="61">
        <f>ROUND(K324*L324,2)</f>
        <v>0</v>
      </c>
      <c r="N324" s="61">
        <f t="shared" si="132"/>
        <v>0</v>
      </c>
      <c r="O324" s="50">
        <v>46381</v>
      </c>
      <c r="P324" s="50">
        <v>46745</v>
      </c>
      <c r="Q324" s="49" t="s">
        <v>4</v>
      </c>
      <c r="R324" s="90" t="s">
        <v>11</v>
      </c>
    </row>
    <row r="325" spans="1:18" s="3" customFormat="1" ht="92.25" customHeight="1" x14ac:dyDescent="0.2">
      <c r="A325" s="89" t="s">
        <v>1078</v>
      </c>
      <c r="B325" s="49" t="s">
        <v>363</v>
      </c>
      <c r="C325" s="51" t="s">
        <v>6</v>
      </c>
      <c r="D325" s="49" t="s">
        <v>7</v>
      </c>
      <c r="E325" s="51" t="s">
        <v>394</v>
      </c>
      <c r="F325" s="51" t="s">
        <v>12</v>
      </c>
      <c r="G325" s="49" t="s">
        <v>11</v>
      </c>
      <c r="H325" s="60" t="s">
        <v>10</v>
      </c>
      <c r="I325" s="112">
        <v>10</v>
      </c>
      <c r="J325" s="61"/>
      <c r="K325" s="64">
        <f t="shared" si="131"/>
        <v>0</v>
      </c>
      <c r="L325" s="63">
        <v>0.22</v>
      </c>
      <c r="M325" s="91">
        <f>ROUND(K325*L325,2)</f>
        <v>0</v>
      </c>
      <c r="N325" s="61">
        <f t="shared" si="132"/>
        <v>0</v>
      </c>
      <c r="O325" s="50">
        <v>46381</v>
      </c>
      <c r="P325" s="50">
        <v>46745</v>
      </c>
      <c r="Q325" s="49" t="s">
        <v>4</v>
      </c>
      <c r="R325" s="90" t="s">
        <v>11</v>
      </c>
    </row>
    <row r="326" spans="1:18" s="3" customFormat="1" ht="38.25" x14ac:dyDescent="0.2">
      <c r="A326" s="89" t="s">
        <v>1079</v>
      </c>
      <c r="B326" s="49" t="s">
        <v>104</v>
      </c>
      <c r="C326" s="51" t="s">
        <v>105</v>
      </c>
      <c r="D326" s="49" t="s">
        <v>7</v>
      </c>
      <c r="E326" s="51" t="s">
        <v>103</v>
      </c>
      <c r="F326" s="51" t="s">
        <v>23</v>
      </c>
      <c r="G326" s="49" t="s">
        <v>106</v>
      </c>
      <c r="H326" s="60" t="s">
        <v>10</v>
      </c>
      <c r="I326" s="112">
        <v>100</v>
      </c>
      <c r="J326" s="61"/>
      <c r="K326" s="64">
        <f t="shared" si="131"/>
        <v>0</v>
      </c>
      <c r="L326" s="63" t="s">
        <v>211</v>
      </c>
      <c r="M326" s="61">
        <v>0</v>
      </c>
      <c r="N326" s="61">
        <f t="shared" si="132"/>
        <v>0</v>
      </c>
      <c r="O326" s="50">
        <v>46377</v>
      </c>
      <c r="P326" s="50">
        <v>46741</v>
      </c>
      <c r="Q326" s="49" t="s">
        <v>4</v>
      </c>
      <c r="R326" s="90" t="s">
        <v>11</v>
      </c>
    </row>
    <row r="327" spans="1:18" s="3" customFormat="1" ht="25.5" x14ac:dyDescent="0.2">
      <c r="A327" s="89" t="s">
        <v>1080</v>
      </c>
      <c r="B327" s="49" t="s">
        <v>393</v>
      </c>
      <c r="C327" s="51" t="s">
        <v>294</v>
      </c>
      <c r="D327" s="49" t="s">
        <v>7</v>
      </c>
      <c r="E327" s="51" t="s">
        <v>710</v>
      </c>
      <c r="F327" s="51" t="s">
        <v>280</v>
      </c>
      <c r="G327" s="49" t="s">
        <v>295</v>
      </c>
      <c r="H327" s="60" t="s">
        <v>10</v>
      </c>
      <c r="I327" s="112">
        <v>10</v>
      </c>
      <c r="J327" s="61"/>
      <c r="K327" s="62">
        <f t="shared" ref="K327" si="134">ROUND(I327*J327,2)</f>
        <v>0</v>
      </c>
      <c r="L327" s="63" t="s">
        <v>211</v>
      </c>
      <c r="M327" s="91">
        <v>0</v>
      </c>
      <c r="N327" s="61">
        <f t="shared" si="132"/>
        <v>0</v>
      </c>
      <c r="O327" s="49" t="s">
        <v>19</v>
      </c>
      <c r="P327" s="50" t="s">
        <v>11</v>
      </c>
      <c r="Q327" s="49" t="s">
        <v>4</v>
      </c>
      <c r="R327" s="90" t="s">
        <v>11</v>
      </c>
    </row>
    <row r="328" spans="1:18" s="3" customFormat="1" ht="29.1" customHeight="1" x14ac:dyDescent="0.2">
      <c r="A328" s="89" t="s">
        <v>1081</v>
      </c>
      <c r="B328" s="49">
        <v>1419680</v>
      </c>
      <c r="C328" s="51" t="s">
        <v>390</v>
      </c>
      <c r="D328" s="49" t="s">
        <v>7</v>
      </c>
      <c r="E328" s="51" t="s">
        <v>391</v>
      </c>
      <c r="F328" s="51" t="s">
        <v>280</v>
      </c>
      <c r="G328" s="49" t="s">
        <v>392</v>
      </c>
      <c r="H328" s="60" t="s">
        <v>10</v>
      </c>
      <c r="I328" s="112">
        <v>1</v>
      </c>
      <c r="J328" s="61"/>
      <c r="K328" s="64">
        <f t="shared" si="131"/>
        <v>0</v>
      </c>
      <c r="L328" s="63" t="s">
        <v>211</v>
      </c>
      <c r="M328" s="61">
        <v>0</v>
      </c>
      <c r="N328" s="61">
        <f t="shared" si="132"/>
        <v>0</v>
      </c>
      <c r="O328" s="50">
        <v>46388</v>
      </c>
      <c r="P328" s="50">
        <v>46752</v>
      </c>
      <c r="Q328" s="49" t="s">
        <v>4</v>
      </c>
      <c r="R328" s="90" t="s">
        <v>11</v>
      </c>
    </row>
    <row r="329" spans="1:18" s="3" customFormat="1" ht="51" x14ac:dyDescent="0.2">
      <c r="A329" s="89" t="s">
        <v>1082</v>
      </c>
      <c r="B329" s="49" t="s">
        <v>314</v>
      </c>
      <c r="C329" s="51" t="s">
        <v>45</v>
      </c>
      <c r="D329" s="49" t="s">
        <v>7</v>
      </c>
      <c r="E329" s="51" t="s">
        <v>491</v>
      </c>
      <c r="F329" s="51" t="s">
        <v>280</v>
      </c>
      <c r="G329" s="49" t="s">
        <v>46</v>
      </c>
      <c r="H329" s="60" t="s">
        <v>10</v>
      </c>
      <c r="I329" s="112">
        <v>1</v>
      </c>
      <c r="J329" s="61"/>
      <c r="K329" s="64">
        <f t="shared" si="131"/>
        <v>0</v>
      </c>
      <c r="L329" s="63" t="s">
        <v>211</v>
      </c>
      <c r="M329" s="61">
        <v>0</v>
      </c>
      <c r="N329" s="61">
        <f>K329+M329</f>
        <v>0</v>
      </c>
      <c r="O329" s="50">
        <v>46377</v>
      </c>
      <c r="P329" s="50">
        <v>46741</v>
      </c>
      <c r="Q329" s="49" t="s">
        <v>4</v>
      </c>
      <c r="R329" s="90" t="s">
        <v>11</v>
      </c>
    </row>
    <row r="330" spans="1:18" s="3" customFormat="1" ht="51" x14ac:dyDescent="0.2">
      <c r="A330" s="89" t="s">
        <v>1083</v>
      </c>
      <c r="B330" s="49" t="s">
        <v>315</v>
      </c>
      <c r="C330" s="51" t="s">
        <v>45</v>
      </c>
      <c r="D330" s="49" t="s">
        <v>7</v>
      </c>
      <c r="E330" s="51" t="s">
        <v>492</v>
      </c>
      <c r="F330" s="51" t="s">
        <v>280</v>
      </c>
      <c r="G330" s="49" t="s">
        <v>46</v>
      </c>
      <c r="H330" s="60" t="s">
        <v>10</v>
      </c>
      <c r="I330" s="112">
        <v>6</v>
      </c>
      <c r="J330" s="61"/>
      <c r="K330" s="64">
        <f t="shared" si="131"/>
        <v>0</v>
      </c>
      <c r="L330" s="63" t="s">
        <v>211</v>
      </c>
      <c r="M330" s="61">
        <v>0</v>
      </c>
      <c r="N330" s="61">
        <f>K330+M330</f>
        <v>0</v>
      </c>
      <c r="O330" s="50">
        <v>46377</v>
      </c>
      <c r="P330" s="50">
        <v>46741</v>
      </c>
      <c r="Q330" s="49" t="s">
        <v>4</v>
      </c>
      <c r="R330" s="90" t="s">
        <v>11</v>
      </c>
    </row>
    <row r="331" spans="1:18" s="3" customFormat="1" ht="25.5" x14ac:dyDescent="0.2">
      <c r="A331" s="89" t="s">
        <v>1084</v>
      </c>
      <c r="B331" s="49" t="s">
        <v>135</v>
      </c>
      <c r="C331" s="51" t="s">
        <v>80</v>
      </c>
      <c r="D331" s="49" t="s">
        <v>7</v>
      </c>
      <c r="E331" s="51" t="s">
        <v>134</v>
      </c>
      <c r="F331" s="51" t="s">
        <v>280</v>
      </c>
      <c r="G331" s="49" t="s">
        <v>83</v>
      </c>
      <c r="H331" s="60" t="s">
        <v>10</v>
      </c>
      <c r="I331" s="112">
        <v>1</v>
      </c>
      <c r="J331" s="61"/>
      <c r="K331" s="64">
        <f t="shared" ref="K331:K332" si="135">ROUND(J331*I331,2)</f>
        <v>0</v>
      </c>
      <c r="L331" s="63" t="s">
        <v>211</v>
      </c>
      <c r="M331" s="61">
        <v>0</v>
      </c>
      <c r="N331" s="61">
        <f t="shared" ref="N331:N332" si="136">K331+M331</f>
        <v>0</v>
      </c>
      <c r="O331" s="50">
        <v>46377</v>
      </c>
      <c r="P331" s="50">
        <v>46741</v>
      </c>
      <c r="Q331" s="49" t="s">
        <v>4</v>
      </c>
      <c r="R331" s="90" t="s">
        <v>11</v>
      </c>
    </row>
    <row r="332" spans="1:18" s="3" customFormat="1" ht="38.25" x14ac:dyDescent="0.2">
      <c r="A332" s="89" t="s">
        <v>1085</v>
      </c>
      <c r="B332" s="49" t="s">
        <v>137</v>
      </c>
      <c r="C332" s="51" t="s">
        <v>80</v>
      </c>
      <c r="D332" s="49" t="s">
        <v>7</v>
      </c>
      <c r="E332" s="51" t="s">
        <v>136</v>
      </c>
      <c r="F332" s="51" t="s">
        <v>280</v>
      </c>
      <c r="G332" s="49" t="s">
        <v>138</v>
      </c>
      <c r="H332" s="60" t="s">
        <v>10</v>
      </c>
      <c r="I332" s="112">
        <v>1</v>
      </c>
      <c r="J332" s="61"/>
      <c r="K332" s="64">
        <f t="shared" si="135"/>
        <v>0</v>
      </c>
      <c r="L332" s="63" t="s">
        <v>211</v>
      </c>
      <c r="M332" s="61">
        <v>0</v>
      </c>
      <c r="N332" s="61">
        <f t="shared" si="136"/>
        <v>0</v>
      </c>
      <c r="O332" s="50">
        <v>46377</v>
      </c>
      <c r="P332" s="50">
        <v>46741</v>
      </c>
      <c r="Q332" s="49" t="s">
        <v>4</v>
      </c>
      <c r="R332" s="90" t="s">
        <v>11</v>
      </c>
    </row>
    <row r="333" spans="1:18" s="5" customFormat="1" x14ac:dyDescent="0.2">
      <c r="A333" s="123" t="s">
        <v>804</v>
      </c>
      <c r="B333" s="124"/>
      <c r="C333" s="124"/>
      <c r="D333" s="124"/>
      <c r="E333" s="124"/>
      <c r="F333" s="124"/>
      <c r="G333" s="124"/>
      <c r="H333" s="124"/>
      <c r="I333" s="124"/>
      <c r="J333" s="125"/>
      <c r="K333" s="36">
        <f>SUM(K315:K332)</f>
        <v>0</v>
      </c>
      <c r="L333" s="10"/>
      <c r="M333" s="36">
        <f>SUM(M315:M332)</f>
        <v>0</v>
      </c>
      <c r="N333" s="36">
        <f>SUM(N315:N332)</f>
        <v>0</v>
      </c>
      <c r="O333" s="10"/>
      <c r="P333" s="16"/>
      <c r="Q333" s="16"/>
      <c r="R333" s="16"/>
    </row>
    <row r="334" spans="1:18" ht="12.75" customHeight="1" x14ac:dyDescent="0.2">
      <c r="A334" s="129" t="s">
        <v>290</v>
      </c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1"/>
    </row>
    <row r="335" spans="1:18" ht="57" customHeight="1" x14ac:dyDescent="0.2">
      <c r="A335" s="126" t="s">
        <v>1086</v>
      </c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8"/>
    </row>
    <row r="336" spans="1:18" s="3" customFormat="1" ht="38.25" x14ac:dyDescent="0.2">
      <c r="A336" s="29" t="s">
        <v>1087</v>
      </c>
      <c r="B336" s="9" t="s">
        <v>11</v>
      </c>
      <c r="C336" s="30" t="s">
        <v>57</v>
      </c>
      <c r="D336" s="9" t="s">
        <v>7</v>
      </c>
      <c r="E336" s="30" t="s">
        <v>130</v>
      </c>
      <c r="F336" s="30" t="s">
        <v>23</v>
      </c>
      <c r="G336" s="9" t="s">
        <v>58</v>
      </c>
      <c r="H336" s="31" t="s">
        <v>10</v>
      </c>
      <c r="I336" s="111">
        <v>10</v>
      </c>
      <c r="J336" s="32"/>
      <c r="K336" s="41">
        <f t="shared" ref="K336:K338" si="137">ROUND(J336*I336,2)</f>
        <v>0</v>
      </c>
      <c r="L336" s="34" t="s">
        <v>211</v>
      </c>
      <c r="M336" s="32">
        <v>0</v>
      </c>
      <c r="N336" s="32">
        <f t="shared" ref="N336:N338" si="138">K336+M336</f>
        <v>0</v>
      </c>
      <c r="O336" s="8">
        <v>46377</v>
      </c>
      <c r="P336" s="8">
        <v>46741</v>
      </c>
      <c r="Q336" s="9" t="s">
        <v>4</v>
      </c>
      <c r="R336" s="15" t="s">
        <v>11</v>
      </c>
    </row>
    <row r="337" spans="1:18" s="3" customFormat="1" ht="38.25" x14ac:dyDescent="0.2">
      <c r="A337" s="29" t="s">
        <v>1088</v>
      </c>
      <c r="B337" s="49" t="s">
        <v>586</v>
      </c>
      <c r="C337" s="51" t="s">
        <v>45</v>
      </c>
      <c r="D337" s="49" t="s">
        <v>7</v>
      </c>
      <c r="E337" s="51" t="s">
        <v>588</v>
      </c>
      <c r="F337" s="51" t="s">
        <v>280</v>
      </c>
      <c r="G337" s="49" t="s">
        <v>46</v>
      </c>
      <c r="H337" s="60" t="s">
        <v>10</v>
      </c>
      <c r="I337" s="112">
        <v>1</v>
      </c>
      <c r="J337" s="61"/>
      <c r="K337" s="64">
        <f t="shared" si="137"/>
        <v>0</v>
      </c>
      <c r="L337" s="63" t="s">
        <v>211</v>
      </c>
      <c r="M337" s="61">
        <v>0</v>
      </c>
      <c r="N337" s="61">
        <f t="shared" si="138"/>
        <v>0</v>
      </c>
      <c r="O337" s="50">
        <v>46377</v>
      </c>
      <c r="P337" s="50">
        <v>46741</v>
      </c>
      <c r="Q337" s="49" t="s">
        <v>4</v>
      </c>
      <c r="R337" s="90" t="s">
        <v>11</v>
      </c>
    </row>
    <row r="338" spans="1:18" s="3" customFormat="1" ht="38.25" x14ac:dyDescent="0.2">
      <c r="A338" s="29" t="s">
        <v>1089</v>
      </c>
      <c r="B338" s="49" t="s">
        <v>587</v>
      </c>
      <c r="C338" s="51" t="s">
        <v>45</v>
      </c>
      <c r="D338" s="49" t="s">
        <v>7</v>
      </c>
      <c r="E338" s="51" t="s">
        <v>589</v>
      </c>
      <c r="F338" s="51" t="s">
        <v>280</v>
      </c>
      <c r="G338" s="49" t="s">
        <v>46</v>
      </c>
      <c r="H338" s="60" t="s">
        <v>10</v>
      </c>
      <c r="I338" s="112">
        <v>11</v>
      </c>
      <c r="J338" s="61"/>
      <c r="K338" s="64">
        <f t="shared" si="137"/>
        <v>0</v>
      </c>
      <c r="L338" s="63" t="s">
        <v>211</v>
      </c>
      <c r="M338" s="61">
        <v>0</v>
      </c>
      <c r="N338" s="61">
        <f t="shared" si="138"/>
        <v>0</v>
      </c>
      <c r="O338" s="50">
        <v>46377</v>
      </c>
      <c r="P338" s="50">
        <v>46741</v>
      </c>
      <c r="Q338" s="49" t="s">
        <v>4</v>
      </c>
      <c r="R338" s="90" t="s">
        <v>11</v>
      </c>
    </row>
    <row r="339" spans="1:18" s="3" customFormat="1" ht="38.25" x14ac:dyDescent="0.2">
      <c r="A339" s="29" t="s">
        <v>1090</v>
      </c>
      <c r="B339" s="49" t="s">
        <v>483</v>
      </c>
      <c r="C339" s="51" t="s">
        <v>45</v>
      </c>
      <c r="D339" s="49" t="s">
        <v>7</v>
      </c>
      <c r="E339" s="51" t="s">
        <v>484</v>
      </c>
      <c r="F339" s="51" t="s">
        <v>280</v>
      </c>
      <c r="G339" s="49" t="s">
        <v>46</v>
      </c>
      <c r="H339" s="60" t="s">
        <v>10</v>
      </c>
      <c r="I339" s="112">
        <v>1</v>
      </c>
      <c r="J339" s="61"/>
      <c r="K339" s="64">
        <f>ROUND(J339*I339,2)</f>
        <v>0</v>
      </c>
      <c r="L339" s="63" t="s">
        <v>211</v>
      </c>
      <c r="M339" s="61">
        <v>0</v>
      </c>
      <c r="N339" s="61">
        <f>K339+M339</f>
        <v>0</v>
      </c>
      <c r="O339" s="50">
        <v>46377</v>
      </c>
      <c r="P339" s="50">
        <v>46741</v>
      </c>
      <c r="Q339" s="49" t="s">
        <v>4</v>
      </c>
      <c r="R339" s="90" t="s">
        <v>11</v>
      </c>
    </row>
    <row r="340" spans="1:18" s="5" customFormat="1" x14ac:dyDescent="0.2">
      <c r="A340" s="123" t="s">
        <v>805</v>
      </c>
      <c r="B340" s="124"/>
      <c r="C340" s="124"/>
      <c r="D340" s="124"/>
      <c r="E340" s="124"/>
      <c r="F340" s="124"/>
      <c r="G340" s="124"/>
      <c r="H340" s="124"/>
      <c r="I340" s="124"/>
      <c r="J340" s="125"/>
      <c r="K340" s="36">
        <f>SUM(K336:K339)</f>
        <v>0</v>
      </c>
      <c r="L340" s="36"/>
      <c r="M340" s="36">
        <f t="shared" ref="M340:N340" si="139">SUM(M336:M339)</f>
        <v>0</v>
      </c>
      <c r="N340" s="36">
        <f t="shared" si="139"/>
        <v>0</v>
      </c>
      <c r="O340" s="10"/>
      <c r="P340" s="16"/>
      <c r="Q340" s="16"/>
      <c r="R340" s="16"/>
    </row>
    <row r="341" spans="1:18" ht="12.75" customHeight="1" x14ac:dyDescent="0.2">
      <c r="A341" s="129" t="s">
        <v>291</v>
      </c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1"/>
    </row>
    <row r="342" spans="1:18" ht="51" customHeight="1" x14ac:dyDescent="0.2">
      <c r="A342" s="126" t="s">
        <v>1091</v>
      </c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8"/>
    </row>
    <row r="343" spans="1:18" s="3" customFormat="1" ht="38.25" x14ac:dyDescent="0.2">
      <c r="A343" s="89" t="s">
        <v>1092</v>
      </c>
      <c r="B343" s="49" t="s">
        <v>580</v>
      </c>
      <c r="C343" s="51" t="s">
        <v>45</v>
      </c>
      <c r="D343" s="49" t="s">
        <v>7</v>
      </c>
      <c r="E343" s="51" t="s">
        <v>583</v>
      </c>
      <c r="F343" s="51" t="s">
        <v>280</v>
      </c>
      <c r="G343" s="49" t="s">
        <v>79</v>
      </c>
      <c r="H343" s="60" t="s">
        <v>10</v>
      </c>
      <c r="I343" s="112">
        <v>1</v>
      </c>
      <c r="J343" s="61"/>
      <c r="K343" s="64">
        <f t="shared" si="131"/>
        <v>0</v>
      </c>
      <c r="L343" s="63" t="s">
        <v>211</v>
      </c>
      <c r="M343" s="61">
        <v>0</v>
      </c>
      <c r="N343" s="61">
        <f>K343+M343</f>
        <v>0</v>
      </c>
      <c r="O343" s="50">
        <v>46377</v>
      </c>
      <c r="P343" s="50">
        <v>46741</v>
      </c>
      <c r="Q343" s="49" t="s">
        <v>4</v>
      </c>
      <c r="R343" s="90" t="s">
        <v>11</v>
      </c>
    </row>
    <row r="344" spans="1:18" s="3" customFormat="1" ht="38.25" x14ac:dyDescent="0.2">
      <c r="A344" s="89" t="s">
        <v>1093</v>
      </c>
      <c r="B344" s="49" t="s">
        <v>581</v>
      </c>
      <c r="C344" s="51" t="s">
        <v>45</v>
      </c>
      <c r="D344" s="49" t="s">
        <v>7</v>
      </c>
      <c r="E344" s="51" t="s">
        <v>584</v>
      </c>
      <c r="F344" s="51" t="s">
        <v>280</v>
      </c>
      <c r="G344" s="49" t="s">
        <v>46</v>
      </c>
      <c r="H344" s="60" t="s">
        <v>10</v>
      </c>
      <c r="I344" s="112">
        <v>1</v>
      </c>
      <c r="J344" s="61"/>
      <c r="K344" s="64">
        <f t="shared" si="131"/>
        <v>0</v>
      </c>
      <c r="L344" s="63" t="s">
        <v>211</v>
      </c>
      <c r="M344" s="61">
        <v>0</v>
      </c>
      <c r="N344" s="61">
        <f t="shared" ref="N344" si="140">K344+M344</f>
        <v>0</v>
      </c>
      <c r="O344" s="50">
        <v>46377</v>
      </c>
      <c r="P344" s="50">
        <v>46741</v>
      </c>
      <c r="Q344" s="49" t="s">
        <v>4</v>
      </c>
      <c r="R344" s="90" t="s">
        <v>11</v>
      </c>
    </row>
    <row r="345" spans="1:18" s="3" customFormat="1" ht="38.25" x14ac:dyDescent="0.2">
      <c r="A345" s="89" t="s">
        <v>1094</v>
      </c>
      <c r="B345" s="49" t="s">
        <v>582</v>
      </c>
      <c r="C345" s="51" t="s">
        <v>45</v>
      </c>
      <c r="D345" s="49" t="s">
        <v>7</v>
      </c>
      <c r="E345" s="51" t="s">
        <v>585</v>
      </c>
      <c r="F345" s="51" t="s">
        <v>280</v>
      </c>
      <c r="G345" s="49" t="s">
        <v>56</v>
      </c>
      <c r="H345" s="60" t="s">
        <v>10</v>
      </c>
      <c r="I345" s="112">
        <v>1</v>
      </c>
      <c r="J345" s="61"/>
      <c r="K345" s="64">
        <f t="shared" si="131"/>
        <v>0</v>
      </c>
      <c r="L345" s="63" t="s">
        <v>211</v>
      </c>
      <c r="M345" s="61">
        <v>0</v>
      </c>
      <c r="N345" s="61">
        <f>K345+M345</f>
        <v>0</v>
      </c>
      <c r="O345" s="50">
        <v>46377</v>
      </c>
      <c r="P345" s="50">
        <v>46741</v>
      </c>
      <c r="Q345" s="49" t="s">
        <v>4</v>
      </c>
      <c r="R345" s="90" t="s">
        <v>11</v>
      </c>
    </row>
    <row r="346" spans="1:18" s="3" customFormat="1" ht="38.25" x14ac:dyDescent="0.2">
      <c r="A346" s="89" t="s">
        <v>1095</v>
      </c>
      <c r="B346" s="49" t="s">
        <v>578</v>
      </c>
      <c r="C346" s="51" t="s">
        <v>89</v>
      </c>
      <c r="D346" s="49" t="s">
        <v>7</v>
      </c>
      <c r="E346" s="51" t="s">
        <v>656</v>
      </c>
      <c r="F346" s="51" t="s">
        <v>23</v>
      </c>
      <c r="G346" s="49" t="s">
        <v>94</v>
      </c>
      <c r="H346" s="60" t="s">
        <v>10</v>
      </c>
      <c r="I346" s="112">
        <v>3</v>
      </c>
      <c r="J346" s="61"/>
      <c r="K346" s="64">
        <f t="shared" si="131"/>
        <v>0</v>
      </c>
      <c r="L346" s="63" t="s">
        <v>211</v>
      </c>
      <c r="M346" s="61">
        <v>0</v>
      </c>
      <c r="N346" s="61">
        <f t="shared" ref="N346:N352" si="141">K346+M346</f>
        <v>0</v>
      </c>
      <c r="O346" s="49" t="s">
        <v>19</v>
      </c>
      <c r="P346" s="50" t="s">
        <v>11</v>
      </c>
      <c r="Q346" s="49" t="s">
        <v>249</v>
      </c>
      <c r="R346" s="90" t="s">
        <v>11</v>
      </c>
    </row>
    <row r="347" spans="1:18" s="3" customFormat="1" ht="38.25" x14ac:dyDescent="0.2">
      <c r="A347" s="89" t="s">
        <v>1096</v>
      </c>
      <c r="B347" s="49" t="s">
        <v>750</v>
      </c>
      <c r="C347" s="51" t="s">
        <v>89</v>
      </c>
      <c r="D347" s="49" t="s">
        <v>7</v>
      </c>
      <c r="E347" s="51" t="s">
        <v>769</v>
      </c>
      <c r="F347" s="51" t="s">
        <v>23</v>
      </c>
      <c r="G347" s="49" t="s">
        <v>791</v>
      </c>
      <c r="H347" s="60" t="s">
        <v>10</v>
      </c>
      <c r="I347" s="112">
        <v>1</v>
      </c>
      <c r="J347" s="61"/>
      <c r="K347" s="64">
        <f t="shared" si="131"/>
        <v>0</v>
      </c>
      <c r="L347" s="63" t="s">
        <v>211</v>
      </c>
      <c r="M347" s="61">
        <v>0</v>
      </c>
      <c r="N347" s="61">
        <f t="shared" si="141"/>
        <v>0</v>
      </c>
      <c r="O347" s="49" t="s">
        <v>19</v>
      </c>
      <c r="P347" s="50" t="s">
        <v>11</v>
      </c>
      <c r="Q347" s="49" t="s">
        <v>249</v>
      </c>
      <c r="R347" s="90" t="s">
        <v>11</v>
      </c>
    </row>
    <row r="348" spans="1:18" s="3" customFormat="1" ht="38.25" x14ac:dyDescent="0.2">
      <c r="A348" s="89" t="s">
        <v>1097</v>
      </c>
      <c r="B348" s="49" t="s">
        <v>572</v>
      </c>
      <c r="C348" s="51" t="s">
        <v>90</v>
      </c>
      <c r="D348" s="49" t="s">
        <v>7</v>
      </c>
      <c r="E348" s="51" t="s">
        <v>770</v>
      </c>
      <c r="F348" s="51" t="s">
        <v>23</v>
      </c>
      <c r="G348" s="49" t="s">
        <v>91</v>
      </c>
      <c r="H348" s="60" t="s">
        <v>10</v>
      </c>
      <c r="I348" s="112">
        <v>3</v>
      </c>
      <c r="J348" s="61"/>
      <c r="K348" s="64">
        <f t="shared" si="131"/>
        <v>0</v>
      </c>
      <c r="L348" s="63" t="s">
        <v>211</v>
      </c>
      <c r="M348" s="61">
        <v>0</v>
      </c>
      <c r="N348" s="61">
        <f t="shared" si="141"/>
        <v>0</v>
      </c>
      <c r="O348" s="49" t="s">
        <v>19</v>
      </c>
      <c r="P348" s="50" t="s">
        <v>11</v>
      </c>
      <c r="Q348" s="49" t="s">
        <v>249</v>
      </c>
      <c r="R348" s="90" t="s">
        <v>11</v>
      </c>
    </row>
    <row r="349" spans="1:18" s="3" customFormat="1" ht="51" x14ac:dyDescent="0.2">
      <c r="A349" s="89" t="s">
        <v>1098</v>
      </c>
      <c r="B349" s="49" t="s">
        <v>574</v>
      </c>
      <c r="C349" s="51" t="s">
        <v>90</v>
      </c>
      <c r="D349" s="49" t="s">
        <v>7</v>
      </c>
      <c r="E349" s="51" t="s">
        <v>771</v>
      </c>
      <c r="F349" s="51" t="s">
        <v>23</v>
      </c>
      <c r="G349" s="49" t="s">
        <v>92</v>
      </c>
      <c r="H349" s="60" t="s">
        <v>10</v>
      </c>
      <c r="I349" s="112">
        <v>3</v>
      </c>
      <c r="J349" s="61"/>
      <c r="K349" s="64">
        <f t="shared" si="131"/>
        <v>0</v>
      </c>
      <c r="L349" s="63" t="s">
        <v>211</v>
      </c>
      <c r="M349" s="61">
        <v>0</v>
      </c>
      <c r="N349" s="61">
        <f t="shared" si="141"/>
        <v>0</v>
      </c>
      <c r="O349" s="49" t="s">
        <v>19</v>
      </c>
      <c r="P349" s="50" t="s">
        <v>11</v>
      </c>
      <c r="Q349" s="49" t="s">
        <v>249</v>
      </c>
      <c r="R349" s="90" t="s">
        <v>11</v>
      </c>
    </row>
    <row r="350" spans="1:18" s="3" customFormat="1" ht="38.25" x14ac:dyDescent="0.2">
      <c r="A350" s="89" t="s">
        <v>1099</v>
      </c>
      <c r="B350" s="49" t="s">
        <v>576</v>
      </c>
      <c r="C350" s="51" t="s">
        <v>90</v>
      </c>
      <c r="D350" s="49" t="s">
        <v>7</v>
      </c>
      <c r="E350" s="51" t="s">
        <v>772</v>
      </c>
      <c r="F350" s="51" t="s">
        <v>23</v>
      </c>
      <c r="G350" s="49" t="s">
        <v>93</v>
      </c>
      <c r="H350" s="60" t="s">
        <v>10</v>
      </c>
      <c r="I350" s="112">
        <v>3</v>
      </c>
      <c r="J350" s="61"/>
      <c r="K350" s="64">
        <f t="shared" si="131"/>
        <v>0</v>
      </c>
      <c r="L350" s="63" t="s">
        <v>211</v>
      </c>
      <c r="M350" s="61">
        <v>0</v>
      </c>
      <c r="N350" s="61">
        <f t="shared" si="141"/>
        <v>0</v>
      </c>
      <c r="O350" s="49" t="s">
        <v>19</v>
      </c>
      <c r="P350" s="50" t="s">
        <v>11</v>
      </c>
      <c r="Q350" s="49" t="s">
        <v>249</v>
      </c>
      <c r="R350" s="90" t="s">
        <v>11</v>
      </c>
    </row>
    <row r="351" spans="1:18" s="3" customFormat="1" ht="38.25" x14ac:dyDescent="0.2">
      <c r="A351" s="89" t="s">
        <v>1100</v>
      </c>
      <c r="B351" s="49" t="s">
        <v>751</v>
      </c>
      <c r="C351" s="51" t="s">
        <v>768</v>
      </c>
      <c r="D351" s="49" t="s">
        <v>7</v>
      </c>
      <c r="E351" s="51" t="s">
        <v>773</v>
      </c>
      <c r="F351" s="51" t="s">
        <v>23</v>
      </c>
      <c r="G351" s="49" t="s">
        <v>792</v>
      </c>
      <c r="H351" s="60" t="s">
        <v>10</v>
      </c>
      <c r="I351" s="112">
        <v>2</v>
      </c>
      <c r="J351" s="61"/>
      <c r="K351" s="64">
        <f t="shared" si="131"/>
        <v>0</v>
      </c>
      <c r="L351" s="63" t="s">
        <v>211</v>
      </c>
      <c r="M351" s="61">
        <v>0</v>
      </c>
      <c r="N351" s="61">
        <f t="shared" si="141"/>
        <v>0</v>
      </c>
      <c r="O351" s="49" t="s">
        <v>19</v>
      </c>
      <c r="P351" s="50" t="s">
        <v>11</v>
      </c>
      <c r="Q351" s="49" t="s">
        <v>249</v>
      </c>
      <c r="R351" s="90" t="s">
        <v>11</v>
      </c>
    </row>
    <row r="352" spans="1:18" s="3" customFormat="1" ht="38.25" x14ac:dyDescent="0.2">
      <c r="A352" s="89" t="s">
        <v>1101</v>
      </c>
      <c r="B352" s="49" t="s">
        <v>752</v>
      </c>
      <c r="C352" s="51" t="s">
        <v>90</v>
      </c>
      <c r="D352" s="49" t="s">
        <v>7</v>
      </c>
      <c r="E352" s="51" t="s">
        <v>774</v>
      </c>
      <c r="F352" s="51" t="s">
        <v>23</v>
      </c>
      <c r="G352" s="49" t="s">
        <v>793</v>
      </c>
      <c r="H352" s="60" t="s">
        <v>10</v>
      </c>
      <c r="I352" s="112">
        <v>3</v>
      </c>
      <c r="J352" s="61"/>
      <c r="K352" s="64">
        <f t="shared" si="131"/>
        <v>0</v>
      </c>
      <c r="L352" s="63" t="s">
        <v>211</v>
      </c>
      <c r="M352" s="61">
        <v>0</v>
      </c>
      <c r="N352" s="61">
        <f t="shared" si="141"/>
        <v>0</v>
      </c>
      <c r="O352" s="49" t="s">
        <v>19</v>
      </c>
      <c r="P352" s="50" t="s">
        <v>11</v>
      </c>
      <c r="Q352" s="49" t="s">
        <v>249</v>
      </c>
      <c r="R352" s="90" t="s">
        <v>11</v>
      </c>
    </row>
    <row r="353" spans="1:18" s="3" customFormat="1" ht="38.25" x14ac:dyDescent="0.2">
      <c r="A353" s="89" t="s">
        <v>1102</v>
      </c>
      <c r="B353" s="49" t="s">
        <v>753</v>
      </c>
      <c r="C353" s="51" t="s">
        <v>90</v>
      </c>
      <c r="D353" s="49" t="s">
        <v>7</v>
      </c>
      <c r="E353" s="51" t="s">
        <v>775</v>
      </c>
      <c r="F353" s="51" t="s">
        <v>23</v>
      </c>
      <c r="G353" s="49" t="s">
        <v>793</v>
      </c>
      <c r="H353" s="60" t="s">
        <v>10</v>
      </c>
      <c r="I353" s="112">
        <v>1</v>
      </c>
      <c r="J353" s="61"/>
      <c r="K353" s="64">
        <f t="shared" si="131"/>
        <v>0</v>
      </c>
      <c r="L353" s="63" t="s">
        <v>211</v>
      </c>
      <c r="M353" s="61">
        <v>0</v>
      </c>
      <c r="N353" s="61">
        <f t="shared" ref="N353:N368" si="142">K353+M353</f>
        <v>0</v>
      </c>
      <c r="O353" s="49" t="s">
        <v>19</v>
      </c>
      <c r="P353" s="50" t="s">
        <v>11</v>
      </c>
      <c r="Q353" s="49" t="s">
        <v>249</v>
      </c>
      <c r="R353" s="90" t="s">
        <v>11</v>
      </c>
    </row>
    <row r="354" spans="1:18" s="3" customFormat="1" ht="38.25" x14ac:dyDescent="0.2">
      <c r="A354" s="89" t="s">
        <v>1103</v>
      </c>
      <c r="B354" s="49" t="s">
        <v>754</v>
      </c>
      <c r="C354" s="51" t="s">
        <v>90</v>
      </c>
      <c r="D354" s="49" t="s">
        <v>7</v>
      </c>
      <c r="E354" s="51" t="s">
        <v>776</v>
      </c>
      <c r="F354" s="51" t="s">
        <v>23</v>
      </c>
      <c r="G354" s="49" t="s">
        <v>793</v>
      </c>
      <c r="H354" s="60" t="s">
        <v>10</v>
      </c>
      <c r="I354" s="112">
        <v>1</v>
      </c>
      <c r="J354" s="61"/>
      <c r="K354" s="64">
        <f t="shared" si="131"/>
        <v>0</v>
      </c>
      <c r="L354" s="63" t="s">
        <v>211</v>
      </c>
      <c r="M354" s="61">
        <v>0</v>
      </c>
      <c r="N354" s="61">
        <f t="shared" si="142"/>
        <v>0</v>
      </c>
      <c r="O354" s="49" t="s">
        <v>19</v>
      </c>
      <c r="P354" s="50" t="s">
        <v>11</v>
      </c>
      <c r="Q354" s="49" t="s">
        <v>249</v>
      </c>
      <c r="R354" s="90" t="s">
        <v>11</v>
      </c>
    </row>
    <row r="355" spans="1:18" s="3" customFormat="1" ht="38.25" x14ac:dyDescent="0.2">
      <c r="A355" s="89" t="s">
        <v>1104</v>
      </c>
      <c r="B355" s="49" t="s">
        <v>755</v>
      </c>
      <c r="C355" s="51" t="s">
        <v>90</v>
      </c>
      <c r="D355" s="49" t="s">
        <v>7</v>
      </c>
      <c r="E355" s="51" t="s">
        <v>777</v>
      </c>
      <c r="F355" s="51" t="s">
        <v>23</v>
      </c>
      <c r="G355" s="49" t="s">
        <v>793</v>
      </c>
      <c r="H355" s="60" t="s">
        <v>10</v>
      </c>
      <c r="I355" s="112">
        <v>1</v>
      </c>
      <c r="J355" s="61"/>
      <c r="K355" s="64">
        <f t="shared" si="131"/>
        <v>0</v>
      </c>
      <c r="L355" s="63" t="s">
        <v>211</v>
      </c>
      <c r="M355" s="61">
        <v>0</v>
      </c>
      <c r="N355" s="61">
        <f t="shared" si="142"/>
        <v>0</v>
      </c>
      <c r="O355" s="49" t="s">
        <v>19</v>
      </c>
      <c r="P355" s="50" t="s">
        <v>11</v>
      </c>
      <c r="Q355" s="49" t="s">
        <v>249</v>
      </c>
      <c r="R355" s="90" t="s">
        <v>11</v>
      </c>
    </row>
    <row r="356" spans="1:18" s="3" customFormat="1" ht="38.25" x14ac:dyDescent="0.2">
      <c r="A356" s="89" t="s">
        <v>1105</v>
      </c>
      <c r="B356" s="49" t="s">
        <v>708</v>
      </c>
      <c r="C356" s="51" t="s">
        <v>90</v>
      </c>
      <c r="D356" s="49" t="s">
        <v>7</v>
      </c>
      <c r="E356" s="51" t="s">
        <v>778</v>
      </c>
      <c r="F356" s="51" t="s">
        <v>23</v>
      </c>
      <c r="G356" s="49" t="s">
        <v>91</v>
      </c>
      <c r="H356" s="60" t="s">
        <v>10</v>
      </c>
      <c r="I356" s="112">
        <v>1</v>
      </c>
      <c r="J356" s="61"/>
      <c r="K356" s="64">
        <f t="shared" si="131"/>
        <v>0</v>
      </c>
      <c r="L356" s="63" t="s">
        <v>211</v>
      </c>
      <c r="M356" s="61">
        <v>0</v>
      </c>
      <c r="N356" s="61">
        <f t="shared" si="142"/>
        <v>0</v>
      </c>
      <c r="O356" s="49" t="s">
        <v>19</v>
      </c>
      <c r="P356" s="50" t="s">
        <v>11</v>
      </c>
      <c r="Q356" s="49" t="s">
        <v>249</v>
      </c>
      <c r="R356" s="90" t="s">
        <v>11</v>
      </c>
    </row>
    <row r="357" spans="1:18" s="3" customFormat="1" ht="51" x14ac:dyDescent="0.2">
      <c r="A357" s="89" t="s">
        <v>1106</v>
      </c>
      <c r="B357" s="49" t="s">
        <v>709</v>
      </c>
      <c r="C357" s="51" t="s">
        <v>90</v>
      </c>
      <c r="D357" s="49" t="s">
        <v>7</v>
      </c>
      <c r="E357" s="51" t="s">
        <v>779</v>
      </c>
      <c r="F357" s="51" t="s">
        <v>23</v>
      </c>
      <c r="G357" s="49" t="s">
        <v>92</v>
      </c>
      <c r="H357" s="60" t="s">
        <v>10</v>
      </c>
      <c r="I357" s="112">
        <v>1</v>
      </c>
      <c r="J357" s="61"/>
      <c r="K357" s="64">
        <f t="shared" si="131"/>
        <v>0</v>
      </c>
      <c r="L357" s="63" t="s">
        <v>211</v>
      </c>
      <c r="M357" s="61">
        <v>0</v>
      </c>
      <c r="N357" s="61">
        <f t="shared" si="142"/>
        <v>0</v>
      </c>
      <c r="O357" s="49" t="s">
        <v>19</v>
      </c>
      <c r="P357" s="50" t="s">
        <v>11</v>
      </c>
      <c r="Q357" s="49" t="s">
        <v>249</v>
      </c>
      <c r="R357" s="90" t="s">
        <v>11</v>
      </c>
    </row>
    <row r="358" spans="1:18" s="3" customFormat="1" ht="38.25" x14ac:dyDescent="0.2">
      <c r="A358" s="89" t="s">
        <v>1107</v>
      </c>
      <c r="B358" s="49" t="s">
        <v>756</v>
      </c>
      <c r="C358" s="51" t="s">
        <v>90</v>
      </c>
      <c r="D358" s="49" t="s">
        <v>7</v>
      </c>
      <c r="E358" s="51" t="s">
        <v>780</v>
      </c>
      <c r="F358" s="51" t="s">
        <v>23</v>
      </c>
      <c r="G358" s="49" t="s">
        <v>93</v>
      </c>
      <c r="H358" s="60" t="s">
        <v>10</v>
      </c>
      <c r="I358" s="112">
        <v>1</v>
      </c>
      <c r="J358" s="61"/>
      <c r="K358" s="64">
        <f t="shared" si="131"/>
        <v>0</v>
      </c>
      <c r="L358" s="63" t="s">
        <v>211</v>
      </c>
      <c r="M358" s="61">
        <v>0</v>
      </c>
      <c r="N358" s="61">
        <f t="shared" si="142"/>
        <v>0</v>
      </c>
      <c r="O358" s="49" t="s">
        <v>19</v>
      </c>
      <c r="P358" s="50" t="s">
        <v>11</v>
      </c>
      <c r="Q358" s="49" t="s">
        <v>249</v>
      </c>
      <c r="R358" s="90" t="s">
        <v>11</v>
      </c>
    </row>
    <row r="359" spans="1:18" s="3" customFormat="1" ht="38.25" x14ac:dyDescent="0.2">
      <c r="A359" s="89" t="s">
        <v>1108</v>
      </c>
      <c r="B359" s="49" t="s">
        <v>757</v>
      </c>
      <c r="C359" s="51" t="s">
        <v>89</v>
      </c>
      <c r="D359" s="49" t="s">
        <v>7</v>
      </c>
      <c r="E359" s="51" t="s">
        <v>781</v>
      </c>
      <c r="F359" s="51" t="s">
        <v>23</v>
      </c>
      <c r="G359" s="49" t="s">
        <v>794</v>
      </c>
      <c r="H359" s="60" t="s">
        <v>10</v>
      </c>
      <c r="I359" s="112">
        <v>1</v>
      </c>
      <c r="J359" s="61"/>
      <c r="K359" s="64">
        <f t="shared" si="131"/>
        <v>0</v>
      </c>
      <c r="L359" s="63" t="s">
        <v>211</v>
      </c>
      <c r="M359" s="61">
        <v>0</v>
      </c>
      <c r="N359" s="61">
        <f t="shared" si="142"/>
        <v>0</v>
      </c>
      <c r="O359" s="49" t="s">
        <v>19</v>
      </c>
      <c r="P359" s="50" t="s">
        <v>11</v>
      </c>
      <c r="Q359" s="49" t="s">
        <v>249</v>
      </c>
      <c r="R359" s="90" t="s">
        <v>11</v>
      </c>
    </row>
    <row r="360" spans="1:18" s="3" customFormat="1" ht="38.25" x14ac:dyDescent="0.2">
      <c r="A360" s="89" t="s">
        <v>1109</v>
      </c>
      <c r="B360" s="49" t="s">
        <v>758</v>
      </c>
      <c r="C360" s="51" t="s">
        <v>89</v>
      </c>
      <c r="D360" s="49" t="s">
        <v>7</v>
      </c>
      <c r="E360" s="51" t="s">
        <v>782</v>
      </c>
      <c r="F360" s="51" t="s">
        <v>23</v>
      </c>
      <c r="G360" s="49" t="s">
        <v>795</v>
      </c>
      <c r="H360" s="60" t="s">
        <v>10</v>
      </c>
      <c r="I360" s="112">
        <v>1</v>
      </c>
      <c r="J360" s="61"/>
      <c r="K360" s="64">
        <f t="shared" ref="K360:K376" si="143">ROUND(J360*I360,2)</f>
        <v>0</v>
      </c>
      <c r="L360" s="63" t="s">
        <v>211</v>
      </c>
      <c r="M360" s="61">
        <v>0</v>
      </c>
      <c r="N360" s="61">
        <f t="shared" si="142"/>
        <v>0</v>
      </c>
      <c r="O360" s="49" t="s">
        <v>19</v>
      </c>
      <c r="P360" s="50" t="s">
        <v>11</v>
      </c>
      <c r="Q360" s="49" t="s">
        <v>249</v>
      </c>
      <c r="R360" s="90" t="s">
        <v>11</v>
      </c>
    </row>
    <row r="361" spans="1:18" s="3" customFormat="1" ht="38.25" x14ac:dyDescent="0.2">
      <c r="A361" s="89" t="s">
        <v>1110</v>
      </c>
      <c r="B361" s="49" t="s">
        <v>759</v>
      </c>
      <c r="C361" s="51" t="s">
        <v>89</v>
      </c>
      <c r="D361" s="49" t="s">
        <v>7</v>
      </c>
      <c r="E361" s="51" t="s">
        <v>783</v>
      </c>
      <c r="F361" s="51" t="s">
        <v>23</v>
      </c>
      <c r="G361" s="49" t="s">
        <v>11</v>
      </c>
      <c r="H361" s="60" t="s">
        <v>10</v>
      </c>
      <c r="I361" s="112">
        <v>4</v>
      </c>
      <c r="J361" s="61"/>
      <c r="K361" s="64">
        <f t="shared" si="143"/>
        <v>0</v>
      </c>
      <c r="L361" s="63">
        <v>0.22</v>
      </c>
      <c r="M361" s="61">
        <f>ROUND(K361*L361,2)</f>
        <v>0</v>
      </c>
      <c r="N361" s="61">
        <f t="shared" si="142"/>
        <v>0</v>
      </c>
      <c r="O361" s="49" t="s">
        <v>19</v>
      </c>
      <c r="P361" s="50" t="s">
        <v>11</v>
      </c>
      <c r="Q361" s="49" t="s">
        <v>249</v>
      </c>
      <c r="R361" s="90" t="s">
        <v>11</v>
      </c>
    </row>
    <row r="362" spans="1:18" s="3" customFormat="1" ht="38.25" x14ac:dyDescent="0.2">
      <c r="A362" s="89" t="s">
        <v>1111</v>
      </c>
      <c r="B362" s="49" t="s">
        <v>760</v>
      </c>
      <c r="C362" s="51" t="s">
        <v>89</v>
      </c>
      <c r="D362" s="49" t="s">
        <v>7</v>
      </c>
      <c r="E362" s="51" t="s">
        <v>784</v>
      </c>
      <c r="F362" s="51" t="s">
        <v>23</v>
      </c>
      <c r="G362" s="49" t="s">
        <v>796</v>
      </c>
      <c r="H362" s="60" t="s">
        <v>10</v>
      </c>
      <c r="I362" s="112">
        <v>1</v>
      </c>
      <c r="J362" s="61"/>
      <c r="K362" s="64">
        <f t="shared" si="143"/>
        <v>0</v>
      </c>
      <c r="L362" s="63" t="s">
        <v>211</v>
      </c>
      <c r="M362" s="61">
        <v>0</v>
      </c>
      <c r="N362" s="61">
        <f t="shared" si="142"/>
        <v>0</v>
      </c>
      <c r="O362" s="49" t="s">
        <v>19</v>
      </c>
      <c r="P362" s="50" t="s">
        <v>11</v>
      </c>
      <c r="Q362" s="49" t="s">
        <v>249</v>
      </c>
      <c r="R362" s="90" t="s">
        <v>11</v>
      </c>
    </row>
    <row r="363" spans="1:18" s="3" customFormat="1" ht="38.25" x14ac:dyDescent="0.2">
      <c r="A363" s="89" t="s">
        <v>1112</v>
      </c>
      <c r="B363" s="49" t="s">
        <v>761</v>
      </c>
      <c r="C363" s="51" t="s">
        <v>89</v>
      </c>
      <c r="D363" s="49" t="s">
        <v>7</v>
      </c>
      <c r="E363" s="51" t="s">
        <v>785</v>
      </c>
      <c r="F363" s="51" t="s">
        <v>23</v>
      </c>
      <c r="G363" s="49" t="s">
        <v>797</v>
      </c>
      <c r="H363" s="60" t="s">
        <v>10</v>
      </c>
      <c r="I363" s="112">
        <v>1</v>
      </c>
      <c r="J363" s="61"/>
      <c r="K363" s="64">
        <f t="shared" si="143"/>
        <v>0</v>
      </c>
      <c r="L363" s="63" t="s">
        <v>211</v>
      </c>
      <c r="M363" s="61">
        <v>0</v>
      </c>
      <c r="N363" s="61">
        <f t="shared" si="142"/>
        <v>0</v>
      </c>
      <c r="O363" s="49" t="s">
        <v>19</v>
      </c>
      <c r="P363" s="50" t="s">
        <v>11</v>
      </c>
      <c r="Q363" s="49" t="s">
        <v>249</v>
      </c>
      <c r="R363" s="90" t="s">
        <v>11</v>
      </c>
    </row>
    <row r="364" spans="1:18" s="3" customFormat="1" ht="38.25" x14ac:dyDescent="0.2">
      <c r="A364" s="89" t="s">
        <v>1113</v>
      </c>
      <c r="B364" s="49" t="s">
        <v>762</v>
      </c>
      <c r="C364" s="51" t="s">
        <v>767</v>
      </c>
      <c r="D364" s="49" t="s">
        <v>7</v>
      </c>
      <c r="E364" s="51" t="s">
        <v>786</v>
      </c>
      <c r="F364" s="51" t="s">
        <v>23</v>
      </c>
      <c r="G364" s="49" t="s">
        <v>798</v>
      </c>
      <c r="H364" s="60" t="s">
        <v>10</v>
      </c>
      <c r="I364" s="112">
        <v>4</v>
      </c>
      <c r="J364" s="61"/>
      <c r="K364" s="64">
        <f t="shared" si="143"/>
        <v>0</v>
      </c>
      <c r="L364" s="63" t="s">
        <v>211</v>
      </c>
      <c r="M364" s="61">
        <v>0</v>
      </c>
      <c r="N364" s="61">
        <f t="shared" si="142"/>
        <v>0</v>
      </c>
      <c r="O364" s="49" t="s">
        <v>19</v>
      </c>
      <c r="P364" s="50" t="s">
        <v>11</v>
      </c>
      <c r="Q364" s="49" t="s">
        <v>249</v>
      </c>
      <c r="R364" s="90" t="s">
        <v>11</v>
      </c>
    </row>
    <row r="365" spans="1:18" s="3" customFormat="1" ht="38.25" x14ac:dyDescent="0.2">
      <c r="A365" s="89" t="s">
        <v>1114</v>
      </c>
      <c r="B365" s="49" t="s">
        <v>763</v>
      </c>
      <c r="C365" s="51" t="s">
        <v>89</v>
      </c>
      <c r="D365" s="49" t="s">
        <v>7</v>
      </c>
      <c r="E365" s="51" t="s">
        <v>787</v>
      </c>
      <c r="F365" s="51" t="s">
        <v>23</v>
      </c>
      <c r="G365" s="49" t="s">
        <v>11</v>
      </c>
      <c r="H365" s="60" t="s">
        <v>10</v>
      </c>
      <c r="I365" s="112">
        <v>1</v>
      </c>
      <c r="J365" s="61"/>
      <c r="K365" s="64">
        <f t="shared" si="143"/>
        <v>0</v>
      </c>
      <c r="L365" s="63">
        <v>0.22</v>
      </c>
      <c r="M365" s="61">
        <f>ROUND(K365*L365,2)</f>
        <v>0</v>
      </c>
      <c r="N365" s="61">
        <f t="shared" si="142"/>
        <v>0</v>
      </c>
      <c r="O365" s="49" t="s">
        <v>19</v>
      </c>
      <c r="P365" s="50" t="s">
        <v>11</v>
      </c>
      <c r="Q365" s="49" t="s">
        <v>249</v>
      </c>
      <c r="R365" s="90" t="s">
        <v>11</v>
      </c>
    </row>
    <row r="366" spans="1:18" s="3" customFormat="1" ht="38.25" x14ac:dyDescent="0.2">
      <c r="A366" s="89" t="s">
        <v>1115</v>
      </c>
      <c r="B366" s="49" t="s">
        <v>764</v>
      </c>
      <c r="C366" s="51" t="s">
        <v>89</v>
      </c>
      <c r="D366" s="49" t="s">
        <v>7</v>
      </c>
      <c r="E366" s="51" t="s">
        <v>788</v>
      </c>
      <c r="F366" s="51" t="s">
        <v>23</v>
      </c>
      <c r="G366" s="49" t="s">
        <v>799</v>
      </c>
      <c r="H366" s="60" t="s">
        <v>10</v>
      </c>
      <c r="I366" s="112">
        <v>1</v>
      </c>
      <c r="J366" s="61"/>
      <c r="K366" s="64">
        <f t="shared" si="143"/>
        <v>0</v>
      </c>
      <c r="L366" s="63" t="s">
        <v>211</v>
      </c>
      <c r="M366" s="61">
        <v>0</v>
      </c>
      <c r="N366" s="61">
        <f t="shared" si="142"/>
        <v>0</v>
      </c>
      <c r="O366" s="49" t="s">
        <v>19</v>
      </c>
      <c r="P366" s="50" t="s">
        <v>11</v>
      </c>
      <c r="Q366" s="49" t="s">
        <v>249</v>
      </c>
      <c r="R366" s="90" t="s">
        <v>11</v>
      </c>
    </row>
    <row r="367" spans="1:18" s="3" customFormat="1" ht="38.25" x14ac:dyDescent="0.2">
      <c r="A367" s="89" t="s">
        <v>1116</v>
      </c>
      <c r="B367" s="49" t="s">
        <v>765</v>
      </c>
      <c r="C367" s="51" t="s">
        <v>89</v>
      </c>
      <c r="D367" s="49" t="s">
        <v>7</v>
      </c>
      <c r="E367" s="51" t="s">
        <v>789</v>
      </c>
      <c r="F367" s="51" t="s">
        <v>23</v>
      </c>
      <c r="G367" s="49" t="s">
        <v>800</v>
      </c>
      <c r="H367" s="60" t="s">
        <v>10</v>
      </c>
      <c r="I367" s="112">
        <v>1</v>
      </c>
      <c r="J367" s="61"/>
      <c r="K367" s="64">
        <f t="shared" si="143"/>
        <v>0</v>
      </c>
      <c r="L367" s="63" t="s">
        <v>211</v>
      </c>
      <c r="M367" s="61">
        <v>0</v>
      </c>
      <c r="N367" s="61">
        <f t="shared" si="142"/>
        <v>0</v>
      </c>
      <c r="O367" s="49" t="s">
        <v>19</v>
      </c>
      <c r="P367" s="50" t="s">
        <v>11</v>
      </c>
      <c r="Q367" s="49" t="s">
        <v>249</v>
      </c>
      <c r="R367" s="90" t="s">
        <v>11</v>
      </c>
    </row>
    <row r="368" spans="1:18" s="3" customFormat="1" ht="38.25" x14ac:dyDescent="0.2">
      <c r="A368" s="89" t="s">
        <v>1117</v>
      </c>
      <c r="B368" s="49" t="s">
        <v>766</v>
      </c>
      <c r="C368" s="51" t="s">
        <v>89</v>
      </c>
      <c r="D368" s="49" t="s">
        <v>7</v>
      </c>
      <c r="E368" s="51" t="s">
        <v>790</v>
      </c>
      <c r="F368" s="51" t="s">
        <v>23</v>
      </c>
      <c r="G368" s="49" t="s">
        <v>801</v>
      </c>
      <c r="H368" s="60" t="s">
        <v>10</v>
      </c>
      <c r="I368" s="112">
        <v>1</v>
      </c>
      <c r="J368" s="61"/>
      <c r="K368" s="64">
        <f t="shared" si="143"/>
        <v>0</v>
      </c>
      <c r="L368" s="63" t="s">
        <v>211</v>
      </c>
      <c r="M368" s="61">
        <v>0</v>
      </c>
      <c r="N368" s="61">
        <f t="shared" si="142"/>
        <v>0</v>
      </c>
      <c r="O368" s="49" t="s">
        <v>19</v>
      </c>
      <c r="P368" s="50" t="s">
        <v>11</v>
      </c>
      <c r="Q368" s="49" t="s">
        <v>249</v>
      </c>
      <c r="R368" s="90" t="s">
        <v>11</v>
      </c>
    </row>
    <row r="369" spans="1:18" s="3" customFormat="1" ht="30.6" customHeight="1" x14ac:dyDescent="0.2">
      <c r="A369" s="89" t="s">
        <v>1118</v>
      </c>
      <c r="B369" s="49" t="s">
        <v>11</v>
      </c>
      <c r="C369" s="51" t="s">
        <v>139</v>
      </c>
      <c r="D369" s="49" t="s">
        <v>7</v>
      </c>
      <c r="E369" s="51" t="s">
        <v>725</v>
      </c>
      <c r="F369" s="51" t="s">
        <v>280</v>
      </c>
      <c r="G369" s="49" t="s">
        <v>140</v>
      </c>
      <c r="H369" s="60" t="s">
        <v>10</v>
      </c>
      <c r="I369" s="112">
        <v>1</v>
      </c>
      <c r="J369" s="61"/>
      <c r="K369" s="64">
        <f>ROUND(J369*I369,2)</f>
        <v>0</v>
      </c>
      <c r="L369" s="63" t="s">
        <v>211</v>
      </c>
      <c r="M369" s="61">
        <v>0</v>
      </c>
      <c r="N369" s="61">
        <f>K369+M369</f>
        <v>0</v>
      </c>
      <c r="O369" s="50">
        <v>46377</v>
      </c>
      <c r="P369" s="50">
        <v>46741</v>
      </c>
      <c r="Q369" s="49" t="s">
        <v>4</v>
      </c>
      <c r="R369" s="90" t="s">
        <v>11</v>
      </c>
    </row>
    <row r="370" spans="1:18" s="3" customFormat="1" ht="58.5" customHeight="1" x14ac:dyDescent="0.2">
      <c r="A370" s="89" t="s">
        <v>1119</v>
      </c>
      <c r="B370" s="49" t="s">
        <v>11</v>
      </c>
      <c r="C370" s="51" t="s">
        <v>141</v>
      </c>
      <c r="D370" s="49" t="s">
        <v>7</v>
      </c>
      <c r="E370" s="51" t="s">
        <v>840</v>
      </c>
      <c r="F370" s="51" t="s">
        <v>280</v>
      </c>
      <c r="G370" s="49" t="s">
        <v>142</v>
      </c>
      <c r="H370" s="60" t="s">
        <v>10</v>
      </c>
      <c r="I370" s="112">
        <v>1</v>
      </c>
      <c r="J370" s="61"/>
      <c r="K370" s="64">
        <f t="shared" si="143"/>
        <v>0</v>
      </c>
      <c r="L370" s="63" t="s">
        <v>211</v>
      </c>
      <c r="M370" s="61">
        <v>0</v>
      </c>
      <c r="N370" s="61">
        <f t="shared" ref="N370" si="144">K370+M370</f>
        <v>0</v>
      </c>
      <c r="O370" s="49" t="s">
        <v>19</v>
      </c>
      <c r="P370" s="50" t="s">
        <v>11</v>
      </c>
      <c r="Q370" s="49" t="s">
        <v>249</v>
      </c>
      <c r="R370" s="90" t="s">
        <v>11</v>
      </c>
    </row>
    <row r="371" spans="1:18" s="5" customFormat="1" x14ac:dyDescent="0.2">
      <c r="A371" s="123" t="s">
        <v>806</v>
      </c>
      <c r="B371" s="124"/>
      <c r="C371" s="124"/>
      <c r="D371" s="124"/>
      <c r="E371" s="124"/>
      <c r="F371" s="124"/>
      <c r="G371" s="124"/>
      <c r="H371" s="124"/>
      <c r="I371" s="124"/>
      <c r="J371" s="125"/>
      <c r="K371" s="36">
        <f>SUM(K343:K370)</f>
        <v>0</v>
      </c>
      <c r="L371" s="10"/>
      <c r="M371" s="36">
        <f>SUM(M343:M370)</f>
        <v>0</v>
      </c>
      <c r="N371" s="36">
        <f>SUM(N343:N370)</f>
        <v>0</v>
      </c>
      <c r="O371" s="10"/>
      <c r="P371" s="16"/>
      <c r="Q371" s="16"/>
      <c r="R371" s="16"/>
    </row>
    <row r="372" spans="1:18" ht="12.75" customHeight="1" x14ac:dyDescent="0.2">
      <c r="A372" s="129" t="s">
        <v>292</v>
      </c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1"/>
    </row>
    <row r="373" spans="1:18" ht="55.5" customHeight="1" x14ac:dyDescent="0.2">
      <c r="A373" s="126" t="s">
        <v>1120</v>
      </c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8"/>
    </row>
    <row r="374" spans="1:18" s="3" customFormat="1" ht="51" x14ac:dyDescent="0.2">
      <c r="A374" s="89" t="s">
        <v>1121</v>
      </c>
      <c r="B374" s="49" t="s">
        <v>11</v>
      </c>
      <c r="C374" s="51" t="s">
        <v>70</v>
      </c>
      <c r="D374" s="49" t="s">
        <v>7</v>
      </c>
      <c r="E374" s="51" t="s">
        <v>825</v>
      </c>
      <c r="F374" s="30" t="s">
        <v>870</v>
      </c>
      <c r="G374" s="49" t="s">
        <v>71</v>
      </c>
      <c r="H374" s="60" t="s">
        <v>10</v>
      </c>
      <c r="I374" s="112">
        <v>3</v>
      </c>
      <c r="J374" s="61"/>
      <c r="K374" s="64">
        <f t="shared" ref="K374" si="145">ROUND(J374*I374,2)</f>
        <v>0</v>
      </c>
      <c r="L374" s="63" t="s">
        <v>211</v>
      </c>
      <c r="M374" s="61">
        <v>0</v>
      </c>
      <c r="N374" s="61">
        <f t="shared" ref="N374" si="146">K374+M374</f>
        <v>0</v>
      </c>
      <c r="O374" s="49" t="s">
        <v>19</v>
      </c>
      <c r="P374" s="50" t="s">
        <v>11</v>
      </c>
      <c r="Q374" s="49" t="s">
        <v>249</v>
      </c>
      <c r="R374" s="90" t="s">
        <v>11</v>
      </c>
    </row>
    <row r="375" spans="1:18" s="3" customFormat="1" ht="38.25" x14ac:dyDescent="0.2">
      <c r="A375" s="89" t="s">
        <v>1122</v>
      </c>
      <c r="B375" s="49" t="s">
        <v>581</v>
      </c>
      <c r="C375" s="51" t="s">
        <v>45</v>
      </c>
      <c r="D375" s="49" t="s">
        <v>7</v>
      </c>
      <c r="E375" s="51" t="s">
        <v>584</v>
      </c>
      <c r="F375" s="51" t="s">
        <v>280</v>
      </c>
      <c r="G375" s="49" t="s">
        <v>46</v>
      </c>
      <c r="H375" s="60" t="s">
        <v>10</v>
      </c>
      <c r="I375" s="112">
        <v>3</v>
      </c>
      <c r="J375" s="61"/>
      <c r="K375" s="64">
        <f t="shared" si="143"/>
        <v>0</v>
      </c>
      <c r="L375" s="63" t="s">
        <v>211</v>
      </c>
      <c r="M375" s="61">
        <v>0</v>
      </c>
      <c r="N375" s="61">
        <f t="shared" ref="N375:N376" si="147">K375+M375</f>
        <v>0</v>
      </c>
      <c r="O375" s="50">
        <v>46377</v>
      </c>
      <c r="P375" s="50">
        <v>46741</v>
      </c>
      <c r="Q375" s="49" t="s">
        <v>4</v>
      </c>
      <c r="R375" s="90" t="s">
        <v>11</v>
      </c>
    </row>
    <row r="376" spans="1:18" s="3" customFormat="1" ht="38.25" x14ac:dyDescent="0.2">
      <c r="A376" s="89" t="s">
        <v>1123</v>
      </c>
      <c r="B376" s="49" t="s">
        <v>316</v>
      </c>
      <c r="C376" s="51" t="s">
        <v>45</v>
      </c>
      <c r="D376" s="49" t="s">
        <v>7</v>
      </c>
      <c r="E376" s="51" t="s">
        <v>590</v>
      </c>
      <c r="F376" s="51" t="s">
        <v>280</v>
      </c>
      <c r="G376" s="49" t="s">
        <v>46</v>
      </c>
      <c r="H376" s="60" t="s">
        <v>10</v>
      </c>
      <c r="I376" s="112">
        <v>1</v>
      </c>
      <c r="J376" s="61"/>
      <c r="K376" s="64">
        <f t="shared" si="143"/>
        <v>0</v>
      </c>
      <c r="L376" s="63" t="s">
        <v>211</v>
      </c>
      <c r="M376" s="61">
        <v>0</v>
      </c>
      <c r="N376" s="61">
        <f t="shared" si="147"/>
        <v>0</v>
      </c>
      <c r="O376" s="50">
        <v>46377</v>
      </c>
      <c r="P376" s="50">
        <v>46741</v>
      </c>
      <c r="Q376" s="49" t="s">
        <v>4</v>
      </c>
      <c r="R376" s="90" t="s">
        <v>11</v>
      </c>
    </row>
    <row r="377" spans="1:18" s="5" customFormat="1" x14ac:dyDescent="0.2">
      <c r="A377" s="123" t="s">
        <v>807</v>
      </c>
      <c r="B377" s="124"/>
      <c r="C377" s="124"/>
      <c r="D377" s="124"/>
      <c r="E377" s="124"/>
      <c r="F377" s="124"/>
      <c r="G377" s="124"/>
      <c r="H377" s="124"/>
      <c r="I377" s="124"/>
      <c r="J377" s="125"/>
      <c r="K377" s="36">
        <f>SUM(K374:K376)</f>
        <v>0</v>
      </c>
      <c r="L377" s="10"/>
      <c r="M377" s="36">
        <f>SUM(M374:M376)</f>
        <v>0</v>
      </c>
      <c r="N377" s="36">
        <f>SUM(N374:N376)</f>
        <v>0</v>
      </c>
      <c r="O377" s="10"/>
      <c r="P377" s="16"/>
      <c r="Q377" s="16"/>
      <c r="R377" s="16"/>
    </row>
    <row r="378" spans="1:18" s="5" customFormat="1" x14ac:dyDescent="0.2">
      <c r="A378" s="123" t="s">
        <v>808</v>
      </c>
      <c r="B378" s="124"/>
      <c r="C378" s="124"/>
      <c r="D378" s="124"/>
      <c r="E378" s="124"/>
      <c r="F378" s="124"/>
      <c r="G378" s="124"/>
      <c r="H378" s="124"/>
      <c r="I378" s="124"/>
      <c r="J378" s="125"/>
      <c r="K378" s="36">
        <f>K333+K340+K371+K377</f>
        <v>0</v>
      </c>
      <c r="L378" s="36"/>
      <c r="M378" s="36">
        <f>M333+M340+M371+M377</f>
        <v>0</v>
      </c>
      <c r="N378" s="36">
        <f>N333+N340+N371+N377</f>
        <v>0</v>
      </c>
      <c r="O378" s="10"/>
      <c r="P378" s="16"/>
      <c r="Q378" s="16"/>
      <c r="R378" s="16"/>
    </row>
    <row r="379" spans="1:18" ht="12.75" customHeight="1" x14ac:dyDescent="0.2">
      <c r="A379" s="129" t="s">
        <v>98</v>
      </c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1"/>
    </row>
    <row r="380" spans="1:18" ht="51" customHeight="1" x14ac:dyDescent="0.2">
      <c r="A380" s="126" t="s">
        <v>1124</v>
      </c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8"/>
    </row>
    <row r="381" spans="1:18" s="3" customFormat="1" ht="25.5" x14ac:dyDescent="0.2">
      <c r="A381" s="29" t="s">
        <v>1125</v>
      </c>
      <c r="B381" s="9" t="s">
        <v>73</v>
      </c>
      <c r="C381" s="30" t="s">
        <v>74</v>
      </c>
      <c r="D381" s="9" t="s">
        <v>7</v>
      </c>
      <c r="E381" s="30" t="s">
        <v>72</v>
      </c>
      <c r="F381" s="30" t="s">
        <v>9</v>
      </c>
      <c r="G381" s="9" t="s">
        <v>75</v>
      </c>
      <c r="H381" s="31" t="s">
        <v>10</v>
      </c>
      <c r="I381" s="111">
        <v>14</v>
      </c>
      <c r="J381" s="32"/>
      <c r="K381" s="35">
        <f>ROUND(I381*J381,2)</f>
        <v>0</v>
      </c>
      <c r="L381" s="34" t="s">
        <v>211</v>
      </c>
      <c r="M381" s="32">
        <v>0</v>
      </c>
      <c r="N381" s="32">
        <f t="shared" ref="N381" si="148">K381+M381</f>
        <v>0</v>
      </c>
      <c r="O381" s="9" t="s">
        <v>19</v>
      </c>
      <c r="P381" s="8" t="s">
        <v>11</v>
      </c>
      <c r="Q381" s="9" t="s">
        <v>4</v>
      </c>
      <c r="R381" s="15" t="s">
        <v>11</v>
      </c>
    </row>
    <row r="382" spans="1:18" s="3" customFormat="1" ht="38.25" x14ac:dyDescent="0.2">
      <c r="A382" s="29" t="s">
        <v>1126</v>
      </c>
      <c r="B382" s="9" t="s">
        <v>11</v>
      </c>
      <c r="C382" s="30" t="s">
        <v>57</v>
      </c>
      <c r="D382" s="9" t="s">
        <v>7</v>
      </c>
      <c r="E382" s="30" t="s">
        <v>213</v>
      </c>
      <c r="F382" s="30" t="s">
        <v>23</v>
      </c>
      <c r="G382" s="9" t="s">
        <v>58</v>
      </c>
      <c r="H382" s="31" t="s">
        <v>10</v>
      </c>
      <c r="I382" s="111">
        <v>14</v>
      </c>
      <c r="J382" s="32"/>
      <c r="K382" s="35">
        <f t="shared" ref="K382" si="149">ROUND(I382*J382,2)</f>
        <v>0</v>
      </c>
      <c r="L382" s="34" t="s">
        <v>211</v>
      </c>
      <c r="M382" s="32">
        <v>0</v>
      </c>
      <c r="N382" s="32">
        <f>K382+M382</f>
        <v>0</v>
      </c>
      <c r="O382" s="8">
        <v>46381</v>
      </c>
      <c r="P382" s="8">
        <v>46745</v>
      </c>
      <c r="Q382" s="9" t="s">
        <v>4</v>
      </c>
      <c r="R382" s="15" t="s">
        <v>11</v>
      </c>
    </row>
    <row r="383" spans="1:18" s="5" customFormat="1" x14ac:dyDescent="0.2">
      <c r="A383" s="123" t="s">
        <v>809</v>
      </c>
      <c r="B383" s="124"/>
      <c r="C383" s="124"/>
      <c r="D383" s="124"/>
      <c r="E383" s="124"/>
      <c r="F383" s="124"/>
      <c r="G383" s="124"/>
      <c r="H383" s="124"/>
      <c r="I383" s="124"/>
      <c r="J383" s="125"/>
      <c r="K383" s="36">
        <f>SUM(K381:K382)</f>
        <v>0</v>
      </c>
      <c r="L383" s="10"/>
      <c r="M383" s="36">
        <f>SUM(M381:M382)</f>
        <v>0</v>
      </c>
      <c r="N383" s="36">
        <f>SUM(N381:N382)</f>
        <v>0</v>
      </c>
      <c r="O383" s="10"/>
      <c r="P383" s="16"/>
      <c r="Q383" s="16"/>
      <c r="R383" s="16"/>
    </row>
    <row r="384" spans="1:18" ht="12.75" customHeight="1" x14ac:dyDescent="0.2">
      <c r="A384" s="129" t="s">
        <v>143</v>
      </c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1"/>
    </row>
    <row r="385" spans="1:18" ht="54.95" customHeight="1" x14ac:dyDescent="0.2">
      <c r="A385" s="126" t="s">
        <v>1127</v>
      </c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8"/>
    </row>
    <row r="386" spans="1:18" s="3" customFormat="1" ht="25.5" x14ac:dyDescent="0.2">
      <c r="A386" s="89" t="s">
        <v>899</v>
      </c>
      <c r="B386" s="49" t="s">
        <v>33</v>
      </c>
      <c r="C386" s="51" t="s">
        <v>29</v>
      </c>
      <c r="D386" s="49" t="s">
        <v>7</v>
      </c>
      <c r="E386" s="51" t="s">
        <v>32</v>
      </c>
      <c r="F386" s="51" t="s">
        <v>280</v>
      </c>
      <c r="G386" s="49" t="s">
        <v>34</v>
      </c>
      <c r="H386" s="60" t="s">
        <v>10</v>
      </c>
      <c r="I386" s="112">
        <v>1</v>
      </c>
      <c r="J386" s="61"/>
      <c r="K386" s="91">
        <f t="shared" ref="K386" si="150">ROUND(I386*J386,2)</f>
        <v>0</v>
      </c>
      <c r="L386" s="63" t="s">
        <v>211</v>
      </c>
      <c r="M386" s="61">
        <v>0</v>
      </c>
      <c r="N386" s="61">
        <f t="shared" ref="N386" si="151">K386+M386</f>
        <v>0</v>
      </c>
      <c r="O386" s="49" t="s">
        <v>19</v>
      </c>
      <c r="P386" s="50" t="s">
        <v>11</v>
      </c>
      <c r="Q386" s="49" t="s">
        <v>249</v>
      </c>
      <c r="R386" s="90" t="s">
        <v>11</v>
      </c>
    </row>
    <row r="387" spans="1:18" s="3" customFormat="1" ht="25.5" x14ac:dyDescent="0.2">
      <c r="A387" s="89" t="s">
        <v>900</v>
      </c>
      <c r="B387" s="49" t="s">
        <v>212</v>
      </c>
      <c r="C387" s="51" t="s">
        <v>29</v>
      </c>
      <c r="D387" s="49" t="s">
        <v>7</v>
      </c>
      <c r="E387" s="51" t="s">
        <v>38</v>
      </c>
      <c r="F387" s="51" t="s">
        <v>12</v>
      </c>
      <c r="G387" s="49" t="s">
        <v>11</v>
      </c>
      <c r="H387" s="60" t="s">
        <v>10</v>
      </c>
      <c r="I387" s="112">
        <v>1</v>
      </c>
      <c r="J387" s="61"/>
      <c r="K387" s="64">
        <f t="shared" ref="K387" si="152">ROUND(J387*I387,2)</f>
        <v>0</v>
      </c>
      <c r="L387" s="63">
        <v>0.22</v>
      </c>
      <c r="M387" s="91">
        <f t="shared" ref="M387" si="153">ROUND(K387*L387,2)</f>
        <v>0</v>
      </c>
      <c r="N387" s="61">
        <f>K387+M387</f>
        <v>0</v>
      </c>
      <c r="O387" s="49" t="s">
        <v>19</v>
      </c>
      <c r="P387" s="50" t="s">
        <v>11</v>
      </c>
      <c r="Q387" s="49" t="s">
        <v>4</v>
      </c>
      <c r="R387" s="90" t="s">
        <v>11</v>
      </c>
    </row>
    <row r="388" spans="1:18" s="3" customFormat="1" ht="25.5" x14ac:dyDescent="0.2">
      <c r="A388" s="89" t="s">
        <v>901</v>
      </c>
      <c r="B388" s="49" t="s">
        <v>350</v>
      </c>
      <c r="C388" s="51" t="s">
        <v>39</v>
      </c>
      <c r="D388" s="49" t="s">
        <v>7</v>
      </c>
      <c r="E388" s="51" t="s">
        <v>117</v>
      </c>
      <c r="F388" s="51" t="s">
        <v>280</v>
      </c>
      <c r="G388" s="49" t="s">
        <v>107</v>
      </c>
      <c r="H388" s="60" t="s">
        <v>10</v>
      </c>
      <c r="I388" s="112">
        <v>1</v>
      </c>
      <c r="J388" s="61"/>
      <c r="K388" s="64">
        <f>ROUND(J388*I388,2)</f>
        <v>0</v>
      </c>
      <c r="L388" s="63" t="s">
        <v>211</v>
      </c>
      <c r="M388" s="61">
        <v>0</v>
      </c>
      <c r="N388" s="61">
        <f t="shared" ref="N388:N389" si="154">K388+M388</f>
        <v>0</v>
      </c>
      <c r="O388" s="50" t="s">
        <v>19</v>
      </c>
      <c r="P388" s="50" t="s">
        <v>11</v>
      </c>
      <c r="Q388" s="49" t="s">
        <v>249</v>
      </c>
      <c r="R388" s="90" t="s">
        <v>11</v>
      </c>
    </row>
    <row r="389" spans="1:18" s="3" customFormat="1" ht="25.5" x14ac:dyDescent="0.2">
      <c r="A389" s="89" t="s">
        <v>902</v>
      </c>
      <c r="B389" s="49" t="s">
        <v>351</v>
      </c>
      <c r="C389" s="51" t="s">
        <v>39</v>
      </c>
      <c r="D389" s="49" t="s">
        <v>7</v>
      </c>
      <c r="E389" s="51" t="s">
        <v>172</v>
      </c>
      <c r="F389" s="51" t="s">
        <v>12</v>
      </c>
      <c r="G389" s="49" t="s">
        <v>11</v>
      </c>
      <c r="H389" s="60" t="s">
        <v>10</v>
      </c>
      <c r="I389" s="112">
        <v>1</v>
      </c>
      <c r="J389" s="61"/>
      <c r="K389" s="64">
        <f>ROUND(J389*I389,2)</f>
        <v>0</v>
      </c>
      <c r="L389" s="63">
        <v>0.22</v>
      </c>
      <c r="M389" s="91">
        <f t="shared" ref="M389" si="155">ROUND(K389*L389,2)</f>
        <v>0</v>
      </c>
      <c r="N389" s="61">
        <f t="shared" si="154"/>
        <v>0</v>
      </c>
      <c r="O389" s="50" t="s">
        <v>19</v>
      </c>
      <c r="P389" s="49" t="s">
        <v>11</v>
      </c>
      <c r="Q389" s="49" t="s">
        <v>4</v>
      </c>
      <c r="R389" s="90" t="s">
        <v>11</v>
      </c>
    </row>
    <row r="390" spans="1:18" s="3" customFormat="1" ht="25.5" x14ac:dyDescent="0.2">
      <c r="A390" s="89" t="s">
        <v>903</v>
      </c>
      <c r="B390" s="49" t="s">
        <v>322</v>
      </c>
      <c r="C390" s="51" t="s">
        <v>39</v>
      </c>
      <c r="D390" s="49" t="s">
        <v>7</v>
      </c>
      <c r="E390" s="51" t="s">
        <v>169</v>
      </c>
      <c r="F390" s="51" t="s">
        <v>12</v>
      </c>
      <c r="G390" s="49" t="s">
        <v>11</v>
      </c>
      <c r="H390" s="60" t="s">
        <v>10</v>
      </c>
      <c r="I390" s="112">
        <v>8</v>
      </c>
      <c r="J390" s="61"/>
      <c r="K390" s="64">
        <f>ROUND(J390*I390,2)</f>
        <v>0</v>
      </c>
      <c r="L390" s="63">
        <v>0.22</v>
      </c>
      <c r="M390" s="91">
        <f t="shared" ref="M390" si="156">ROUND(K390*L390,2)</f>
        <v>0</v>
      </c>
      <c r="N390" s="61">
        <f>K390+M390</f>
        <v>0</v>
      </c>
      <c r="O390" s="50">
        <v>46374</v>
      </c>
      <c r="P390" s="50">
        <v>46738</v>
      </c>
      <c r="Q390" s="49" t="s">
        <v>4</v>
      </c>
      <c r="R390" s="90" t="s">
        <v>11</v>
      </c>
    </row>
    <row r="391" spans="1:18" s="3" customFormat="1" ht="38.25" x14ac:dyDescent="0.2">
      <c r="A391" s="89" t="s">
        <v>904</v>
      </c>
      <c r="B391" s="49" t="s">
        <v>119</v>
      </c>
      <c r="C391" s="51" t="s">
        <v>63</v>
      </c>
      <c r="D391" s="49" t="s">
        <v>7</v>
      </c>
      <c r="E391" s="51" t="s">
        <v>118</v>
      </c>
      <c r="F391" s="51" t="s">
        <v>44</v>
      </c>
      <c r="G391" s="49" t="s">
        <v>102</v>
      </c>
      <c r="H391" s="60" t="s">
        <v>10</v>
      </c>
      <c r="I391" s="112">
        <v>16</v>
      </c>
      <c r="J391" s="61"/>
      <c r="K391" s="64">
        <f t="shared" ref="K391:K394" si="157">ROUND(J391*I391,2)</f>
        <v>0</v>
      </c>
      <c r="L391" s="63" t="s">
        <v>211</v>
      </c>
      <c r="M391" s="61">
        <v>0</v>
      </c>
      <c r="N391" s="61">
        <f t="shared" ref="N391:N392" si="158">K391+M391</f>
        <v>0</v>
      </c>
      <c r="O391" s="49" t="s">
        <v>19</v>
      </c>
      <c r="P391" s="50" t="s">
        <v>11</v>
      </c>
      <c r="Q391" s="49" t="s">
        <v>249</v>
      </c>
      <c r="R391" s="90" t="s">
        <v>11</v>
      </c>
    </row>
    <row r="392" spans="1:18" s="3" customFormat="1" ht="25.5" x14ac:dyDescent="0.2">
      <c r="A392" s="89" t="s">
        <v>905</v>
      </c>
      <c r="B392" s="49" t="s">
        <v>122</v>
      </c>
      <c r="C392" s="51" t="s">
        <v>63</v>
      </c>
      <c r="D392" s="49" t="s">
        <v>7</v>
      </c>
      <c r="E392" s="51" t="s">
        <v>121</v>
      </c>
      <c r="F392" s="51" t="s">
        <v>12</v>
      </c>
      <c r="G392" s="49" t="s">
        <v>11</v>
      </c>
      <c r="H392" s="60" t="s">
        <v>10</v>
      </c>
      <c r="I392" s="112">
        <v>24</v>
      </c>
      <c r="J392" s="61"/>
      <c r="K392" s="64">
        <f t="shared" si="157"/>
        <v>0</v>
      </c>
      <c r="L392" s="63">
        <v>0.22</v>
      </c>
      <c r="M392" s="91">
        <f>ROUND(K392*L392,2)</f>
        <v>0</v>
      </c>
      <c r="N392" s="61">
        <f t="shared" si="158"/>
        <v>0</v>
      </c>
      <c r="O392" s="50">
        <v>46383</v>
      </c>
      <c r="P392" s="50">
        <v>46747</v>
      </c>
      <c r="Q392" s="49" t="s">
        <v>4</v>
      </c>
      <c r="R392" s="90" t="s">
        <v>11</v>
      </c>
    </row>
    <row r="393" spans="1:18" s="3" customFormat="1" ht="76.5" x14ac:dyDescent="0.2">
      <c r="A393" s="89" t="s">
        <v>906</v>
      </c>
      <c r="B393" s="49" t="s">
        <v>629</v>
      </c>
      <c r="C393" s="51" t="s">
        <v>6</v>
      </c>
      <c r="D393" s="49" t="s">
        <v>7</v>
      </c>
      <c r="E393" s="51" t="s">
        <v>86</v>
      </c>
      <c r="F393" s="51" t="s">
        <v>280</v>
      </c>
      <c r="G393" s="49" t="s">
        <v>25</v>
      </c>
      <c r="H393" s="60" t="s">
        <v>10</v>
      </c>
      <c r="I393" s="112">
        <v>10</v>
      </c>
      <c r="J393" s="61"/>
      <c r="K393" s="64">
        <f t="shared" ref="K393" si="159">ROUND(J393*I393,2)</f>
        <v>0</v>
      </c>
      <c r="L393" s="63" t="s">
        <v>211</v>
      </c>
      <c r="M393" s="61">
        <v>0</v>
      </c>
      <c r="N393" s="61">
        <f t="shared" ref="N393" si="160">K393+M393</f>
        <v>0</v>
      </c>
      <c r="O393" s="49" t="s">
        <v>19</v>
      </c>
      <c r="P393" s="50" t="s">
        <v>11</v>
      </c>
      <c r="Q393" s="49" t="s">
        <v>249</v>
      </c>
      <c r="R393" s="90" t="s">
        <v>11</v>
      </c>
    </row>
    <row r="394" spans="1:18" s="3" customFormat="1" ht="76.5" x14ac:dyDescent="0.2">
      <c r="A394" s="89" t="s">
        <v>907</v>
      </c>
      <c r="B394" s="49" t="s">
        <v>365</v>
      </c>
      <c r="C394" s="51" t="s">
        <v>6</v>
      </c>
      <c r="D394" s="49" t="s">
        <v>7</v>
      </c>
      <c r="E394" s="51" t="s">
        <v>366</v>
      </c>
      <c r="F394" s="51" t="s">
        <v>12</v>
      </c>
      <c r="G394" s="49" t="s">
        <v>11</v>
      </c>
      <c r="H394" s="60" t="s">
        <v>10</v>
      </c>
      <c r="I394" s="112">
        <v>20</v>
      </c>
      <c r="J394" s="61"/>
      <c r="K394" s="64">
        <f t="shared" si="157"/>
        <v>0</v>
      </c>
      <c r="L394" s="63">
        <v>0.22</v>
      </c>
      <c r="M394" s="61">
        <f>ROUND(K394*L394,2)</f>
        <v>0</v>
      </c>
      <c r="N394" s="61">
        <f t="shared" ref="N394" si="161">K394+M394</f>
        <v>0</v>
      </c>
      <c r="O394" s="50">
        <v>46380</v>
      </c>
      <c r="P394" s="50">
        <v>46744</v>
      </c>
      <c r="Q394" s="49" t="s">
        <v>4</v>
      </c>
      <c r="R394" s="90" t="s">
        <v>11</v>
      </c>
    </row>
    <row r="395" spans="1:18" s="3" customFormat="1" ht="76.5" x14ac:dyDescent="0.2">
      <c r="A395" s="89" t="s">
        <v>908</v>
      </c>
      <c r="B395" s="49" t="s">
        <v>5</v>
      </c>
      <c r="C395" s="51" t="s">
        <v>6</v>
      </c>
      <c r="D395" s="49" t="s">
        <v>7</v>
      </c>
      <c r="E395" s="51" t="s">
        <v>194</v>
      </c>
      <c r="F395" s="51" t="s">
        <v>9</v>
      </c>
      <c r="G395" s="49" t="s">
        <v>8</v>
      </c>
      <c r="H395" s="60" t="s">
        <v>10</v>
      </c>
      <c r="I395" s="112">
        <v>1</v>
      </c>
      <c r="J395" s="61"/>
      <c r="K395" s="64">
        <f>ROUND(J395*I395,2)</f>
        <v>0</v>
      </c>
      <c r="L395" s="63" t="s">
        <v>211</v>
      </c>
      <c r="M395" s="61">
        <v>0</v>
      </c>
      <c r="N395" s="61">
        <f>K395+M395</f>
        <v>0</v>
      </c>
      <c r="O395" s="50">
        <v>46383</v>
      </c>
      <c r="P395" s="50">
        <v>46747</v>
      </c>
      <c r="Q395" s="49" t="s">
        <v>4</v>
      </c>
      <c r="R395" s="90" t="s">
        <v>11</v>
      </c>
    </row>
    <row r="396" spans="1:18" s="3" customFormat="1" ht="63.75" x14ac:dyDescent="0.2">
      <c r="A396" s="89" t="s">
        <v>909</v>
      </c>
      <c r="B396" s="49" t="s">
        <v>695</v>
      </c>
      <c r="C396" s="51" t="s">
        <v>6</v>
      </c>
      <c r="D396" s="49" t="s">
        <v>7</v>
      </c>
      <c r="E396" s="51" t="s">
        <v>696</v>
      </c>
      <c r="F396" s="51" t="s">
        <v>9</v>
      </c>
      <c r="G396" s="49" t="s">
        <v>8</v>
      </c>
      <c r="H396" s="60" t="s">
        <v>10</v>
      </c>
      <c r="I396" s="112">
        <v>430</v>
      </c>
      <c r="J396" s="61"/>
      <c r="K396" s="64">
        <f>ROUND(J396*I396,2)</f>
        <v>0</v>
      </c>
      <c r="L396" s="63" t="s">
        <v>211</v>
      </c>
      <c r="M396" s="61">
        <v>0</v>
      </c>
      <c r="N396" s="61">
        <f>K396+M396</f>
        <v>0</v>
      </c>
      <c r="O396" s="50">
        <v>46383</v>
      </c>
      <c r="P396" s="50">
        <v>46747</v>
      </c>
      <c r="Q396" s="49" t="s">
        <v>4</v>
      </c>
      <c r="R396" s="90" t="s">
        <v>11</v>
      </c>
    </row>
    <row r="397" spans="1:18" s="3" customFormat="1" ht="25.5" x14ac:dyDescent="0.2">
      <c r="A397" s="89" t="s">
        <v>910</v>
      </c>
      <c r="B397" s="49" t="s">
        <v>73</v>
      </c>
      <c r="C397" s="51" t="s">
        <v>74</v>
      </c>
      <c r="D397" s="49" t="s">
        <v>7</v>
      </c>
      <c r="E397" s="51" t="s">
        <v>72</v>
      </c>
      <c r="F397" s="51" t="s">
        <v>9</v>
      </c>
      <c r="G397" s="49" t="s">
        <v>75</v>
      </c>
      <c r="H397" s="60" t="s">
        <v>10</v>
      </c>
      <c r="I397" s="112">
        <v>500</v>
      </c>
      <c r="J397" s="61"/>
      <c r="K397" s="64">
        <f>ROUND(J397*I397,2)</f>
        <v>0</v>
      </c>
      <c r="L397" s="63" t="s">
        <v>211</v>
      </c>
      <c r="M397" s="61">
        <v>0</v>
      </c>
      <c r="N397" s="61">
        <f>K397+M397</f>
        <v>0</v>
      </c>
      <c r="O397" s="50">
        <v>46254</v>
      </c>
      <c r="P397" s="50">
        <v>46618</v>
      </c>
      <c r="Q397" s="49" t="s">
        <v>4</v>
      </c>
      <c r="R397" s="90" t="s">
        <v>11</v>
      </c>
    </row>
    <row r="398" spans="1:18" s="3" customFormat="1" ht="94.5" customHeight="1" x14ac:dyDescent="0.2">
      <c r="A398" s="89" t="s">
        <v>911</v>
      </c>
      <c r="B398" s="49" t="s">
        <v>365</v>
      </c>
      <c r="C398" s="51" t="s">
        <v>6</v>
      </c>
      <c r="D398" s="49" t="s">
        <v>7</v>
      </c>
      <c r="E398" s="51" t="s">
        <v>366</v>
      </c>
      <c r="F398" s="51" t="s">
        <v>12</v>
      </c>
      <c r="G398" s="49" t="s">
        <v>11</v>
      </c>
      <c r="H398" s="60" t="s">
        <v>10</v>
      </c>
      <c r="I398" s="112">
        <v>6</v>
      </c>
      <c r="J398" s="61"/>
      <c r="K398" s="64">
        <f>ROUND(J398*I398,2)</f>
        <v>0</v>
      </c>
      <c r="L398" s="63">
        <v>0.22</v>
      </c>
      <c r="M398" s="91">
        <f>ROUND(K398*L398,2)</f>
        <v>0</v>
      </c>
      <c r="N398" s="61">
        <f>K398+M398</f>
        <v>0</v>
      </c>
      <c r="O398" s="50">
        <v>46380</v>
      </c>
      <c r="P398" s="50">
        <v>46744</v>
      </c>
      <c r="Q398" s="49" t="s">
        <v>4</v>
      </c>
      <c r="R398" s="90" t="s">
        <v>11</v>
      </c>
    </row>
    <row r="399" spans="1:18" s="5" customFormat="1" x14ac:dyDescent="0.2">
      <c r="A399" s="123" t="s">
        <v>591</v>
      </c>
      <c r="B399" s="124"/>
      <c r="C399" s="124"/>
      <c r="D399" s="124"/>
      <c r="E399" s="124"/>
      <c r="F399" s="124"/>
      <c r="G399" s="124"/>
      <c r="H399" s="124"/>
      <c r="I399" s="124"/>
      <c r="J399" s="125"/>
      <c r="K399" s="36">
        <f>SUM(K386:K398)</f>
        <v>0</v>
      </c>
      <c r="L399" s="10"/>
      <c r="M399" s="36">
        <f>SUM(M386:M398)</f>
        <v>0</v>
      </c>
      <c r="N399" s="36">
        <f>SUM(N386:N398)</f>
        <v>0</v>
      </c>
      <c r="O399" s="10"/>
      <c r="P399" s="16"/>
      <c r="Q399" s="16"/>
      <c r="R399" s="16"/>
    </row>
    <row r="400" spans="1:18" ht="54.6" customHeight="1" x14ac:dyDescent="0.2">
      <c r="A400" s="126" t="s">
        <v>1128</v>
      </c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8"/>
    </row>
    <row r="401" spans="1:18" s="3" customFormat="1" ht="25.5" x14ac:dyDescent="0.2">
      <c r="A401" s="89" t="s">
        <v>848</v>
      </c>
      <c r="B401" s="49" t="s">
        <v>214</v>
      </c>
      <c r="C401" s="51" t="s">
        <v>29</v>
      </c>
      <c r="D401" s="49" t="s">
        <v>7</v>
      </c>
      <c r="E401" s="51" t="s">
        <v>38</v>
      </c>
      <c r="F401" s="51" t="s">
        <v>12</v>
      </c>
      <c r="G401" s="49" t="s">
        <v>11</v>
      </c>
      <c r="H401" s="60" t="s">
        <v>10</v>
      </c>
      <c r="I401" s="112">
        <v>1</v>
      </c>
      <c r="J401" s="61"/>
      <c r="K401" s="64">
        <f>ROUND(J401*I401,2)</f>
        <v>0</v>
      </c>
      <c r="L401" s="63">
        <v>0.22</v>
      </c>
      <c r="M401" s="91">
        <f t="shared" ref="M401:M402" si="162">ROUND(K401*L401,2)</f>
        <v>0</v>
      </c>
      <c r="N401" s="61">
        <f>K401+M401</f>
        <v>0</v>
      </c>
      <c r="O401" s="50">
        <v>46379</v>
      </c>
      <c r="P401" s="50">
        <v>46743</v>
      </c>
      <c r="Q401" s="49" t="s">
        <v>4</v>
      </c>
      <c r="R401" s="90" t="s">
        <v>11</v>
      </c>
    </row>
    <row r="402" spans="1:18" s="3" customFormat="1" ht="25.5" x14ac:dyDescent="0.2">
      <c r="A402" s="89" t="s">
        <v>849</v>
      </c>
      <c r="B402" s="49" t="s">
        <v>215</v>
      </c>
      <c r="C402" s="51" t="s">
        <v>29</v>
      </c>
      <c r="D402" s="49" t="s">
        <v>7</v>
      </c>
      <c r="E402" s="51" t="s">
        <v>37</v>
      </c>
      <c r="F402" s="51" t="s">
        <v>12</v>
      </c>
      <c r="G402" s="49" t="s">
        <v>11</v>
      </c>
      <c r="H402" s="60" t="s">
        <v>10</v>
      </c>
      <c r="I402" s="112">
        <v>1</v>
      </c>
      <c r="J402" s="61"/>
      <c r="K402" s="64">
        <f>ROUND(J402*I402,2)</f>
        <v>0</v>
      </c>
      <c r="L402" s="63">
        <v>0.22</v>
      </c>
      <c r="M402" s="91">
        <f t="shared" si="162"/>
        <v>0</v>
      </c>
      <c r="N402" s="61">
        <f>K402+M402</f>
        <v>0</v>
      </c>
      <c r="O402" s="50">
        <v>46379</v>
      </c>
      <c r="P402" s="50">
        <v>46743</v>
      </c>
      <c r="Q402" s="49" t="s">
        <v>4</v>
      </c>
      <c r="R402" s="90" t="s">
        <v>11</v>
      </c>
    </row>
    <row r="403" spans="1:18" s="5" customFormat="1" x14ac:dyDescent="0.2">
      <c r="A403" s="123" t="s">
        <v>592</v>
      </c>
      <c r="B403" s="124"/>
      <c r="C403" s="124"/>
      <c r="D403" s="124"/>
      <c r="E403" s="124"/>
      <c r="F403" s="124"/>
      <c r="G403" s="124"/>
      <c r="H403" s="124"/>
      <c r="I403" s="124"/>
      <c r="J403" s="125"/>
      <c r="K403" s="36">
        <f>SUM(K401:K402)</f>
        <v>0</v>
      </c>
      <c r="L403" s="10"/>
      <c r="M403" s="36">
        <f>SUM(M401:M402)</f>
        <v>0</v>
      </c>
      <c r="N403" s="36">
        <f>SUM(N401:N402)</f>
        <v>0</v>
      </c>
      <c r="O403" s="10"/>
      <c r="P403" s="16"/>
      <c r="Q403" s="16"/>
      <c r="R403" s="16"/>
    </row>
    <row r="404" spans="1:18" s="5" customFormat="1" x14ac:dyDescent="0.2">
      <c r="A404" s="123" t="s">
        <v>593</v>
      </c>
      <c r="B404" s="124"/>
      <c r="C404" s="124"/>
      <c r="D404" s="124"/>
      <c r="E404" s="124"/>
      <c r="F404" s="124"/>
      <c r="G404" s="124"/>
      <c r="H404" s="124"/>
      <c r="I404" s="124"/>
      <c r="J404" s="125"/>
      <c r="K404" s="36">
        <f>K399+K403</f>
        <v>0</v>
      </c>
      <c r="L404" s="10"/>
      <c r="M404" s="36">
        <f>M399+M403</f>
        <v>0</v>
      </c>
      <c r="N404" s="36">
        <f>N399+N403</f>
        <v>0</v>
      </c>
      <c r="O404" s="10"/>
      <c r="P404" s="16"/>
      <c r="Q404" s="16"/>
      <c r="R404" s="16"/>
    </row>
    <row r="405" spans="1:18" ht="12.75" customHeight="1" x14ac:dyDescent="0.2">
      <c r="A405" s="129" t="s">
        <v>241</v>
      </c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1"/>
    </row>
    <row r="406" spans="1:18" ht="54.6" customHeight="1" x14ac:dyDescent="0.2">
      <c r="A406" s="139" t="s">
        <v>1129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1"/>
    </row>
    <row r="407" spans="1:18" s="1" customFormat="1" ht="95.1" customHeight="1" x14ac:dyDescent="0.25">
      <c r="A407" s="29" t="s">
        <v>1130</v>
      </c>
      <c r="B407" s="97" t="s">
        <v>363</v>
      </c>
      <c r="C407" s="51" t="s">
        <v>6</v>
      </c>
      <c r="D407" s="93" t="s">
        <v>7</v>
      </c>
      <c r="E407" s="97" t="s">
        <v>394</v>
      </c>
      <c r="F407" s="51" t="s">
        <v>12</v>
      </c>
      <c r="G407" s="94" t="s">
        <v>11</v>
      </c>
      <c r="H407" s="95" t="s">
        <v>10</v>
      </c>
      <c r="I407" s="112">
        <v>25</v>
      </c>
      <c r="J407" s="35"/>
      <c r="K407" s="35">
        <f>ROUND(J407*I407,2)</f>
        <v>0</v>
      </c>
      <c r="L407" s="34">
        <v>0.22</v>
      </c>
      <c r="M407" s="35">
        <f>ROUND(K407*L407,2)</f>
        <v>0</v>
      </c>
      <c r="N407" s="35">
        <f>K407+M407</f>
        <v>0</v>
      </c>
      <c r="O407" s="11">
        <v>46380</v>
      </c>
      <c r="P407" s="17">
        <v>46744</v>
      </c>
      <c r="Q407" s="17" t="s">
        <v>4</v>
      </c>
      <c r="R407" s="15" t="s">
        <v>11</v>
      </c>
    </row>
    <row r="408" spans="1:18" s="1" customFormat="1" ht="76.5" x14ac:dyDescent="0.25">
      <c r="A408" s="29" t="s">
        <v>1131</v>
      </c>
      <c r="B408" s="98" t="s">
        <v>363</v>
      </c>
      <c r="C408" s="51" t="s">
        <v>6</v>
      </c>
      <c r="D408" s="93" t="s">
        <v>7</v>
      </c>
      <c r="E408" s="59" t="s">
        <v>715</v>
      </c>
      <c r="F408" s="51" t="s">
        <v>12</v>
      </c>
      <c r="G408" s="94" t="s">
        <v>11</v>
      </c>
      <c r="H408" s="95" t="s">
        <v>10</v>
      </c>
      <c r="I408" s="112">
        <v>8</v>
      </c>
      <c r="J408" s="35"/>
      <c r="K408" s="41">
        <f t="shared" ref="K408:K442" si="163">ROUND(J408*I408,2)</f>
        <v>0</v>
      </c>
      <c r="L408" s="34">
        <v>0.22</v>
      </c>
      <c r="M408" s="35">
        <f>ROUND(K408*L408,2)</f>
        <v>0</v>
      </c>
      <c r="N408" s="35">
        <f t="shared" ref="N408:N442" si="164">K408+M408</f>
        <v>0</v>
      </c>
      <c r="O408" s="11" t="s">
        <v>19</v>
      </c>
      <c r="P408" s="9" t="s">
        <v>11</v>
      </c>
      <c r="Q408" s="17" t="s">
        <v>4</v>
      </c>
      <c r="R408" s="15" t="s">
        <v>11</v>
      </c>
    </row>
    <row r="409" spans="1:18" s="3" customFormat="1" ht="25.5" x14ac:dyDescent="0.2">
      <c r="A409" s="29" t="s">
        <v>1132</v>
      </c>
      <c r="B409" s="9" t="s">
        <v>73</v>
      </c>
      <c r="C409" s="30" t="s">
        <v>74</v>
      </c>
      <c r="D409" s="9" t="s">
        <v>7</v>
      </c>
      <c r="E409" s="30" t="s">
        <v>72</v>
      </c>
      <c r="F409" s="30" t="s">
        <v>9</v>
      </c>
      <c r="G409" s="9" t="s">
        <v>75</v>
      </c>
      <c r="H409" s="31" t="s">
        <v>10</v>
      </c>
      <c r="I409" s="112">
        <v>864</v>
      </c>
      <c r="J409" s="32"/>
      <c r="K409" s="41">
        <f t="shared" si="163"/>
        <v>0</v>
      </c>
      <c r="L409" s="34" t="s">
        <v>211</v>
      </c>
      <c r="M409" s="32">
        <v>0</v>
      </c>
      <c r="N409" s="32">
        <f t="shared" si="164"/>
        <v>0</v>
      </c>
      <c r="O409" s="11" t="s">
        <v>19</v>
      </c>
      <c r="P409" s="9" t="s">
        <v>11</v>
      </c>
      <c r="Q409" s="17" t="s">
        <v>4</v>
      </c>
      <c r="R409" s="15" t="s">
        <v>11</v>
      </c>
    </row>
    <row r="410" spans="1:18" s="1" customFormat="1" ht="25.5" x14ac:dyDescent="0.25">
      <c r="A410" s="29" t="s">
        <v>1133</v>
      </c>
      <c r="B410" s="44" t="s">
        <v>122</v>
      </c>
      <c r="C410" s="30" t="s">
        <v>63</v>
      </c>
      <c r="D410" s="38" t="s">
        <v>7</v>
      </c>
      <c r="E410" s="45" t="s">
        <v>121</v>
      </c>
      <c r="F410" s="30" t="s">
        <v>12</v>
      </c>
      <c r="G410" s="43" t="s">
        <v>11</v>
      </c>
      <c r="H410" s="39" t="s">
        <v>10</v>
      </c>
      <c r="I410" s="112">
        <v>4</v>
      </c>
      <c r="J410" s="35"/>
      <c r="K410" s="41">
        <f t="shared" si="163"/>
        <v>0</v>
      </c>
      <c r="L410" s="34">
        <v>0.22</v>
      </c>
      <c r="M410" s="35">
        <f t="shared" ref="M410:M442" si="165">ROUND(K410*L410,2)</f>
        <v>0</v>
      </c>
      <c r="N410" s="35">
        <f t="shared" si="164"/>
        <v>0</v>
      </c>
      <c r="O410" s="11" t="s">
        <v>19</v>
      </c>
      <c r="P410" s="9" t="s">
        <v>11</v>
      </c>
      <c r="Q410" s="17" t="s">
        <v>4</v>
      </c>
      <c r="R410" s="15" t="s">
        <v>11</v>
      </c>
    </row>
    <row r="411" spans="1:18" s="1" customFormat="1" ht="63.75" x14ac:dyDescent="0.25">
      <c r="A411" s="29" t="s">
        <v>1134</v>
      </c>
      <c r="B411" s="44" t="s">
        <v>245</v>
      </c>
      <c r="C411" s="30" t="s">
        <v>42</v>
      </c>
      <c r="D411" s="38" t="s">
        <v>7</v>
      </c>
      <c r="E411" s="45" t="s">
        <v>246</v>
      </c>
      <c r="F411" s="30" t="s">
        <v>12</v>
      </c>
      <c r="G411" s="43" t="s">
        <v>11</v>
      </c>
      <c r="H411" s="39" t="s">
        <v>10</v>
      </c>
      <c r="I411" s="112">
        <v>1</v>
      </c>
      <c r="J411" s="35"/>
      <c r="K411" s="41">
        <f>ROUND(J411*I411,2)</f>
        <v>0</v>
      </c>
      <c r="L411" s="34">
        <v>0.22</v>
      </c>
      <c r="M411" s="35">
        <f>ROUND(K411*L411,2)</f>
        <v>0</v>
      </c>
      <c r="N411" s="35">
        <f>K411+M411</f>
        <v>0</v>
      </c>
      <c r="O411" s="11">
        <v>46015</v>
      </c>
      <c r="P411" s="17">
        <v>46379</v>
      </c>
      <c r="Q411" s="17" t="s">
        <v>4</v>
      </c>
      <c r="R411" s="15" t="s">
        <v>11</v>
      </c>
    </row>
    <row r="412" spans="1:18" s="1" customFormat="1" ht="51" x14ac:dyDescent="0.25">
      <c r="A412" s="29" t="s">
        <v>1135</v>
      </c>
      <c r="B412" s="44" t="s">
        <v>243</v>
      </c>
      <c r="C412" s="30" t="s">
        <v>42</v>
      </c>
      <c r="D412" s="38" t="s">
        <v>7</v>
      </c>
      <c r="E412" s="45" t="s">
        <v>244</v>
      </c>
      <c r="F412" s="30" t="s">
        <v>12</v>
      </c>
      <c r="G412" s="43" t="s">
        <v>11</v>
      </c>
      <c r="H412" s="39" t="s">
        <v>10</v>
      </c>
      <c r="I412" s="112">
        <v>4</v>
      </c>
      <c r="J412" s="35"/>
      <c r="K412" s="41">
        <f>ROUND(J412*I412,2)</f>
        <v>0</v>
      </c>
      <c r="L412" s="34">
        <v>0.22</v>
      </c>
      <c r="M412" s="35">
        <f>ROUND(K412*L412,2)</f>
        <v>0</v>
      </c>
      <c r="N412" s="35">
        <f>K412+M412</f>
        <v>0</v>
      </c>
      <c r="O412" s="11">
        <v>46015</v>
      </c>
      <c r="P412" s="17">
        <v>46379</v>
      </c>
      <c r="Q412" s="17" t="s">
        <v>4</v>
      </c>
      <c r="R412" s="15" t="s">
        <v>11</v>
      </c>
    </row>
    <row r="413" spans="1:18" s="1" customFormat="1" ht="51" x14ac:dyDescent="0.25">
      <c r="A413" s="29" t="s">
        <v>1136</v>
      </c>
      <c r="B413" s="42" t="s">
        <v>149</v>
      </c>
      <c r="C413" s="30" t="s">
        <v>42</v>
      </c>
      <c r="D413" s="38" t="s">
        <v>7</v>
      </c>
      <c r="E413" s="42" t="s">
        <v>198</v>
      </c>
      <c r="F413" s="30" t="s">
        <v>12</v>
      </c>
      <c r="G413" s="43" t="s">
        <v>11</v>
      </c>
      <c r="H413" s="39" t="s">
        <v>10</v>
      </c>
      <c r="I413" s="112">
        <v>28</v>
      </c>
      <c r="J413" s="35"/>
      <c r="K413" s="41">
        <f>ROUND(J413*I413,2)</f>
        <v>0</v>
      </c>
      <c r="L413" s="34">
        <v>0.22</v>
      </c>
      <c r="M413" s="35">
        <f>ROUND(K413*L413,2)</f>
        <v>0</v>
      </c>
      <c r="N413" s="35">
        <f>K413+M413</f>
        <v>0</v>
      </c>
      <c r="O413" s="11">
        <v>46015</v>
      </c>
      <c r="P413" s="17">
        <v>46379</v>
      </c>
      <c r="Q413" s="17" t="s">
        <v>4</v>
      </c>
      <c r="R413" s="15" t="s">
        <v>11</v>
      </c>
    </row>
    <row r="414" spans="1:18" s="1" customFormat="1" ht="51" x14ac:dyDescent="0.25">
      <c r="A414" s="29" t="s">
        <v>1137</v>
      </c>
      <c r="B414" s="44" t="s">
        <v>197</v>
      </c>
      <c r="C414" s="30" t="s">
        <v>42</v>
      </c>
      <c r="D414" s="38" t="s">
        <v>7</v>
      </c>
      <c r="E414" s="45" t="s">
        <v>242</v>
      </c>
      <c r="F414" s="30" t="s">
        <v>12</v>
      </c>
      <c r="G414" s="43" t="s">
        <v>11</v>
      </c>
      <c r="H414" s="39" t="s">
        <v>10</v>
      </c>
      <c r="I414" s="112">
        <v>4</v>
      </c>
      <c r="J414" s="35"/>
      <c r="K414" s="41">
        <f t="shared" si="163"/>
        <v>0</v>
      </c>
      <c r="L414" s="34">
        <v>0.22</v>
      </c>
      <c r="M414" s="35">
        <f t="shared" si="165"/>
        <v>0</v>
      </c>
      <c r="N414" s="35">
        <f t="shared" si="164"/>
        <v>0</v>
      </c>
      <c r="O414" s="11">
        <v>46016</v>
      </c>
      <c r="P414" s="17">
        <v>46380</v>
      </c>
      <c r="Q414" s="17" t="s">
        <v>4</v>
      </c>
      <c r="R414" s="15" t="s">
        <v>11</v>
      </c>
    </row>
    <row r="415" spans="1:18" s="1" customFormat="1" ht="51" x14ac:dyDescent="0.25">
      <c r="A415" s="29" t="s">
        <v>1138</v>
      </c>
      <c r="B415" s="44" t="s">
        <v>197</v>
      </c>
      <c r="C415" s="30" t="s">
        <v>42</v>
      </c>
      <c r="D415" s="38" t="s">
        <v>7</v>
      </c>
      <c r="E415" s="45" t="s">
        <v>242</v>
      </c>
      <c r="F415" s="30" t="s">
        <v>12</v>
      </c>
      <c r="G415" s="43" t="s">
        <v>11</v>
      </c>
      <c r="H415" s="39" t="s">
        <v>10</v>
      </c>
      <c r="I415" s="112">
        <v>8</v>
      </c>
      <c r="J415" s="35"/>
      <c r="K415" s="41">
        <f t="shared" si="163"/>
        <v>0</v>
      </c>
      <c r="L415" s="34">
        <v>0.22</v>
      </c>
      <c r="M415" s="35">
        <f t="shared" si="165"/>
        <v>0</v>
      </c>
      <c r="N415" s="35">
        <f t="shared" si="164"/>
        <v>0</v>
      </c>
      <c r="O415" s="11">
        <v>46016</v>
      </c>
      <c r="P415" s="17">
        <v>46380</v>
      </c>
      <c r="Q415" s="17" t="s">
        <v>4</v>
      </c>
      <c r="R415" s="15" t="s">
        <v>11</v>
      </c>
    </row>
    <row r="416" spans="1:18" s="1" customFormat="1" ht="63.75" x14ac:dyDescent="0.25">
      <c r="A416" s="29" t="s">
        <v>1139</v>
      </c>
      <c r="B416" s="44" t="s">
        <v>728</v>
      </c>
      <c r="C416" s="30" t="s">
        <v>88</v>
      </c>
      <c r="D416" s="38" t="s">
        <v>7</v>
      </c>
      <c r="E416" s="45" t="s">
        <v>87</v>
      </c>
      <c r="F416" s="30" t="s">
        <v>12</v>
      </c>
      <c r="G416" s="43" t="s">
        <v>11</v>
      </c>
      <c r="H416" s="39" t="s">
        <v>10</v>
      </c>
      <c r="I416" s="111">
        <v>5</v>
      </c>
      <c r="J416" s="35"/>
      <c r="K416" s="41">
        <f t="shared" si="163"/>
        <v>0</v>
      </c>
      <c r="L416" s="34">
        <v>0.22</v>
      </c>
      <c r="M416" s="35">
        <f t="shared" si="165"/>
        <v>0</v>
      </c>
      <c r="N416" s="35">
        <f t="shared" si="164"/>
        <v>0</v>
      </c>
      <c r="O416" s="11">
        <v>45855</v>
      </c>
      <c r="P416" s="17">
        <v>46219</v>
      </c>
      <c r="Q416" s="17" t="s">
        <v>4</v>
      </c>
      <c r="R416" s="18" t="s">
        <v>247</v>
      </c>
    </row>
    <row r="417" spans="1:18" s="1" customFormat="1" ht="38.25" x14ac:dyDescent="0.25">
      <c r="A417" s="29" t="s">
        <v>1140</v>
      </c>
      <c r="B417" s="44" t="s">
        <v>729</v>
      </c>
      <c r="C417" s="30" t="s">
        <v>88</v>
      </c>
      <c r="D417" s="38" t="s">
        <v>7</v>
      </c>
      <c r="E417" s="45" t="s">
        <v>730</v>
      </c>
      <c r="F417" s="30" t="s">
        <v>12</v>
      </c>
      <c r="G417" s="43" t="s">
        <v>11</v>
      </c>
      <c r="H417" s="39" t="s">
        <v>10</v>
      </c>
      <c r="I417" s="111">
        <v>11</v>
      </c>
      <c r="J417" s="35"/>
      <c r="K417" s="41">
        <f t="shared" ref="K417" si="166">ROUND(J417*I417,2)</f>
        <v>0</v>
      </c>
      <c r="L417" s="34">
        <v>0.22</v>
      </c>
      <c r="M417" s="35">
        <f t="shared" ref="M417" si="167">ROUND(K417*L417,2)</f>
        <v>0</v>
      </c>
      <c r="N417" s="35">
        <f t="shared" ref="N417" si="168">K417+M417</f>
        <v>0</v>
      </c>
      <c r="O417" s="11" t="s">
        <v>19</v>
      </c>
      <c r="P417" s="17" t="s">
        <v>11</v>
      </c>
      <c r="Q417" s="17" t="s">
        <v>4</v>
      </c>
      <c r="R417" s="18" t="s">
        <v>11</v>
      </c>
    </row>
    <row r="418" spans="1:18" s="1" customFormat="1" ht="25.5" x14ac:dyDescent="0.25">
      <c r="A418" s="29" t="s">
        <v>1141</v>
      </c>
      <c r="B418" s="44" t="s">
        <v>11</v>
      </c>
      <c r="C418" s="44" t="s">
        <v>259</v>
      </c>
      <c r="D418" s="38" t="s">
        <v>7</v>
      </c>
      <c r="E418" s="45" t="s">
        <v>248</v>
      </c>
      <c r="F418" s="30" t="s">
        <v>12</v>
      </c>
      <c r="G418" s="43" t="s">
        <v>11</v>
      </c>
      <c r="H418" s="39" t="s">
        <v>10</v>
      </c>
      <c r="I418" s="112">
        <v>1</v>
      </c>
      <c r="J418" s="35"/>
      <c r="K418" s="41">
        <f>ROUND(J418*I418,2)</f>
        <v>0</v>
      </c>
      <c r="L418" s="34">
        <v>0.22</v>
      </c>
      <c r="M418" s="35">
        <f>ROUND(K418*L418,2)</f>
        <v>0</v>
      </c>
      <c r="N418" s="35">
        <f>K418+M418</f>
        <v>0</v>
      </c>
      <c r="O418" s="11">
        <v>46012</v>
      </c>
      <c r="P418" s="11">
        <v>46376</v>
      </c>
      <c r="Q418" s="17" t="s">
        <v>4</v>
      </c>
      <c r="R418" s="15" t="s">
        <v>11</v>
      </c>
    </row>
    <row r="419" spans="1:18" s="1" customFormat="1" ht="51" x14ac:dyDescent="0.25">
      <c r="A419" s="29" t="s">
        <v>1142</v>
      </c>
      <c r="B419" s="54" t="s">
        <v>834</v>
      </c>
      <c r="C419" s="54" t="s">
        <v>398</v>
      </c>
      <c r="D419" s="38" t="s">
        <v>7</v>
      </c>
      <c r="E419" s="45" t="s">
        <v>836</v>
      </c>
      <c r="F419" s="30" t="s">
        <v>12</v>
      </c>
      <c r="G419" s="43" t="s">
        <v>11</v>
      </c>
      <c r="H419" s="39" t="s">
        <v>10</v>
      </c>
      <c r="I419" s="111">
        <v>200</v>
      </c>
      <c r="J419" s="35"/>
      <c r="K419" s="41">
        <f t="shared" si="163"/>
        <v>0</v>
      </c>
      <c r="L419" s="34">
        <v>0.22</v>
      </c>
      <c r="M419" s="35">
        <f t="shared" si="165"/>
        <v>0</v>
      </c>
      <c r="N419" s="35">
        <f t="shared" si="164"/>
        <v>0</v>
      </c>
      <c r="O419" s="11">
        <v>46380</v>
      </c>
      <c r="P419" s="17">
        <v>47110</v>
      </c>
      <c r="Q419" s="17" t="s">
        <v>27</v>
      </c>
      <c r="R419" s="15" t="s">
        <v>11</v>
      </c>
    </row>
    <row r="420" spans="1:18" s="1" customFormat="1" ht="38.25" x14ac:dyDescent="0.25">
      <c r="A420" s="29" t="s">
        <v>1143</v>
      </c>
      <c r="B420" s="54" t="s">
        <v>835</v>
      </c>
      <c r="C420" s="54" t="s">
        <v>398</v>
      </c>
      <c r="D420" s="38" t="s">
        <v>7</v>
      </c>
      <c r="E420" s="45" t="s">
        <v>837</v>
      </c>
      <c r="F420" s="30" t="s">
        <v>12</v>
      </c>
      <c r="G420" s="43" t="s">
        <v>11</v>
      </c>
      <c r="H420" s="39" t="s">
        <v>10</v>
      </c>
      <c r="I420" s="111">
        <v>90</v>
      </c>
      <c r="J420" s="35"/>
      <c r="K420" s="41">
        <f t="shared" si="163"/>
        <v>0</v>
      </c>
      <c r="L420" s="34">
        <v>0.22</v>
      </c>
      <c r="M420" s="35">
        <f t="shared" si="165"/>
        <v>0</v>
      </c>
      <c r="N420" s="35">
        <f t="shared" si="164"/>
        <v>0</v>
      </c>
      <c r="O420" s="11">
        <v>46380</v>
      </c>
      <c r="P420" s="17">
        <v>47110</v>
      </c>
      <c r="Q420" s="17" t="s">
        <v>27</v>
      </c>
      <c r="R420" s="15" t="s">
        <v>11</v>
      </c>
    </row>
    <row r="421" spans="1:18" s="1" customFormat="1" ht="51" x14ac:dyDescent="0.25">
      <c r="A421" s="29" t="s">
        <v>1144</v>
      </c>
      <c r="B421" s="37" t="s">
        <v>714</v>
      </c>
      <c r="C421" s="30" t="s">
        <v>49</v>
      </c>
      <c r="D421" s="38" t="s">
        <v>7</v>
      </c>
      <c r="E421" s="19" t="s">
        <v>713</v>
      </c>
      <c r="F421" s="30" t="s">
        <v>12</v>
      </c>
      <c r="G421" s="43" t="s">
        <v>11</v>
      </c>
      <c r="H421" s="46" t="s">
        <v>10</v>
      </c>
      <c r="I421" s="111">
        <v>500</v>
      </c>
      <c r="J421" s="35"/>
      <c r="K421" s="41">
        <f t="shared" si="163"/>
        <v>0</v>
      </c>
      <c r="L421" s="34">
        <v>0.22</v>
      </c>
      <c r="M421" s="35">
        <f>ROUND(K421*L421,2)</f>
        <v>0</v>
      </c>
      <c r="N421" s="35">
        <f t="shared" si="164"/>
        <v>0</v>
      </c>
      <c r="O421" s="11" t="s">
        <v>19</v>
      </c>
      <c r="P421" s="17" t="s">
        <v>11</v>
      </c>
      <c r="Q421" s="17" t="s">
        <v>4</v>
      </c>
      <c r="R421" s="15" t="s">
        <v>11</v>
      </c>
    </row>
    <row r="422" spans="1:18" s="1" customFormat="1" ht="25.5" x14ac:dyDescent="0.25">
      <c r="A422" s="29" t="s">
        <v>1145</v>
      </c>
      <c r="B422" s="47" t="s">
        <v>250</v>
      </c>
      <c r="C422" s="47" t="s">
        <v>258</v>
      </c>
      <c r="D422" s="38" t="s">
        <v>7</v>
      </c>
      <c r="E422" s="19" t="s">
        <v>251</v>
      </c>
      <c r="F422" s="30" t="s">
        <v>12</v>
      </c>
      <c r="G422" s="39" t="s">
        <v>11</v>
      </c>
      <c r="H422" s="46" t="s">
        <v>10</v>
      </c>
      <c r="I422" s="111">
        <v>1</v>
      </c>
      <c r="J422" s="35"/>
      <c r="K422" s="41">
        <f>ROUND(J422*I422,2)</f>
        <v>0</v>
      </c>
      <c r="L422" s="34">
        <v>0.22</v>
      </c>
      <c r="M422" s="35">
        <f>ROUND(K422*L422,2)</f>
        <v>0</v>
      </c>
      <c r="N422" s="35">
        <f>K422+M422</f>
        <v>0</v>
      </c>
      <c r="O422" s="11" t="s">
        <v>19</v>
      </c>
      <c r="P422" s="17" t="s">
        <v>11</v>
      </c>
      <c r="Q422" s="17" t="s">
        <v>4</v>
      </c>
      <c r="R422" s="15" t="s">
        <v>11</v>
      </c>
    </row>
    <row r="423" spans="1:18" s="1" customFormat="1" ht="25.5" x14ac:dyDescent="0.25">
      <c r="A423" s="29" t="s">
        <v>1146</v>
      </c>
      <c r="B423" s="47" t="s">
        <v>252</v>
      </c>
      <c r="C423" s="47" t="s">
        <v>258</v>
      </c>
      <c r="D423" s="38" t="s">
        <v>7</v>
      </c>
      <c r="E423" s="19" t="s">
        <v>253</v>
      </c>
      <c r="F423" s="30" t="s">
        <v>12</v>
      </c>
      <c r="G423" s="39" t="s">
        <v>11</v>
      </c>
      <c r="H423" s="46" t="s">
        <v>10</v>
      </c>
      <c r="I423" s="111">
        <v>1</v>
      </c>
      <c r="J423" s="35"/>
      <c r="K423" s="41">
        <f>ROUND(J423*I423,2)</f>
        <v>0</v>
      </c>
      <c r="L423" s="34">
        <v>0.22</v>
      </c>
      <c r="M423" s="35">
        <f>ROUND(K423*L423,2)</f>
        <v>0</v>
      </c>
      <c r="N423" s="35">
        <f>K423+M423</f>
        <v>0</v>
      </c>
      <c r="O423" s="11" t="s">
        <v>19</v>
      </c>
      <c r="P423" s="17" t="s">
        <v>11</v>
      </c>
      <c r="Q423" s="17" t="s">
        <v>4</v>
      </c>
      <c r="R423" s="15" t="s">
        <v>11</v>
      </c>
    </row>
    <row r="424" spans="1:18" s="1" customFormat="1" ht="25.5" x14ac:dyDescent="0.25">
      <c r="A424" s="29" t="s">
        <v>1147</v>
      </c>
      <c r="B424" s="47" t="s">
        <v>11</v>
      </c>
      <c r="C424" s="47" t="s">
        <v>594</v>
      </c>
      <c r="D424" s="38" t="s">
        <v>7</v>
      </c>
      <c r="E424" s="99" t="s">
        <v>869</v>
      </c>
      <c r="F424" s="30" t="s">
        <v>12</v>
      </c>
      <c r="G424" s="39" t="s">
        <v>11</v>
      </c>
      <c r="H424" s="46" t="s">
        <v>10</v>
      </c>
      <c r="I424" s="111">
        <v>1</v>
      </c>
      <c r="J424" s="35"/>
      <c r="K424" s="41">
        <f>ROUND(J424*I424,2)</f>
        <v>0</v>
      </c>
      <c r="L424" s="34">
        <v>0.22</v>
      </c>
      <c r="M424" s="35">
        <f>ROUND(K424*L424,2)</f>
        <v>0</v>
      </c>
      <c r="N424" s="35">
        <f>K424+M424</f>
        <v>0</v>
      </c>
      <c r="O424" s="11">
        <v>46174</v>
      </c>
      <c r="P424" s="92">
        <v>46752</v>
      </c>
      <c r="Q424" s="84" t="s">
        <v>380</v>
      </c>
      <c r="R424" s="15" t="s">
        <v>11</v>
      </c>
    </row>
    <row r="425" spans="1:18" s="1" customFormat="1" ht="38.25" x14ac:dyDescent="0.25">
      <c r="A425" s="29" t="s">
        <v>1148</v>
      </c>
      <c r="B425" s="55" t="s">
        <v>399</v>
      </c>
      <c r="C425" s="56" t="s">
        <v>257</v>
      </c>
      <c r="D425" s="93" t="s">
        <v>7</v>
      </c>
      <c r="E425" s="99" t="s">
        <v>402</v>
      </c>
      <c r="F425" s="51" t="s">
        <v>12</v>
      </c>
      <c r="G425" s="95" t="s">
        <v>11</v>
      </c>
      <c r="H425" s="100" t="s">
        <v>10</v>
      </c>
      <c r="I425" s="111">
        <v>7</v>
      </c>
      <c r="J425" s="35"/>
      <c r="K425" s="41">
        <f t="shared" si="163"/>
        <v>0</v>
      </c>
      <c r="L425" s="34">
        <v>0.22</v>
      </c>
      <c r="M425" s="35">
        <f t="shared" si="165"/>
        <v>0</v>
      </c>
      <c r="N425" s="35">
        <f t="shared" si="164"/>
        <v>0</v>
      </c>
      <c r="O425" s="11">
        <v>46419</v>
      </c>
      <c r="P425" s="17">
        <v>46783</v>
      </c>
      <c r="Q425" s="17" t="s">
        <v>4</v>
      </c>
      <c r="R425" s="15" t="s">
        <v>11</v>
      </c>
    </row>
    <row r="426" spans="1:18" s="1" customFormat="1" ht="38.25" x14ac:dyDescent="0.25">
      <c r="A426" s="29" t="s">
        <v>1149</v>
      </c>
      <c r="B426" s="56" t="s">
        <v>400</v>
      </c>
      <c r="C426" s="56" t="s">
        <v>257</v>
      </c>
      <c r="D426" s="93" t="s">
        <v>7</v>
      </c>
      <c r="E426" s="59" t="s">
        <v>719</v>
      </c>
      <c r="F426" s="51" t="s">
        <v>12</v>
      </c>
      <c r="G426" s="95" t="s">
        <v>11</v>
      </c>
      <c r="H426" s="100" t="s">
        <v>10</v>
      </c>
      <c r="I426" s="111">
        <v>2</v>
      </c>
      <c r="J426" s="35"/>
      <c r="K426" s="41">
        <f t="shared" si="163"/>
        <v>0</v>
      </c>
      <c r="L426" s="34">
        <v>0.22</v>
      </c>
      <c r="M426" s="35">
        <f t="shared" si="165"/>
        <v>0</v>
      </c>
      <c r="N426" s="35">
        <f t="shared" si="164"/>
        <v>0</v>
      </c>
      <c r="O426" s="11">
        <v>46419</v>
      </c>
      <c r="P426" s="17">
        <v>46783</v>
      </c>
      <c r="Q426" s="17" t="s">
        <v>4</v>
      </c>
      <c r="R426" s="15" t="s">
        <v>11</v>
      </c>
    </row>
    <row r="427" spans="1:18" s="1" customFormat="1" ht="38.25" x14ac:dyDescent="0.25">
      <c r="A427" s="29" t="s">
        <v>1150</v>
      </c>
      <c r="B427" s="56" t="s">
        <v>401</v>
      </c>
      <c r="C427" s="56" t="s">
        <v>257</v>
      </c>
      <c r="D427" s="93" t="s">
        <v>7</v>
      </c>
      <c r="E427" s="59" t="s">
        <v>403</v>
      </c>
      <c r="F427" s="51" t="s">
        <v>12</v>
      </c>
      <c r="G427" s="95" t="s">
        <v>11</v>
      </c>
      <c r="H427" s="100" t="s">
        <v>10</v>
      </c>
      <c r="I427" s="111">
        <v>2</v>
      </c>
      <c r="J427" s="35"/>
      <c r="K427" s="41">
        <f t="shared" si="163"/>
        <v>0</v>
      </c>
      <c r="L427" s="34">
        <v>0.22</v>
      </c>
      <c r="M427" s="35">
        <f t="shared" si="165"/>
        <v>0</v>
      </c>
      <c r="N427" s="35">
        <f t="shared" si="164"/>
        <v>0</v>
      </c>
      <c r="O427" s="11">
        <v>46419</v>
      </c>
      <c r="P427" s="17">
        <v>46783</v>
      </c>
      <c r="Q427" s="17" t="s">
        <v>4</v>
      </c>
      <c r="R427" s="15" t="s">
        <v>11</v>
      </c>
    </row>
    <row r="428" spans="1:18" s="1" customFormat="1" ht="25.5" x14ac:dyDescent="0.25">
      <c r="A428" s="29" t="s">
        <v>1151</v>
      </c>
      <c r="B428" s="56" t="s">
        <v>720</v>
      </c>
      <c r="C428" s="56" t="s">
        <v>257</v>
      </c>
      <c r="D428" s="93" t="s">
        <v>7</v>
      </c>
      <c r="E428" s="59" t="s">
        <v>721</v>
      </c>
      <c r="F428" s="51" t="s">
        <v>12</v>
      </c>
      <c r="G428" s="95" t="s">
        <v>11</v>
      </c>
      <c r="H428" s="100" t="s">
        <v>10</v>
      </c>
      <c r="I428" s="111">
        <v>6</v>
      </c>
      <c r="J428" s="35"/>
      <c r="K428" s="41">
        <f t="shared" si="163"/>
        <v>0</v>
      </c>
      <c r="L428" s="34">
        <v>0.22</v>
      </c>
      <c r="M428" s="35">
        <f t="shared" si="165"/>
        <v>0</v>
      </c>
      <c r="N428" s="35">
        <f t="shared" si="164"/>
        <v>0</v>
      </c>
      <c r="O428" s="11">
        <v>46419</v>
      </c>
      <c r="P428" s="17">
        <v>46783</v>
      </c>
      <c r="Q428" s="17" t="s">
        <v>4</v>
      </c>
      <c r="R428" s="15" t="s">
        <v>11</v>
      </c>
    </row>
    <row r="429" spans="1:18" s="1" customFormat="1" ht="25.5" x14ac:dyDescent="0.25">
      <c r="A429" s="29" t="s">
        <v>1152</v>
      </c>
      <c r="B429" s="56" t="s">
        <v>722</v>
      </c>
      <c r="C429" s="56" t="s">
        <v>257</v>
      </c>
      <c r="D429" s="93" t="s">
        <v>7</v>
      </c>
      <c r="E429" s="59" t="s">
        <v>723</v>
      </c>
      <c r="F429" s="51" t="s">
        <v>12</v>
      </c>
      <c r="G429" s="95" t="s">
        <v>11</v>
      </c>
      <c r="H429" s="100" t="s">
        <v>10</v>
      </c>
      <c r="I429" s="111">
        <v>2</v>
      </c>
      <c r="J429" s="91"/>
      <c r="K429" s="64">
        <f t="shared" ref="K429" si="169">ROUND(J429*I429,2)</f>
        <v>0</v>
      </c>
      <c r="L429" s="63">
        <v>0.22</v>
      </c>
      <c r="M429" s="91">
        <f t="shared" ref="M429" si="170">ROUND(K429*L429,2)</f>
        <v>0</v>
      </c>
      <c r="N429" s="91">
        <f t="shared" ref="N429" si="171">K429+M429</f>
        <v>0</v>
      </c>
      <c r="O429" s="96">
        <v>46419</v>
      </c>
      <c r="P429" s="92">
        <v>46783</v>
      </c>
      <c r="Q429" s="92" t="s">
        <v>4</v>
      </c>
      <c r="R429" s="90" t="s">
        <v>11</v>
      </c>
    </row>
    <row r="430" spans="1:18" s="1" customFormat="1" ht="76.5" x14ac:dyDescent="0.25">
      <c r="A430" s="29" t="s">
        <v>1153</v>
      </c>
      <c r="B430" s="56" t="s">
        <v>331</v>
      </c>
      <c r="C430" s="56" t="s">
        <v>6</v>
      </c>
      <c r="D430" s="93" t="s">
        <v>7</v>
      </c>
      <c r="E430" s="101" t="s">
        <v>273</v>
      </c>
      <c r="F430" s="51" t="s">
        <v>280</v>
      </c>
      <c r="G430" s="95" t="s">
        <v>25</v>
      </c>
      <c r="H430" s="100" t="s">
        <v>10</v>
      </c>
      <c r="I430" s="111">
        <v>1</v>
      </c>
      <c r="J430" s="91"/>
      <c r="K430" s="64">
        <f t="shared" si="163"/>
        <v>0</v>
      </c>
      <c r="L430" s="63" t="s">
        <v>211</v>
      </c>
      <c r="M430" s="91">
        <v>0</v>
      </c>
      <c r="N430" s="91">
        <f t="shared" si="164"/>
        <v>0</v>
      </c>
      <c r="O430" s="96" t="s">
        <v>19</v>
      </c>
      <c r="P430" s="92" t="s">
        <v>11</v>
      </c>
      <c r="Q430" s="92" t="s">
        <v>4</v>
      </c>
      <c r="R430" s="90" t="s">
        <v>11</v>
      </c>
    </row>
    <row r="431" spans="1:18" s="1" customFormat="1" ht="51" x14ac:dyDescent="0.25">
      <c r="A431" s="29" t="s">
        <v>1154</v>
      </c>
      <c r="B431" s="56" t="s">
        <v>404</v>
      </c>
      <c r="C431" s="51" t="s">
        <v>648</v>
      </c>
      <c r="D431" s="93" t="s">
        <v>7</v>
      </c>
      <c r="E431" s="58" t="s">
        <v>406</v>
      </c>
      <c r="F431" s="51" t="s">
        <v>280</v>
      </c>
      <c r="G431" s="95" t="s">
        <v>343</v>
      </c>
      <c r="H431" s="100" t="s">
        <v>10</v>
      </c>
      <c r="I431" s="111">
        <v>5</v>
      </c>
      <c r="J431" s="91"/>
      <c r="K431" s="64">
        <f t="shared" si="163"/>
        <v>0</v>
      </c>
      <c r="L431" s="63" t="s">
        <v>211</v>
      </c>
      <c r="M431" s="91">
        <v>0</v>
      </c>
      <c r="N431" s="91">
        <f t="shared" si="164"/>
        <v>0</v>
      </c>
      <c r="O431" s="96" t="s">
        <v>19</v>
      </c>
      <c r="P431" s="92" t="s">
        <v>11</v>
      </c>
      <c r="Q431" s="92" t="s">
        <v>249</v>
      </c>
      <c r="R431" s="90" t="s">
        <v>11</v>
      </c>
    </row>
    <row r="432" spans="1:18" s="1" customFormat="1" ht="68.45" customHeight="1" x14ac:dyDescent="0.25">
      <c r="A432" s="29" t="s">
        <v>1155</v>
      </c>
      <c r="B432" s="56" t="s">
        <v>405</v>
      </c>
      <c r="C432" s="51" t="s">
        <v>648</v>
      </c>
      <c r="D432" s="93" t="s">
        <v>7</v>
      </c>
      <c r="E432" s="58" t="s">
        <v>407</v>
      </c>
      <c r="F432" s="51" t="s">
        <v>12</v>
      </c>
      <c r="G432" s="94" t="s">
        <v>11</v>
      </c>
      <c r="H432" s="100" t="s">
        <v>10</v>
      </c>
      <c r="I432" s="111">
        <v>5</v>
      </c>
      <c r="J432" s="91"/>
      <c r="K432" s="64">
        <f t="shared" si="163"/>
        <v>0</v>
      </c>
      <c r="L432" s="63">
        <v>0.22</v>
      </c>
      <c r="M432" s="91">
        <f t="shared" si="165"/>
        <v>0</v>
      </c>
      <c r="N432" s="91">
        <f t="shared" si="164"/>
        <v>0</v>
      </c>
      <c r="O432" s="96" t="s">
        <v>19</v>
      </c>
      <c r="P432" s="92" t="s">
        <v>11</v>
      </c>
      <c r="Q432" s="92" t="s">
        <v>4</v>
      </c>
      <c r="R432" s="90" t="s">
        <v>11</v>
      </c>
    </row>
    <row r="433" spans="1:19" s="1" customFormat="1" ht="51" x14ac:dyDescent="0.25">
      <c r="A433" s="29" t="s">
        <v>1156</v>
      </c>
      <c r="B433" s="56" t="s">
        <v>641</v>
      </c>
      <c r="C433" s="51" t="s">
        <v>648</v>
      </c>
      <c r="D433" s="93" t="s">
        <v>7</v>
      </c>
      <c r="E433" s="59" t="s">
        <v>643</v>
      </c>
      <c r="F433" s="51" t="s">
        <v>12</v>
      </c>
      <c r="G433" s="95" t="s">
        <v>11</v>
      </c>
      <c r="H433" s="100" t="s">
        <v>10</v>
      </c>
      <c r="I433" s="111">
        <v>1</v>
      </c>
      <c r="J433" s="91"/>
      <c r="K433" s="64">
        <f t="shared" ref="K433" si="172">ROUND(J433*I433,2)</f>
        <v>0</v>
      </c>
      <c r="L433" s="63">
        <v>0.22</v>
      </c>
      <c r="M433" s="91">
        <f t="shared" ref="M433" si="173">ROUND(K433*L433,2)</f>
        <v>0</v>
      </c>
      <c r="N433" s="91">
        <f t="shared" ref="N433" si="174">K433+M433</f>
        <v>0</v>
      </c>
      <c r="O433" s="96">
        <v>46380</v>
      </c>
      <c r="P433" s="92">
        <v>46744</v>
      </c>
      <c r="Q433" s="92" t="s">
        <v>4</v>
      </c>
      <c r="R433" s="90" t="s">
        <v>11</v>
      </c>
    </row>
    <row r="434" spans="1:19" s="1" customFormat="1" ht="51" x14ac:dyDescent="0.25">
      <c r="A434" s="29" t="s">
        <v>1157</v>
      </c>
      <c r="B434" s="56" t="s">
        <v>642</v>
      </c>
      <c r="C434" s="51" t="s">
        <v>648</v>
      </c>
      <c r="D434" s="93" t="s">
        <v>7</v>
      </c>
      <c r="E434" s="59" t="s">
        <v>644</v>
      </c>
      <c r="F434" s="51" t="s">
        <v>12</v>
      </c>
      <c r="G434" s="95" t="s">
        <v>11</v>
      </c>
      <c r="H434" s="100" t="s">
        <v>10</v>
      </c>
      <c r="I434" s="111">
        <v>9</v>
      </c>
      <c r="J434" s="91"/>
      <c r="K434" s="64">
        <f t="shared" si="163"/>
        <v>0</v>
      </c>
      <c r="L434" s="63">
        <v>0.22</v>
      </c>
      <c r="M434" s="91">
        <f t="shared" si="165"/>
        <v>0</v>
      </c>
      <c r="N434" s="91">
        <f t="shared" si="164"/>
        <v>0</v>
      </c>
      <c r="O434" s="96">
        <v>46380</v>
      </c>
      <c r="P434" s="92">
        <v>46744</v>
      </c>
      <c r="Q434" s="92" t="s">
        <v>4</v>
      </c>
      <c r="R434" s="90" t="s">
        <v>11</v>
      </c>
    </row>
    <row r="435" spans="1:19" s="1" customFormat="1" ht="25.5" x14ac:dyDescent="0.25">
      <c r="A435" s="29" t="s">
        <v>1158</v>
      </c>
      <c r="B435" s="49" t="s">
        <v>347</v>
      </c>
      <c r="C435" s="51" t="s">
        <v>39</v>
      </c>
      <c r="D435" s="93" t="s">
        <v>7</v>
      </c>
      <c r="E435" s="51" t="s">
        <v>193</v>
      </c>
      <c r="F435" s="30" t="s">
        <v>280</v>
      </c>
      <c r="G435" s="9" t="s">
        <v>107</v>
      </c>
      <c r="H435" s="46" t="s">
        <v>10</v>
      </c>
      <c r="I435" s="111">
        <v>1</v>
      </c>
      <c r="J435" s="32"/>
      <c r="K435" s="41">
        <f t="shared" ref="K435:K436" si="175">ROUND(J435*I435,2)</f>
        <v>0</v>
      </c>
      <c r="L435" s="34" t="s">
        <v>211</v>
      </c>
      <c r="M435" s="35">
        <v>0</v>
      </c>
      <c r="N435" s="35">
        <f t="shared" ref="N435:N440" si="176">K435+M435</f>
        <v>0</v>
      </c>
      <c r="O435" s="96" t="s">
        <v>19</v>
      </c>
      <c r="P435" s="96" t="s">
        <v>11</v>
      </c>
      <c r="Q435" s="96" t="s">
        <v>249</v>
      </c>
      <c r="R435" s="15" t="s">
        <v>11</v>
      </c>
    </row>
    <row r="436" spans="1:19" s="1" customFormat="1" ht="25.5" x14ac:dyDescent="0.25">
      <c r="A436" s="29" t="s">
        <v>1159</v>
      </c>
      <c r="B436" s="49" t="s">
        <v>348</v>
      </c>
      <c r="C436" s="51" t="s">
        <v>39</v>
      </c>
      <c r="D436" s="93" t="s">
        <v>7</v>
      </c>
      <c r="E436" s="51" t="s">
        <v>189</v>
      </c>
      <c r="F436" s="30" t="s">
        <v>12</v>
      </c>
      <c r="G436" s="49" t="s">
        <v>11</v>
      </c>
      <c r="H436" s="46" t="s">
        <v>10</v>
      </c>
      <c r="I436" s="111">
        <v>1</v>
      </c>
      <c r="J436" s="32"/>
      <c r="K436" s="41">
        <f t="shared" si="175"/>
        <v>0</v>
      </c>
      <c r="L436" s="34">
        <v>0.22</v>
      </c>
      <c r="M436" s="35">
        <f t="shared" ref="M436" si="177">ROUND(K436*L436,2)</f>
        <v>0</v>
      </c>
      <c r="N436" s="35">
        <f t="shared" si="176"/>
        <v>0</v>
      </c>
      <c r="O436" s="96" t="s">
        <v>19</v>
      </c>
      <c r="P436" s="96" t="s">
        <v>11</v>
      </c>
      <c r="Q436" s="96" t="s">
        <v>4</v>
      </c>
      <c r="R436" s="15" t="s">
        <v>11</v>
      </c>
    </row>
    <row r="437" spans="1:19" s="3" customFormat="1" ht="25.5" x14ac:dyDescent="0.2">
      <c r="A437" s="29" t="s">
        <v>1160</v>
      </c>
      <c r="B437" s="9" t="s">
        <v>297</v>
      </c>
      <c r="C437" s="30" t="s">
        <v>39</v>
      </c>
      <c r="D437" s="9" t="s">
        <v>7</v>
      </c>
      <c r="E437" s="30" t="s">
        <v>124</v>
      </c>
      <c r="F437" s="30" t="s">
        <v>280</v>
      </c>
      <c r="G437" s="9" t="s">
        <v>107</v>
      </c>
      <c r="H437" s="31" t="s">
        <v>10</v>
      </c>
      <c r="I437" s="112">
        <v>1</v>
      </c>
      <c r="J437" s="61"/>
      <c r="K437" s="91">
        <f t="shared" ref="K437:K438" si="178">ROUND(I437*J437,2)</f>
        <v>0</v>
      </c>
      <c r="L437" s="63" t="s">
        <v>211</v>
      </c>
      <c r="M437" s="91">
        <v>0</v>
      </c>
      <c r="N437" s="61">
        <f t="shared" si="176"/>
        <v>0</v>
      </c>
      <c r="O437" s="9" t="s">
        <v>19</v>
      </c>
      <c r="P437" s="9" t="s">
        <v>11</v>
      </c>
      <c r="Q437" s="9" t="s">
        <v>249</v>
      </c>
      <c r="R437" s="15" t="s">
        <v>11</v>
      </c>
    </row>
    <row r="438" spans="1:19" s="3" customFormat="1" ht="25.5" x14ac:dyDescent="0.2">
      <c r="A438" s="29" t="s">
        <v>1161</v>
      </c>
      <c r="B438" s="49" t="s">
        <v>298</v>
      </c>
      <c r="C438" s="51" t="s">
        <v>39</v>
      </c>
      <c r="D438" s="49" t="s">
        <v>7</v>
      </c>
      <c r="E438" s="51" t="s">
        <v>170</v>
      </c>
      <c r="F438" s="51" t="s">
        <v>12</v>
      </c>
      <c r="G438" s="9" t="s">
        <v>11</v>
      </c>
      <c r="H438" s="60" t="s">
        <v>10</v>
      </c>
      <c r="I438" s="112">
        <v>1</v>
      </c>
      <c r="J438" s="61"/>
      <c r="K438" s="91">
        <f t="shared" si="178"/>
        <v>0</v>
      </c>
      <c r="L438" s="63">
        <v>0.22</v>
      </c>
      <c r="M438" s="91">
        <f t="shared" ref="M438" si="179">ROUND(K438*L438,2)</f>
        <v>0</v>
      </c>
      <c r="N438" s="61">
        <f t="shared" si="176"/>
        <v>0</v>
      </c>
      <c r="O438" s="49" t="s">
        <v>19</v>
      </c>
      <c r="P438" s="49" t="s">
        <v>11</v>
      </c>
      <c r="Q438" s="49" t="s">
        <v>4</v>
      </c>
      <c r="R438" s="15" t="s">
        <v>11</v>
      </c>
      <c r="S438" s="86"/>
    </row>
    <row r="439" spans="1:19" s="3" customFormat="1" ht="25.5" x14ac:dyDescent="0.2">
      <c r="A439" s="29" t="s">
        <v>1162</v>
      </c>
      <c r="B439" s="49" t="s">
        <v>350</v>
      </c>
      <c r="C439" s="51" t="s">
        <v>39</v>
      </c>
      <c r="D439" s="49" t="s">
        <v>7</v>
      </c>
      <c r="E439" s="51" t="s">
        <v>117</v>
      </c>
      <c r="F439" s="51" t="s">
        <v>280</v>
      </c>
      <c r="G439" s="49" t="s">
        <v>107</v>
      </c>
      <c r="H439" s="60" t="s">
        <v>10</v>
      </c>
      <c r="I439" s="112">
        <v>6</v>
      </c>
      <c r="J439" s="61"/>
      <c r="K439" s="64">
        <f t="shared" ref="K439:K440" si="180">ROUND(J439*I439,2)</f>
        <v>0</v>
      </c>
      <c r="L439" s="63" t="s">
        <v>211</v>
      </c>
      <c r="M439" s="61">
        <v>0</v>
      </c>
      <c r="N439" s="61">
        <f t="shared" si="176"/>
        <v>0</v>
      </c>
      <c r="O439" s="50" t="s">
        <v>19</v>
      </c>
      <c r="P439" s="50" t="s">
        <v>11</v>
      </c>
      <c r="Q439" s="49" t="s">
        <v>249</v>
      </c>
      <c r="R439" s="90" t="s">
        <v>11</v>
      </c>
    </row>
    <row r="440" spans="1:19" s="3" customFormat="1" ht="25.5" x14ac:dyDescent="0.2">
      <c r="A440" s="29" t="s">
        <v>1163</v>
      </c>
      <c r="B440" s="49" t="s">
        <v>351</v>
      </c>
      <c r="C440" s="51" t="s">
        <v>39</v>
      </c>
      <c r="D440" s="49" t="s">
        <v>7</v>
      </c>
      <c r="E440" s="51" t="s">
        <v>172</v>
      </c>
      <c r="F440" s="51" t="s">
        <v>12</v>
      </c>
      <c r="G440" s="49" t="s">
        <v>11</v>
      </c>
      <c r="H440" s="60" t="s">
        <v>10</v>
      </c>
      <c r="I440" s="112">
        <v>6</v>
      </c>
      <c r="J440" s="61"/>
      <c r="K440" s="64">
        <f t="shared" si="180"/>
        <v>0</v>
      </c>
      <c r="L440" s="63">
        <v>0.22</v>
      </c>
      <c r="M440" s="91">
        <f t="shared" ref="M440" si="181">ROUND(K440*L440,2)</f>
        <v>0</v>
      </c>
      <c r="N440" s="61">
        <f t="shared" si="176"/>
        <v>0</v>
      </c>
      <c r="O440" s="50" t="s">
        <v>19</v>
      </c>
      <c r="P440" s="49" t="s">
        <v>11</v>
      </c>
      <c r="Q440" s="49" t="s">
        <v>4</v>
      </c>
      <c r="R440" s="90" t="s">
        <v>11</v>
      </c>
    </row>
    <row r="441" spans="1:19" s="1" customFormat="1" ht="25.5" x14ac:dyDescent="0.25">
      <c r="A441" s="29" t="s">
        <v>1164</v>
      </c>
      <c r="B441" s="117" t="s">
        <v>11</v>
      </c>
      <c r="C441" s="30" t="s">
        <v>639</v>
      </c>
      <c r="D441" s="38" t="s">
        <v>7</v>
      </c>
      <c r="E441" s="59" t="s">
        <v>637</v>
      </c>
      <c r="F441" s="30" t="s">
        <v>12</v>
      </c>
      <c r="G441" s="39" t="s">
        <v>11</v>
      </c>
      <c r="H441" s="46" t="s">
        <v>10</v>
      </c>
      <c r="I441" s="111">
        <v>1</v>
      </c>
      <c r="J441" s="35"/>
      <c r="K441" s="41">
        <f t="shared" si="163"/>
        <v>0</v>
      </c>
      <c r="L441" s="34">
        <v>0.22</v>
      </c>
      <c r="M441" s="35">
        <f t="shared" si="165"/>
        <v>0</v>
      </c>
      <c r="N441" s="35">
        <f t="shared" si="164"/>
        <v>0</v>
      </c>
      <c r="O441" s="11">
        <v>46661</v>
      </c>
      <c r="P441" s="17">
        <v>46752</v>
      </c>
      <c r="Q441" s="17" t="s">
        <v>638</v>
      </c>
      <c r="R441" s="15" t="s">
        <v>11</v>
      </c>
    </row>
    <row r="442" spans="1:19" s="1" customFormat="1" ht="369.75" customHeight="1" x14ac:dyDescent="0.25">
      <c r="A442" s="29" t="s">
        <v>1165</v>
      </c>
      <c r="B442" s="47" t="s">
        <v>254</v>
      </c>
      <c r="C442" s="30" t="s">
        <v>256</v>
      </c>
      <c r="D442" s="38" t="s">
        <v>7</v>
      </c>
      <c r="E442" s="19" t="s">
        <v>255</v>
      </c>
      <c r="F442" s="30" t="s">
        <v>12</v>
      </c>
      <c r="G442" s="38" t="s">
        <v>11</v>
      </c>
      <c r="H442" s="40" t="s">
        <v>10</v>
      </c>
      <c r="I442" s="111">
        <v>1</v>
      </c>
      <c r="J442" s="35"/>
      <c r="K442" s="41">
        <f t="shared" si="163"/>
        <v>0</v>
      </c>
      <c r="L442" s="34">
        <v>0.22</v>
      </c>
      <c r="M442" s="35">
        <f t="shared" si="165"/>
        <v>0</v>
      </c>
      <c r="N442" s="35">
        <f t="shared" si="164"/>
        <v>0</v>
      </c>
      <c r="O442" s="11">
        <v>45992</v>
      </c>
      <c r="P442" s="17">
        <v>46356</v>
      </c>
      <c r="Q442" s="17" t="s">
        <v>4</v>
      </c>
      <c r="R442" s="15" t="s">
        <v>11</v>
      </c>
    </row>
    <row r="443" spans="1:19" s="5" customFormat="1" x14ac:dyDescent="0.2">
      <c r="A443" s="142" t="s">
        <v>748</v>
      </c>
      <c r="B443" s="143"/>
      <c r="C443" s="143"/>
      <c r="D443" s="143"/>
      <c r="E443" s="143"/>
      <c r="F443" s="143"/>
      <c r="G443" s="143"/>
      <c r="H443" s="143"/>
      <c r="I443" s="143"/>
      <c r="J443" s="144"/>
      <c r="K443" s="36">
        <f>SUM(K407:K442)</f>
        <v>0</v>
      </c>
      <c r="L443" s="10"/>
      <c r="M443" s="36">
        <f>SUM(M407:M442)</f>
        <v>0</v>
      </c>
      <c r="N443" s="36">
        <f>SUM(N407:N442)</f>
        <v>0</v>
      </c>
      <c r="O443" s="10"/>
      <c r="P443" s="16"/>
      <c r="Q443" s="16"/>
      <c r="R443" s="16"/>
    </row>
    <row r="444" spans="1:19" ht="51" customHeight="1" x14ac:dyDescent="0.2">
      <c r="A444" s="126" t="s">
        <v>1166</v>
      </c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8"/>
    </row>
    <row r="445" spans="1:19" s="3" customFormat="1" ht="38.25" x14ac:dyDescent="0.2">
      <c r="A445" s="29" t="s">
        <v>1167</v>
      </c>
      <c r="B445" s="53" t="s">
        <v>845</v>
      </c>
      <c r="C445" s="30" t="s">
        <v>841</v>
      </c>
      <c r="D445" s="9" t="s">
        <v>7</v>
      </c>
      <c r="E445" s="30" t="s">
        <v>842</v>
      </c>
      <c r="F445" s="30" t="s">
        <v>12</v>
      </c>
      <c r="G445" s="9" t="s">
        <v>11</v>
      </c>
      <c r="H445" s="31" t="s">
        <v>10</v>
      </c>
      <c r="I445" s="111">
        <v>1</v>
      </c>
      <c r="J445" s="32"/>
      <c r="K445" s="35">
        <f t="shared" ref="K445:K446" si="182">ROUND(I445*J445,2)</f>
        <v>0</v>
      </c>
      <c r="L445" s="34">
        <v>0.22</v>
      </c>
      <c r="M445" s="32">
        <f>ROUND(K445*L445,2)</f>
        <v>0</v>
      </c>
      <c r="N445" s="32">
        <f>K445+M445</f>
        <v>0</v>
      </c>
      <c r="O445" s="8">
        <v>46265</v>
      </c>
      <c r="P445" s="8">
        <v>46783</v>
      </c>
      <c r="Q445" s="9" t="s">
        <v>847</v>
      </c>
      <c r="R445" s="15" t="s">
        <v>11</v>
      </c>
    </row>
    <row r="446" spans="1:19" s="3" customFormat="1" ht="38.25" x14ac:dyDescent="0.2">
      <c r="A446" s="29" t="s">
        <v>1168</v>
      </c>
      <c r="B446" s="53" t="s">
        <v>846</v>
      </c>
      <c r="C446" s="30" t="s">
        <v>841</v>
      </c>
      <c r="D446" s="9" t="s">
        <v>7</v>
      </c>
      <c r="E446" s="30" t="s">
        <v>843</v>
      </c>
      <c r="F446" s="30" t="s">
        <v>12</v>
      </c>
      <c r="G446" s="9" t="s">
        <v>11</v>
      </c>
      <c r="H446" s="31" t="s">
        <v>10</v>
      </c>
      <c r="I446" s="111">
        <v>119</v>
      </c>
      <c r="J446" s="32"/>
      <c r="K446" s="35">
        <f t="shared" si="182"/>
        <v>0</v>
      </c>
      <c r="L446" s="34">
        <v>0.22</v>
      </c>
      <c r="M446" s="32">
        <f>ROUND(K446*L446,2)</f>
        <v>0</v>
      </c>
      <c r="N446" s="32">
        <f>K446+M446</f>
        <v>0</v>
      </c>
      <c r="O446" s="8">
        <v>46265</v>
      </c>
      <c r="P446" s="8">
        <v>46783</v>
      </c>
      <c r="Q446" s="9" t="s">
        <v>847</v>
      </c>
      <c r="R446" s="15" t="s">
        <v>11</v>
      </c>
    </row>
    <row r="447" spans="1:19" s="3" customFormat="1" ht="60" customHeight="1" x14ac:dyDescent="0.2">
      <c r="A447" s="29" t="s">
        <v>1169</v>
      </c>
      <c r="B447" s="53" t="s">
        <v>11</v>
      </c>
      <c r="C447" s="30" t="s">
        <v>841</v>
      </c>
      <c r="D447" s="9" t="s">
        <v>7</v>
      </c>
      <c r="E447" s="30" t="s">
        <v>844</v>
      </c>
      <c r="F447" s="30" t="s">
        <v>12</v>
      </c>
      <c r="G447" s="9" t="s">
        <v>11</v>
      </c>
      <c r="H447" s="31" t="s">
        <v>10</v>
      </c>
      <c r="I447" s="111">
        <v>1</v>
      </c>
      <c r="J447" s="32"/>
      <c r="K447" s="35">
        <f t="shared" ref="K447" si="183">ROUND(I447*J447,2)</f>
        <v>0</v>
      </c>
      <c r="L447" s="34">
        <v>0.22</v>
      </c>
      <c r="M447" s="32">
        <f>ROUND(K447*L447,2)</f>
        <v>0</v>
      </c>
      <c r="N447" s="32">
        <f>K447+M447</f>
        <v>0</v>
      </c>
      <c r="O447" s="8">
        <v>46265</v>
      </c>
      <c r="P447" s="8">
        <v>46783</v>
      </c>
      <c r="Q447" s="9" t="s">
        <v>847</v>
      </c>
      <c r="R447" s="15" t="s">
        <v>11</v>
      </c>
    </row>
    <row r="448" spans="1:19" s="5" customFormat="1" x14ac:dyDescent="0.2">
      <c r="A448" s="142" t="s">
        <v>749</v>
      </c>
      <c r="B448" s="143"/>
      <c r="C448" s="143"/>
      <c r="D448" s="143"/>
      <c r="E448" s="143"/>
      <c r="F448" s="143"/>
      <c r="G448" s="143"/>
      <c r="H448" s="143"/>
      <c r="I448" s="143"/>
      <c r="J448" s="144"/>
      <c r="K448" s="36">
        <f>SUM(K445:K447)</f>
        <v>0</v>
      </c>
      <c r="L448" s="10"/>
      <c r="M448" s="36">
        <f>SUM(M445:M447)</f>
        <v>0</v>
      </c>
      <c r="N448" s="36">
        <f>SUM(N445:N447)</f>
        <v>0</v>
      </c>
      <c r="O448" s="10"/>
      <c r="P448" s="16"/>
      <c r="Q448" s="16"/>
      <c r="R448" s="16"/>
    </row>
    <row r="449" spans="1:18" s="5" customFormat="1" x14ac:dyDescent="0.2">
      <c r="A449" s="142" t="s">
        <v>716</v>
      </c>
      <c r="B449" s="143"/>
      <c r="C449" s="143"/>
      <c r="D449" s="143"/>
      <c r="E449" s="143"/>
      <c r="F449" s="143"/>
      <c r="G449" s="143"/>
      <c r="H449" s="143"/>
      <c r="I449" s="143"/>
      <c r="J449" s="144"/>
      <c r="K449" s="36">
        <f>K443+K448</f>
        <v>0</v>
      </c>
      <c r="L449" s="10"/>
      <c r="M449" s="36">
        <f>M443+M448</f>
        <v>0</v>
      </c>
      <c r="N449" s="36">
        <f>N443+N448</f>
        <v>0</v>
      </c>
      <c r="O449" s="10"/>
      <c r="P449" s="16"/>
      <c r="Q449" s="16"/>
      <c r="R449" s="16"/>
    </row>
    <row r="450" spans="1:18" ht="12.75" customHeight="1" x14ac:dyDescent="0.2">
      <c r="A450" s="129" t="s">
        <v>397</v>
      </c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1"/>
    </row>
    <row r="451" spans="1:18" ht="51" customHeight="1" x14ac:dyDescent="0.2">
      <c r="A451" s="145" t="s">
        <v>898</v>
      </c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7"/>
    </row>
    <row r="452" spans="1:18" s="3" customFormat="1" ht="25.5" x14ac:dyDescent="0.2">
      <c r="A452" s="89" t="s">
        <v>833</v>
      </c>
      <c r="B452" s="9" t="s">
        <v>73</v>
      </c>
      <c r="C452" s="30" t="s">
        <v>74</v>
      </c>
      <c r="D452" s="9" t="s">
        <v>7</v>
      </c>
      <c r="E452" s="30" t="s">
        <v>72</v>
      </c>
      <c r="F452" s="30" t="s">
        <v>9</v>
      </c>
      <c r="G452" s="9" t="s">
        <v>75</v>
      </c>
      <c r="H452" s="31" t="s">
        <v>10</v>
      </c>
      <c r="I452" s="111">
        <v>40</v>
      </c>
      <c r="J452" s="32"/>
      <c r="K452" s="35">
        <f t="shared" ref="K452" si="184">ROUND(I452*J452,2)</f>
        <v>0</v>
      </c>
      <c r="L452" s="34" t="s">
        <v>211</v>
      </c>
      <c r="M452" s="32">
        <v>0</v>
      </c>
      <c r="N452" s="32">
        <f t="shared" ref="N452" si="185">K452+M452</f>
        <v>0</v>
      </c>
      <c r="O452" s="9" t="s">
        <v>19</v>
      </c>
      <c r="P452" s="9" t="s">
        <v>11</v>
      </c>
      <c r="Q452" s="9" t="s">
        <v>4</v>
      </c>
      <c r="R452" s="15" t="s">
        <v>11</v>
      </c>
    </row>
    <row r="453" spans="1:18" s="5" customFormat="1" x14ac:dyDescent="0.2">
      <c r="A453" s="123" t="s">
        <v>717</v>
      </c>
      <c r="B453" s="124"/>
      <c r="C453" s="124"/>
      <c r="D453" s="124"/>
      <c r="E453" s="124"/>
      <c r="F453" s="124"/>
      <c r="G453" s="124"/>
      <c r="H453" s="124"/>
      <c r="I453" s="124"/>
      <c r="J453" s="125"/>
      <c r="K453" s="36">
        <f>K452</f>
        <v>0</v>
      </c>
      <c r="L453" s="10"/>
      <c r="M453" s="36">
        <f>M452</f>
        <v>0</v>
      </c>
      <c r="N453" s="36">
        <f>N452</f>
        <v>0</v>
      </c>
      <c r="O453" s="10"/>
      <c r="P453" s="16"/>
      <c r="Q453" s="16"/>
      <c r="R453" s="16"/>
    </row>
    <row r="454" spans="1:18" ht="12.75" customHeight="1" x14ac:dyDescent="0.2">
      <c r="A454" s="129" t="s">
        <v>154</v>
      </c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1"/>
    </row>
    <row r="455" spans="1:18" ht="51" customHeight="1" x14ac:dyDescent="0.2">
      <c r="A455" s="126" t="s">
        <v>1170</v>
      </c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8"/>
    </row>
    <row r="456" spans="1:18" s="3" customFormat="1" ht="38.25" x14ac:dyDescent="0.2">
      <c r="A456" s="29" t="s">
        <v>1171</v>
      </c>
      <c r="B456" s="49" t="s">
        <v>483</v>
      </c>
      <c r="C456" s="51" t="s">
        <v>45</v>
      </c>
      <c r="D456" s="49" t="s">
        <v>7</v>
      </c>
      <c r="E456" s="51" t="s">
        <v>484</v>
      </c>
      <c r="F456" s="30" t="s">
        <v>280</v>
      </c>
      <c r="G456" s="9" t="s">
        <v>46</v>
      </c>
      <c r="H456" s="31" t="s">
        <v>10</v>
      </c>
      <c r="I456" s="111">
        <v>1</v>
      </c>
      <c r="J456" s="32"/>
      <c r="K456" s="41">
        <f t="shared" ref="K456:K457" si="186">ROUND(J456*I456,2)</f>
        <v>0</v>
      </c>
      <c r="L456" s="34" t="s">
        <v>211</v>
      </c>
      <c r="M456" s="32">
        <v>0</v>
      </c>
      <c r="N456" s="32">
        <f>K456+M456</f>
        <v>0</v>
      </c>
      <c r="O456" s="9" t="s">
        <v>19</v>
      </c>
      <c r="P456" s="9" t="s">
        <v>11</v>
      </c>
      <c r="Q456" s="9" t="s">
        <v>4</v>
      </c>
      <c r="R456" s="15" t="s">
        <v>11</v>
      </c>
    </row>
    <row r="457" spans="1:18" s="3" customFormat="1" ht="38.25" x14ac:dyDescent="0.2">
      <c r="A457" s="29" t="s">
        <v>1172</v>
      </c>
      <c r="B457" s="49" t="s">
        <v>485</v>
      </c>
      <c r="C457" s="51" t="s">
        <v>45</v>
      </c>
      <c r="D457" s="49" t="s">
        <v>7</v>
      </c>
      <c r="E457" s="51" t="s">
        <v>486</v>
      </c>
      <c r="F457" s="30" t="s">
        <v>280</v>
      </c>
      <c r="G457" s="9" t="s">
        <v>46</v>
      </c>
      <c r="H457" s="31" t="s">
        <v>10</v>
      </c>
      <c r="I457" s="111">
        <v>2</v>
      </c>
      <c r="J457" s="32"/>
      <c r="K457" s="41">
        <f t="shared" si="186"/>
        <v>0</v>
      </c>
      <c r="L457" s="34" t="s">
        <v>211</v>
      </c>
      <c r="M457" s="32">
        <v>0</v>
      </c>
      <c r="N457" s="32">
        <f t="shared" ref="N457" si="187">K457+M457</f>
        <v>0</v>
      </c>
      <c r="O457" s="9" t="s">
        <v>19</v>
      </c>
      <c r="P457" s="9" t="s">
        <v>11</v>
      </c>
      <c r="Q457" s="9" t="s">
        <v>4</v>
      </c>
      <c r="R457" s="15" t="s">
        <v>11</v>
      </c>
    </row>
    <row r="458" spans="1:18" s="5" customFormat="1" x14ac:dyDescent="0.2">
      <c r="A458" s="142" t="s">
        <v>718</v>
      </c>
      <c r="B458" s="143"/>
      <c r="C458" s="143"/>
      <c r="D458" s="143"/>
      <c r="E458" s="143"/>
      <c r="F458" s="143"/>
      <c r="G458" s="143"/>
      <c r="H458" s="143"/>
      <c r="I458" s="143"/>
      <c r="J458" s="144"/>
      <c r="K458" s="36">
        <f>SUM(K456:K457)</f>
        <v>0</v>
      </c>
      <c r="L458" s="10"/>
      <c r="M458" s="36">
        <f>SUM(M456:M457)</f>
        <v>0</v>
      </c>
      <c r="N458" s="36">
        <f>SUM(N456:N457)</f>
        <v>0</v>
      </c>
      <c r="O458" s="10"/>
      <c r="P458" s="16"/>
      <c r="Q458" s="16"/>
      <c r="R458" s="16"/>
    </row>
    <row r="459" spans="1:18" ht="12.75" customHeight="1" x14ac:dyDescent="0.2">
      <c r="A459" s="129" t="s">
        <v>99</v>
      </c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1"/>
    </row>
    <row r="460" spans="1:18" ht="51" customHeight="1" x14ac:dyDescent="0.2">
      <c r="A460" s="126" t="s">
        <v>1173</v>
      </c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8"/>
    </row>
    <row r="461" spans="1:18" s="3" customFormat="1" ht="38.25" x14ac:dyDescent="0.2">
      <c r="A461" s="29" t="s">
        <v>812</v>
      </c>
      <c r="B461" s="9" t="s">
        <v>11</v>
      </c>
      <c r="C461" s="30" t="s">
        <v>57</v>
      </c>
      <c r="D461" s="9" t="s">
        <v>7</v>
      </c>
      <c r="E461" s="30" t="s">
        <v>213</v>
      </c>
      <c r="F461" s="30" t="s">
        <v>23</v>
      </c>
      <c r="G461" s="9" t="s">
        <v>58</v>
      </c>
      <c r="H461" s="31" t="s">
        <v>10</v>
      </c>
      <c r="I461" s="111">
        <v>200</v>
      </c>
      <c r="J461" s="32"/>
      <c r="K461" s="33">
        <f t="shared" ref="K461:K472" si="188">ROUND(I461*J461,2)</f>
        <v>0</v>
      </c>
      <c r="L461" s="34" t="s">
        <v>211</v>
      </c>
      <c r="M461" s="32">
        <v>0</v>
      </c>
      <c r="N461" s="32">
        <f>K461+M461</f>
        <v>0</v>
      </c>
      <c r="O461" s="8">
        <v>46382</v>
      </c>
      <c r="P461" s="8">
        <v>46746</v>
      </c>
      <c r="Q461" s="9" t="s">
        <v>4</v>
      </c>
      <c r="R461" s="15" t="s">
        <v>11</v>
      </c>
    </row>
    <row r="462" spans="1:18" s="3" customFormat="1" ht="25.5" x14ac:dyDescent="0.2">
      <c r="A462" s="29" t="s">
        <v>813</v>
      </c>
      <c r="B462" s="9" t="s">
        <v>214</v>
      </c>
      <c r="C462" s="30" t="s">
        <v>29</v>
      </c>
      <c r="D462" s="9" t="s">
        <v>7</v>
      </c>
      <c r="E462" s="30" t="s">
        <v>38</v>
      </c>
      <c r="F462" s="30" t="s">
        <v>12</v>
      </c>
      <c r="G462" s="9" t="s">
        <v>11</v>
      </c>
      <c r="H462" s="31" t="s">
        <v>10</v>
      </c>
      <c r="I462" s="111">
        <v>1</v>
      </c>
      <c r="J462" s="32"/>
      <c r="K462" s="33">
        <f t="shared" si="188"/>
        <v>0</v>
      </c>
      <c r="L462" s="34">
        <v>0.22</v>
      </c>
      <c r="M462" s="35">
        <f>ROUND(K462*L462,2)</f>
        <v>0</v>
      </c>
      <c r="N462" s="32">
        <f t="shared" ref="N462:N463" si="189">K462+M462</f>
        <v>0</v>
      </c>
      <c r="O462" s="8">
        <v>46382</v>
      </c>
      <c r="P462" s="8">
        <v>46746</v>
      </c>
      <c r="Q462" s="9" t="s">
        <v>4</v>
      </c>
      <c r="R462" s="15" t="s">
        <v>11</v>
      </c>
    </row>
    <row r="463" spans="1:18" s="3" customFormat="1" ht="25.5" x14ac:dyDescent="0.2">
      <c r="A463" s="29" t="s">
        <v>814</v>
      </c>
      <c r="B463" s="9" t="s">
        <v>215</v>
      </c>
      <c r="C463" s="30" t="s">
        <v>29</v>
      </c>
      <c r="D463" s="9" t="s">
        <v>7</v>
      </c>
      <c r="E463" s="30" t="s">
        <v>37</v>
      </c>
      <c r="F463" s="30" t="s">
        <v>12</v>
      </c>
      <c r="G463" s="9" t="s">
        <v>11</v>
      </c>
      <c r="H463" s="31" t="s">
        <v>10</v>
      </c>
      <c r="I463" s="111">
        <v>6</v>
      </c>
      <c r="J463" s="32"/>
      <c r="K463" s="33">
        <f t="shared" si="188"/>
        <v>0</v>
      </c>
      <c r="L463" s="34">
        <v>0.22</v>
      </c>
      <c r="M463" s="35">
        <f t="shared" ref="M463:M472" si="190">ROUND(K463*L463,2)</f>
        <v>0</v>
      </c>
      <c r="N463" s="32">
        <f t="shared" si="189"/>
        <v>0</v>
      </c>
      <c r="O463" s="8">
        <v>46382</v>
      </c>
      <c r="P463" s="8">
        <v>46746</v>
      </c>
      <c r="Q463" s="9" t="s">
        <v>4</v>
      </c>
      <c r="R463" s="15" t="s">
        <v>11</v>
      </c>
    </row>
    <row r="464" spans="1:18" s="5" customFormat="1" x14ac:dyDescent="0.2">
      <c r="A464" s="123" t="s">
        <v>595</v>
      </c>
      <c r="B464" s="124"/>
      <c r="C464" s="124"/>
      <c r="D464" s="124"/>
      <c r="E464" s="124"/>
      <c r="F464" s="124"/>
      <c r="G464" s="124"/>
      <c r="H464" s="124"/>
      <c r="I464" s="124"/>
      <c r="J464" s="125"/>
      <c r="K464" s="36">
        <f>SUM(K461:K463)</f>
        <v>0</v>
      </c>
      <c r="L464" s="10"/>
      <c r="M464" s="36">
        <f>SUM(M461:M463)</f>
        <v>0</v>
      </c>
      <c r="N464" s="36">
        <f>SUM(N461:N463)</f>
        <v>0</v>
      </c>
      <c r="O464" s="10"/>
      <c r="P464" s="16"/>
      <c r="Q464" s="16"/>
      <c r="R464" s="16"/>
    </row>
    <row r="465" spans="1:18" ht="51" customHeight="1" x14ac:dyDescent="0.2">
      <c r="A465" s="126" t="s">
        <v>1174</v>
      </c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8"/>
    </row>
    <row r="466" spans="1:18" s="3" customFormat="1" ht="25.5" x14ac:dyDescent="0.2">
      <c r="A466" s="89" t="s">
        <v>815</v>
      </c>
      <c r="B466" s="49" t="s">
        <v>73</v>
      </c>
      <c r="C466" s="51" t="s">
        <v>74</v>
      </c>
      <c r="D466" s="49" t="s">
        <v>7</v>
      </c>
      <c r="E466" s="51" t="s">
        <v>72</v>
      </c>
      <c r="F466" s="51" t="s">
        <v>9</v>
      </c>
      <c r="G466" s="49" t="s">
        <v>75</v>
      </c>
      <c r="H466" s="60" t="s">
        <v>10</v>
      </c>
      <c r="I466" s="112">
        <v>600</v>
      </c>
      <c r="J466" s="61"/>
      <c r="K466" s="62">
        <f>ROUND(I466*J466,2)</f>
        <v>0</v>
      </c>
      <c r="L466" s="63" t="s">
        <v>211</v>
      </c>
      <c r="M466" s="61">
        <v>0</v>
      </c>
      <c r="N466" s="61">
        <f>K466+M466</f>
        <v>0</v>
      </c>
      <c r="O466" s="50">
        <v>46420</v>
      </c>
      <c r="P466" s="50">
        <v>46784</v>
      </c>
      <c r="Q466" s="49" t="s">
        <v>4</v>
      </c>
      <c r="R466" s="90" t="s">
        <v>11</v>
      </c>
    </row>
    <row r="467" spans="1:18" s="3" customFormat="1" ht="25.5" x14ac:dyDescent="0.2">
      <c r="A467" s="89" t="s">
        <v>816</v>
      </c>
      <c r="B467" s="49" t="s">
        <v>487</v>
      </c>
      <c r="C467" s="51" t="s">
        <v>45</v>
      </c>
      <c r="D467" s="49" t="s">
        <v>7</v>
      </c>
      <c r="E467" s="51" t="s">
        <v>488</v>
      </c>
      <c r="F467" s="51" t="s">
        <v>280</v>
      </c>
      <c r="G467" s="49" t="s">
        <v>705</v>
      </c>
      <c r="H467" s="60" t="s">
        <v>10</v>
      </c>
      <c r="I467" s="112">
        <v>1</v>
      </c>
      <c r="J467" s="61"/>
      <c r="K467" s="64">
        <f>ROUND(J467*I467,2)</f>
        <v>0</v>
      </c>
      <c r="L467" s="63" t="s">
        <v>211</v>
      </c>
      <c r="M467" s="61">
        <v>0</v>
      </c>
      <c r="N467" s="61">
        <f>K467+M467</f>
        <v>0</v>
      </c>
      <c r="O467" s="50">
        <v>46402</v>
      </c>
      <c r="P467" s="50">
        <v>46766</v>
      </c>
      <c r="Q467" s="49" t="s">
        <v>4</v>
      </c>
      <c r="R467" s="90" t="s">
        <v>11</v>
      </c>
    </row>
    <row r="468" spans="1:18" s="3" customFormat="1" ht="38.25" x14ac:dyDescent="0.2">
      <c r="A468" s="89" t="s">
        <v>1175</v>
      </c>
      <c r="B468" s="49" t="s">
        <v>483</v>
      </c>
      <c r="C468" s="51" t="s">
        <v>45</v>
      </c>
      <c r="D468" s="49" t="s">
        <v>7</v>
      </c>
      <c r="E468" s="51" t="s">
        <v>484</v>
      </c>
      <c r="F468" s="51" t="s">
        <v>280</v>
      </c>
      <c r="G468" s="49" t="s">
        <v>46</v>
      </c>
      <c r="H468" s="60" t="s">
        <v>10</v>
      </c>
      <c r="I468" s="112">
        <v>1</v>
      </c>
      <c r="J468" s="61"/>
      <c r="K468" s="64">
        <f t="shared" ref="K468" si="191">ROUND(J468*I468,2)</f>
        <v>0</v>
      </c>
      <c r="L468" s="63" t="s">
        <v>211</v>
      </c>
      <c r="M468" s="61">
        <v>0</v>
      </c>
      <c r="N468" s="61">
        <f>K468+M468</f>
        <v>0</v>
      </c>
      <c r="O468" s="50">
        <v>46402</v>
      </c>
      <c r="P468" s="50">
        <v>46766</v>
      </c>
      <c r="Q468" s="49" t="s">
        <v>4</v>
      </c>
      <c r="R468" s="90" t="s">
        <v>11</v>
      </c>
    </row>
    <row r="469" spans="1:18" s="3" customFormat="1" ht="38.25" x14ac:dyDescent="0.2">
      <c r="A469" s="89" t="s">
        <v>1176</v>
      </c>
      <c r="B469" s="49" t="s">
        <v>485</v>
      </c>
      <c r="C469" s="51" t="s">
        <v>45</v>
      </c>
      <c r="D469" s="49" t="s">
        <v>7</v>
      </c>
      <c r="E469" s="51" t="s">
        <v>486</v>
      </c>
      <c r="F469" s="51" t="s">
        <v>280</v>
      </c>
      <c r="G469" s="49" t="s">
        <v>46</v>
      </c>
      <c r="H469" s="60" t="s">
        <v>10</v>
      </c>
      <c r="I469" s="112">
        <v>4</v>
      </c>
      <c r="J469" s="61"/>
      <c r="K469" s="64">
        <f t="shared" ref="K469" si="192">ROUND(J469*I469,2)</f>
        <v>0</v>
      </c>
      <c r="L469" s="63" t="s">
        <v>211</v>
      </c>
      <c r="M469" s="61">
        <v>0</v>
      </c>
      <c r="N469" s="61">
        <f t="shared" ref="N469" si="193">K469+M469</f>
        <v>0</v>
      </c>
      <c r="O469" s="50">
        <v>46402</v>
      </c>
      <c r="P469" s="50">
        <v>46766</v>
      </c>
      <c r="Q469" s="49" t="s">
        <v>4</v>
      </c>
      <c r="R469" s="90" t="s">
        <v>11</v>
      </c>
    </row>
    <row r="470" spans="1:18" s="3" customFormat="1" ht="38.25" x14ac:dyDescent="0.2">
      <c r="A470" s="89" t="s">
        <v>1177</v>
      </c>
      <c r="B470" s="49" t="s">
        <v>104</v>
      </c>
      <c r="C470" s="51" t="s">
        <v>105</v>
      </c>
      <c r="D470" s="49" t="s">
        <v>7</v>
      </c>
      <c r="E470" s="51" t="s">
        <v>103</v>
      </c>
      <c r="F470" s="51" t="s">
        <v>23</v>
      </c>
      <c r="G470" s="49" t="s">
        <v>106</v>
      </c>
      <c r="H470" s="60" t="s">
        <v>10</v>
      </c>
      <c r="I470" s="112">
        <v>330</v>
      </c>
      <c r="J470" s="61"/>
      <c r="K470" s="62">
        <f>ROUND(I470*J470,2)</f>
        <v>0</v>
      </c>
      <c r="L470" s="63" t="s">
        <v>211</v>
      </c>
      <c r="M470" s="61">
        <v>0</v>
      </c>
      <c r="N470" s="61">
        <f>K470+M470</f>
        <v>0</v>
      </c>
      <c r="O470" s="50">
        <v>46452</v>
      </c>
      <c r="P470" s="50">
        <v>46817</v>
      </c>
      <c r="Q470" s="49" t="s">
        <v>4</v>
      </c>
      <c r="R470" s="90" t="s">
        <v>11</v>
      </c>
    </row>
    <row r="471" spans="1:18" s="3" customFormat="1" ht="25.5" x14ac:dyDescent="0.2">
      <c r="A471" s="89" t="s">
        <v>1178</v>
      </c>
      <c r="B471" s="49" t="s">
        <v>322</v>
      </c>
      <c r="C471" s="51" t="s">
        <v>39</v>
      </c>
      <c r="D471" s="49" t="s">
        <v>7</v>
      </c>
      <c r="E471" s="51" t="s">
        <v>169</v>
      </c>
      <c r="F471" s="51" t="s">
        <v>12</v>
      </c>
      <c r="G471" s="49" t="s">
        <v>11</v>
      </c>
      <c r="H471" s="60" t="s">
        <v>10</v>
      </c>
      <c r="I471" s="112">
        <v>6</v>
      </c>
      <c r="J471" s="61"/>
      <c r="K471" s="62">
        <f t="shared" si="188"/>
        <v>0</v>
      </c>
      <c r="L471" s="63">
        <v>0.22</v>
      </c>
      <c r="M471" s="91">
        <f t="shared" si="190"/>
        <v>0</v>
      </c>
      <c r="N471" s="61">
        <f t="shared" ref="N471:N472" si="194">K471+M471</f>
        <v>0</v>
      </c>
      <c r="O471" s="50">
        <v>46444</v>
      </c>
      <c r="P471" s="50">
        <v>46808</v>
      </c>
      <c r="Q471" s="49" t="s">
        <v>4</v>
      </c>
      <c r="R471" s="90" t="s">
        <v>11</v>
      </c>
    </row>
    <row r="472" spans="1:18" s="3" customFormat="1" ht="25.5" x14ac:dyDescent="0.2">
      <c r="A472" s="89" t="s">
        <v>1179</v>
      </c>
      <c r="B472" s="49" t="s">
        <v>307</v>
      </c>
      <c r="C472" s="51" t="s">
        <v>39</v>
      </c>
      <c r="D472" s="49" t="s">
        <v>7</v>
      </c>
      <c r="E472" s="51" t="s">
        <v>167</v>
      </c>
      <c r="F472" s="51" t="s">
        <v>12</v>
      </c>
      <c r="G472" s="49" t="s">
        <v>11</v>
      </c>
      <c r="H472" s="60" t="s">
        <v>10</v>
      </c>
      <c r="I472" s="112">
        <v>1</v>
      </c>
      <c r="J472" s="61"/>
      <c r="K472" s="62">
        <f t="shared" si="188"/>
        <v>0</v>
      </c>
      <c r="L472" s="63">
        <v>0.22</v>
      </c>
      <c r="M472" s="91">
        <f t="shared" si="190"/>
        <v>0</v>
      </c>
      <c r="N472" s="61">
        <f t="shared" si="194"/>
        <v>0</v>
      </c>
      <c r="O472" s="50">
        <v>46444</v>
      </c>
      <c r="P472" s="50">
        <v>46808</v>
      </c>
      <c r="Q472" s="49" t="s">
        <v>4</v>
      </c>
      <c r="R472" s="90" t="s">
        <v>11</v>
      </c>
    </row>
    <row r="473" spans="1:18" s="3" customFormat="1" ht="25.5" x14ac:dyDescent="0.2">
      <c r="A473" s="89" t="s">
        <v>1180</v>
      </c>
      <c r="B473" s="49" t="s">
        <v>308</v>
      </c>
      <c r="C473" s="51" t="s">
        <v>39</v>
      </c>
      <c r="D473" s="49" t="s">
        <v>7</v>
      </c>
      <c r="E473" s="51" t="s">
        <v>168</v>
      </c>
      <c r="F473" s="51" t="s">
        <v>12</v>
      </c>
      <c r="G473" s="49" t="s">
        <v>11</v>
      </c>
      <c r="H473" s="60" t="s">
        <v>10</v>
      </c>
      <c r="I473" s="112">
        <v>2</v>
      </c>
      <c r="J473" s="61"/>
      <c r="K473" s="62">
        <f t="shared" ref="K473" si="195">ROUND(I473*J473,2)</f>
        <v>0</v>
      </c>
      <c r="L473" s="63">
        <v>0.22</v>
      </c>
      <c r="M473" s="91">
        <f t="shared" ref="M473" si="196">ROUND(K473*L473,2)</f>
        <v>0</v>
      </c>
      <c r="N473" s="61">
        <f t="shared" ref="N473" si="197">K473+M473</f>
        <v>0</v>
      </c>
      <c r="O473" s="50">
        <v>46444</v>
      </c>
      <c r="P473" s="50">
        <v>46808</v>
      </c>
      <c r="Q473" s="49" t="s">
        <v>4</v>
      </c>
      <c r="R473" s="90" t="s">
        <v>11</v>
      </c>
    </row>
    <row r="474" spans="1:18" s="5" customFormat="1" x14ac:dyDescent="0.2">
      <c r="A474" s="123" t="s">
        <v>596</v>
      </c>
      <c r="B474" s="124"/>
      <c r="C474" s="124"/>
      <c r="D474" s="124"/>
      <c r="E474" s="124"/>
      <c r="F474" s="124"/>
      <c r="G474" s="124"/>
      <c r="H474" s="124"/>
      <c r="I474" s="124"/>
      <c r="J474" s="125"/>
      <c r="K474" s="36">
        <f>SUM(K466:K473)</f>
        <v>0</v>
      </c>
      <c r="L474" s="10"/>
      <c r="M474" s="36">
        <f>SUM(M466:M473)</f>
        <v>0</v>
      </c>
      <c r="N474" s="36">
        <f>SUM(N466:N473)</f>
        <v>0</v>
      </c>
      <c r="O474" s="10"/>
      <c r="P474" s="16"/>
      <c r="Q474" s="16"/>
      <c r="R474" s="16"/>
    </row>
    <row r="475" spans="1:18" s="5" customFormat="1" x14ac:dyDescent="0.2">
      <c r="A475" s="123" t="s">
        <v>597</v>
      </c>
      <c r="B475" s="124"/>
      <c r="C475" s="124"/>
      <c r="D475" s="124"/>
      <c r="E475" s="124"/>
      <c r="F475" s="124"/>
      <c r="G475" s="124"/>
      <c r="H475" s="124"/>
      <c r="I475" s="124"/>
      <c r="J475" s="125"/>
      <c r="K475" s="36">
        <f>K464+K474</f>
        <v>0</v>
      </c>
      <c r="L475" s="10"/>
      <c r="M475" s="36">
        <f>M464+M474</f>
        <v>0</v>
      </c>
      <c r="N475" s="36">
        <f>N464+N474</f>
        <v>0</v>
      </c>
      <c r="O475" s="10"/>
      <c r="P475" s="16"/>
      <c r="Q475" s="16"/>
      <c r="R475" s="16"/>
    </row>
    <row r="476" spans="1:18" ht="12.75" customHeight="1" x14ac:dyDescent="0.2">
      <c r="A476" s="129" t="s">
        <v>144</v>
      </c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1"/>
    </row>
    <row r="477" spans="1:18" ht="51" customHeight="1" x14ac:dyDescent="0.2">
      <c r="A477" s="126" t="s">
        <v>1181</v>
      </c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8"/>
    </row>
    <row r="478" spans="1:18" s="3" customFormat="1" ht="28.5" customHeight="1" x14ac:dyDescent="0.2">
      <c r="A478" s="29" t="s">
        <v>1182</v>
      </c>
      <c r="B478" s="9" t="s">
        <v>11</v>
      </c>
      <c r="C478" s="30" t="s">
        <v>57</v>
      </c>
      <c r="D478" s="9" t="s">
        <v>7</v>
      </c>
      <c r="E478" s="30" t="s">
        <v>213</v>
      </c>
      <c r="F478" s="30" t="s">
        <v>23</v>
      </c>
      <c r="G478" s="9" t="s">
        <v>58</v>
      </c>
      <c r="H478" s="31" t="s">
        <v>10</v>
      </c>
      <c r="I478" s="111">
        <v>20</v>
      </c>
      <c r="J478" s="32"/>
      <c r="K478" s="41">
        <f t="shared" ref="K478:K479" si="198">ROUND(J478*I478,2)</f>
        <v>0</v>
      </c>
      <c r="L478" s="34" t="s">
        <v>211</v>
      </c>
      <c r="M478" s="32">
        <v>0</v>
      </c>
      <c r="N478" s="32">
        <f t="shared" ref="N478:N479" si="199">K478+M478</f>
        <v>0</v>
      </c>
      <c r="O478" s="49" t="s">
        <v>19</v>
      </c>
      <c r="P478" s="50" t="s">
        <v>11</v>
      </c>
      <c r="Q478" s="49" t="s">
        <v>4</v>
      </c>
      <c r="R478" s="15" t="s">
        <v>11</v>
      </c>
    </row>
    <row r="479" spans="1:18" s="3" customFormat="1" ht="51" x14ac:dyDescent="0.2">
      <c r="A479" s="29" t="s">
        <v>1183</v>
      </c>
      <c r="B479" s="9" t="s">
        <v>11</v>
      </c>
      <c r="C479" s="30" t="s">
        <v>70</v>
      </c>
      <c r="D479" s="9" t="s">
        <v>7</v>
      </c>
      <c r="E479" s="30" t="s">
        <v>825</v>
      </c>
      <c r="F479" s="30" t="s">
        <v>870</v>
      </c>
      <c r="G479" s="9" t="s">
        <v>71</v>
      </c>
      <c r="H479" s="31" t="s">
        <v>10</v>
      </c>
      <c r="I479" s="111">
        <v>10</v>
      </c>
      <c r="J479" s="32"/>
      <c r="K479" s="41">
        <f t="shared" si="198"/>
        <v>0</v>
      </c>
      <c r="L479" s="34" t="s">
        <v>211</v>
      </c>
      <c r="M479" s="32">
        <v>0</v>
      </c>
      <c r="N479" s="32">
        <f t="shared" si="199"/>
        <v>0</v>
      </c>
      <c r="O479" s="9" t="s">
        <v>19</v>
      </c>
      <c r="P479" s="8" t="s">
        <v>11</v>
      </c>
      <c r="Q479" s="9" t="s">
        <v>249</v>
      </c>
      <c r="R479" s="15" t="s">
        <v>11</v>
      </c>
    </row>
    <row r="480" spans="1:18" s="3" customFormat="1" ht="38.25" x14ac:dyDescent="0.2">
      <c r="A480" s="29" t="s">
        <v>1184</v>
      </c>
      <c r="B480" s="9" t="s">
        <v>11</v>
      </c>
      <c r="C480" s="30" t="s">
        <v>54</v>
      </c>
      <c r="D480" s="9" t="s">
        <v>7</v>
      </c>
      <c r="E480" s="30" t="s">
        <v>53</v>
      </c>
      <c r="F480" s="30" t="s">
        <v>9</v>
      </c>
      <c r="G480" s="9" t="s">
        <v>55</v>
      </c>
      <c r="H480" s="31" t="s">
        <v>10</v>
      </c>
      <c r="I480" s="112">
        <v>1</v>
      </c>
      <c r="J480" s="32"/>
      <c r="K480" s="41">
        <f>ROUND(J480*I480,2)</f>
        <v>0</v>
      </c>
      <c r="L480" s="34" t="s">
        <v>211</v>
      </c>
      <c r="M480" s="32">
        <v>0</v>
      </c>
      <c r="N480" s="32">
        <f>K480+M480</f>
        <v>0</v>
      </c>
      <c r="O480" s="8">
        <v>46383</v>
      </c>
      <c r="P480" s="8">
        <v>46747</v>
      </c>
      <c r="Q480" s="9" t="s">
        <v>4</v>
      </c>
      <c r="R480" s="15" t="s">
        <v>11</v>
      </c>
    </row>
    <row r="481" spans="1:18" s="3" customFormat="1" ht="25.5" x14ac:dyDescent="0.2">
      <c r="A481" s="29" t="s">
        <v>1185</v>
      </c>
      <c r="B481" s="49" t="s">
        <v>352</v>
      </c>
      <c r="C481" s="30" t="s">
        <v>39</v>
      </c>
      <c r="D481" s="9" t="s">
        <v>7</v>
      </c>
      <c r="E481" s="30" t="s">
        <v>190</v>
      </c>
      <c r="F481" s="30" t="s">
        <v>12</v>
      </c>
      <c r="G481" s="9" t="s">
        <v>11</v>
      </c>
      <c r="H481" s="31" t="s">
        <v>10</v>
      </c>
      <c r="I481" s="111">
        <v>10</v>
      </c>
      <c r="J481" s="32"/>
      <c r="K481" s="41">
        <f t="shared" ref="K481:K490" si="200">ROUND(J481*I481,2)</f>
        <v>0</v>
      </c>
      <c r="L481" s="34">
        <v>0.22</v>
      </c>
      <c r="M481" s="35">
        <f t="shared" ref="M481:M490" si="201">ROUND(K481*L481,2)</f>
        <v>0</v>
      </c>
      <c r="N481" s="32">
        <f t="shared" ref="N481:N486" si="202">K481+M481</f>
        <v>0</v>
      </c>
      <c r="O481" s="8">
        <v>46382</v>
      </c>
      <c r="P481" s="8">
        <v>46752</v>
      </c>
      <c r="Q481" s="9" t="s">
        <v>863</v>
      </c>
      <c r="R481" s="15" t="s">
        <v>11</v>
      </c>
    </row>
    <row r="482" spans="1:18" s="3" customFormat="1" ht="25.5" x14ac:dyDescent="0.2">
      <c r="A482" s="29" t="s">
        <v>1186</v>
      </c>
      <c r="B482" s="49" t="s">
        <v>322</v>
      </c>
      <c r="C482" s="30" t="s">
        <v>39</v>
      </c>
      <c r="D482" s="9" t="s">
        <v>7</v>
      </c>
      <c r="E482" s="30" t="s">
        <v>169</v>
      </c>
      <c r="F482" s="30" t="s">
        <v>12</v>
      </c>
      <c r="G482" s="9" t="s">
        <v>11</v>
      </c>
      <c r="H482" s="31" t="s">
        <v>10</v>
      </c>
      <c r="I482" s="111">
        <v>24</v>
      </c>
      <c r="J482" s="32"/>
      <c r="K482" s="41">
        <f t="shared" si="200"/>
        <v>0</v>
      </c>
      <c r="L482" s="34">
        <v>0.22</v>
      </c>
      <c r="M482" s="35">
        <f t="shared" si="201"/>
        <v>0</v>
      </c>
      <c r="N482" s="32">
        <f t="shared" si="202"/>
        <v>0</v>
      </c>
      <c r="O482" s="8">
        <v>46388</v>
      </c>
      <c r="P482" s="8">
        <v>46752</v>
      </c>
      <c r="Q482" s="9" t="s">
        <v>4</v>
      </c>
      <c r="R482" s="15" t="s">
        <v>11</v>
      </c>
    </row>
    <row r="483" spans="1:18" s="3" customFormat="1" ht="25.5" x14ac:dyDescent="0.2">
      <c r="A483" s="29" t="s">
        <v>1187</v>
      </c>
      <c r="B483" s="49" t="s">
        <v>864</v>
      </c>
      <c r="C483" s="30" t="s">
        <v>39</v>
      </c>
      <c r="D483" s="9" t="s">
        <v>7</v>
      </c>
      <c r="E483" s="30" t="s">
        <v>865</v>
      </c>
      <c r="F483" s="30" t="s">
        <v>12</v>
      </c>
      <c r="G483" s="9" t="s">
        <v>11</v>
      </c>
      <c r="H483" s="31" t="s">
        <v>10</v>
      </c>
      <c r="I483" s="111">
        <v>36</v>
      </c>
      <c r="J483" s="32"/>
      <c r="K483" s="41">
        <f t="shared" si="200"/>
        <v>0</v>
      </c>
      <c r="L483" s="34">
        <v>0.22</v>
      </c>
      <c r="M483" s="35">
        <f t="shared" si="201"/>
        <v>0</v>
      </c>
      <c r="N483" s="32">
        <f t="shared" si="202"/>
        <v>0</v>
      </c>
      <c r="O483" s="8">
        <v>46340</v>
      </c>
      <c r="P483" s="8">
        <v>46752</v>
      </c>
      <c r="Q483" s="9" t="s">
        <v>866</v>
      </c>
      <c r="R483" s="15" t="s">
        <v>11</v>
      </c>
    </row>
    <row r="484" spans="1:18" s="3" customFormat="1" ht="25.5" x14ac:dyDescent="0.2">
      <c r="A484" s="29" t="s">
        <v>1188</v>
      </c>
      <c r="B484" s="49" t="s">
        <v>307</v>
      </c>
      <c r="C484" s="30" t="s">
        <v>39</v>
      </c>
      <c r="D484" s="9" t="s">
        <v>7</v>
      </c>
      <c r="E484" s="30" t="s">
        <v>192</v>
      </c>
      <c r="F484" s="30" t="s">
        <v>12</v>
      </c>
      <c r="G484" s="9" t="s">
        <v>11</v>
      </c>
      <c r="H484" s="31" t="s">
        <v>10</v>
      </c>
      <c r="I484" s="111">
        <v>32</v>
      </c>
      <c r="J484" s="32"/>
      <c r="K484" s="41">
        <f t="shared" si="200"/>
        <v>0</v>
      </c>
      <c r="L484" s="34">
        <v>0.22</v>
      </c>
      <c r="M484" s="35">
        <f t="shared" si="201"/>
        <v>0</v>
      </c>
      <c r="N484" s="32">
        <f t="shared" si="202"/>
        <v>0</v>
      </c>
      <c r="O484" s="8">
        <v>46388</v>
      </c>
      <c r="P484" s="8">
        <v>46752</v>
      </c>
      <c r="Q484" s="9" t="s">
        <v>4</v>
      </c>
      <c r="R484" s="15" t="s">
        <v>11</v>
      </c>
    </row>
    <row r="485" spans="1:18" s="3" customFormat="1" ht="25.5" x14ac:dyDescent="0.2">
      <c r="A485" s="29" t="s">
        <v>1189</v>
      </c>
      <c r="B485" s="49" t="s">
        <v>867</v>
      </c>
      <c r="C485" s="30" t="s">
        <v>39</v>
      </c>
      <c r="D485" s="9" t="s">
        <v>7</v>
      </c>
      <c r="E485" s="30" t="s">
        <v>868</v>
      </c>
      <c r="F485" s="30" t="s">
        <v>12</v>
      </c>
      <c r="G485" s="9" t="s">
        <v>11</v>
      </c>
      <c r="H485" s="31" t="s">
        <v>10</v>
      </c>
      <c r="I485" s="111">
        <v>6</v>
      </c>
      <c r="J485" s="32"/>
      <c r="K485" s="41">
        <f t="shared" si="200"/>
        <v>0</v>
      </c>
      <c r="L485" s="34">
        <v>0.22</v>
      </c>
      <c r="M485" s="35">
        <f t="shared" si="201"/>
        <v>0</v>
      </c>
      <c r="N485" s="32">
        <f t="shared" si="202"/>
        <v>0</v>
      </c>
      <c r="O485" s="8">
        <v>46340</v>
      </c>
      <c r="P485" s="8">
        <v>46752</v>
      </c>
      <c r="Q485" s="9" t="s">
        <v>866</v>
      </c>
      <c r="R485" s="15" t="s">
        <v>11</v>
      </c>
    </row>
    <row r="486" spans="1:18" s="3" customFormat="1" ht="25.5" x14ac:dyDescent="0.2">
      <c r="A486" s="29" t="s">
        <v>1190</v>
      </c>
      <c r="B486" s="49" t="s">
        <v>323</v>
      </c>
      <c r="C486" s="30" t="s">
        <v>39</v>
      </c>
      <c r="D486" s="9" t="s">
        <v>7</v>
      </c>
      <c r="E486" s="30" t="s">
        <v>171</v>
      </c>
      <c r="F486" s="30" t="s">
        <v>12</v>
      </c>
      <c r="G486" s="9" t="s">
        <v>11</v>
      </c>
      <c r="H486" s="31" t="s">
        <v>10</v>
      </c>
      <c r="I486" s="111">
        <v>11</v>
      </c>
      <c r="J486" s="32"/>
      <c r="K486" s="41">
        <f t="shared" si="200"/>
        <v>0</v>
      </c>
      <c r="L486" s="34">
        <v>0.22</v>
      </c>
      <c r="M486" s="35">
        <f t="shared" si="201"/>
        <v>0</v>
      </c>
      <c r="N486" s="32">
        <f t="shared" si="202"/>
        <v>0</v>
      </c>
      <c r="O486" s="8">
        <v>46388</v>
      </c>
      <c r="P486" s="8">
        <v>46752</v>
      </c>
      <c r="Q486" s="9" t="s">
        <v>4</v>
      </c>
      <c r="R486" s="15" t="s">
        <v>11</v>
      </c>
    </row>
    <row r="487" spans="1:18" s="3" customFormat="1" ht="25.5" x14ac:dyDescent="0.2">
      <c r="A487" s="29" t="s">
        <v>1191</v>
      </c>
      <c r="B487" s="49" t="s">
        <v>62</v>
      </c>
      <c r="C487" s="30" t="s">
        <v>63</v>
      </c>
      <c r="D487" s="9" t="s">
        <v>7</v>
      </c>
      <c r="E487" s="51" t="s">
        <v>61</v>
      </c>
      <c r="F487" s="30" t="s">
        <v>12</v>
      </c>
      <c r="G487" s="9" t="s">
        <v>11</v>
      </c>
      <c r="H487" s="31" t="s">
        <v>10</v>
      </c>
      <c r="I487" s="111">
        <v>34</v>
      </c>
      <c r="J487" s="32"/>
      <c r="K487" s="41">
        <f t="shared" si="200"/>
        <v>0</v>
      </c>
      <c r="L487" s="34">
        <v>0.22</v>
      </c>
      <c r="M487" s="35">
        <f t="shared" si="201"/>
        <v>0</v>
      </c>
      <c r="N487" s="32">
        <f t="shared" ref="N487" si="203">K487+M487</f>
        <v>0</v>
      </c>
      <c r="O487" s="8">
        <v>46390</v>
      </c>
      <c r="P487" s="8">
        <v>46754</v>
      </c>
      <c r="Q487" s="9" t="s">
        <v>4</v>
      </c>
      <c r="R487" s="15" t="s">
        <v>11</v>
      </c>
    </row>
    <row r="488" spans="1:18" s="3" customFormat="1" ht="84.6" customHeight="1" x14ac:dyDescent="0.2">
      <c r="A488" s="29" t="s">
        <v>1192</v>
      </c>
      <c r="B488" s="9" t="s">
        <v>599</v>
      </c>
      <c r="C488" s="30" t="s">
        <v>6</v>
      </c>
      <c r="D488" s="9" t="s">
        <v>7</v>
      </c>
      <c r="E488" s="30" t="s">
        <v>600</v>
      </c>
      <c r="F488" s="30" t="s">
        <v>12</v>
      </c>
      <c r="G488" s="9" t="s">
        <v>11</v>
      </c>
      <c r="H488" s="31" t="s">
        <v>10</v>
      </c>
      <c r="I488" s="111">
        <v>2</v>
      </c>
      <c r="J488" s="32"/>
      <c r="K488" s="41">
        <f t="shared" si="200"/>
        <v>0</v>
      </c>
      <c r="L488" s="34">
        <v>0.22</v>
      </c>
      <c r="M488" s="35">
        <f t="shared" si="201"/>
        <v>0</v>
      </c>
      <c r="N488" s="32">
        <f>K488+M488</f>
        <v>0</v>
      </c>
      <c r="O488" s="8">
        <v>46429</v>
      </c>
      <c r="P488" s="8">
        <v>46793</v>
      </c>
      <c r="Q488" s="9" t="s">
        <v>4</v>
      </c>
      <c r="R488" s="15" t="s">
        <v>11</v>
      </c>
    </row>
    <row r="489" spans="1:18" s="3" customFormat="1" ht="76.5" x14ac:dyDescent="0.2">
      <c r="A489" s="29" t="s">
        <v>1193</v>
      </c>
      <c r="B489" s="49" t="s">
        <v>321</v>
      </c>
      <c r="C489" s="51" t="s">
        <v>6</v>
      </c>
      <c r="D489" s="49" t="s">
        <v>7</v>
      </c>
      <c r="E489" s="51" t="s">
        <v>439</v>
      </c>
      <c r="F489" s="30" t="s">
        <v>12</v>
      </c>
      <c r="G489" s="9" t="s">
        <v>11</v>
      </c>
      <c r="H489" s="31" t="s">
        <v>10</v>
      </c>
      <c r="I489" s="111">
        <v>3</v>
      </c>
      <c r="J489" s="32"/>
      <c r="K489" s="41">
        <f t="shared" si="200"/>
        <v>0</v>
      </c>
      <c r="L489" s="34">
        <v>0.22</v>
      </c>
      <c r="M489" s="35">
        <f t="shared" si="201"/>
        <v>0</v>
      </c>
      <c r="N489" s="32">
        <f>K489+M489</f>
        <v>0</v>
      </c>
      <c r="O489" s="8">
        <v>46380</v>
      </c>
      <c r="P489" s="8">
        <v>46744</v>
      </c>
      <c r="Q489" s="9" t="s">
        <v>4</v>
      </c>
      <c r="R489" s="15" t="s">
        <v>11</v>
      </c>
    </row>
    <row r="490" spans="1:18" s="3" customFormat="1" ht="76.5" x14ac:dyDescent="0.2">
      <c r="A490" s="29" t="s">
        <v>1194</v>
      </c>
      <c r="B490" s="49" t="s">
        <v>320</v>
      </c>
      <c r="C490" s="51" t="s">
        <v>6</v>
      </c>
      <c r="D490" s="49" t="s">
        <v>7</v>
      </c>
      <c r="E490" s="51" t="s">
        <v>601</v>
      </c>
      <c r="F490" s="30" t="s">
        <v>12</v>
      </c>
      <c r="G490" s="9" t="s">
        <v>11</v>
      </c>
      <c r="H490" s="31" t="s">
        <v>10</v>
      </c>
      <c r="I490" s="111">
        <v>1</v>
      </c>
      <c r="J490" s="32"/>
      <c r="K490" s="41">
        <f t="shared" si="200"/>
        <v>0</v>
      </c>
      <c r="L490" s="34">
        <v>0.22</v>
      </c>
      <c r="M490" s="35">
        <f t="shared" si="201"/>
        <v>0</v>
      </c>
      <c r="N490" s="32">
        <f>K490+M490</f>
        <v>0</v>
      </c>
      <c r="O490" s="8">
        <v>46380</v>
      </c>
      <c r="P490" s="8">
        <v>46744</v>
      </c>
      <c r="Q490" s="9" t="s">
        <v>4</v>
      </c>
      <c r="R490" s="15" t="s">
        <v>11</v>
      </c>
    </row>
    <row r="491" spans="1:18" s="3" customFormat="1" ht="76.5" x14ac:dyDescent="0.2">
      <c r="A491" s="29" t="s">
        <v>1195</v>
      </c>
      <c r="B491" s="49" t="s">
        <v>365</v>
      </c>
      <c r="C491" s="51" t="s">
        <v>6</v>
      </c>
      <c r="D491" s="49" t="s">
        <v>7</v>
      </c>
      <c r="E491" s="51" t="s">
        <v>366</v>
      </c>
      <c r="F491" s="30" t="s">
        <v>12</v>
      </c>
      <c r="G491" s="9" t="s">
        <v>11</v>
      </c>
      <c r="H491" s="31" t="s">
        <v>10</v>
      </c>
      <c r="I491" s="111">
        <v>20</v>
      </c>
      <c r="J491" s="32"/>
      <c r="K491" s="41">
        <f t="shared" ref="K491" si="204">ROUND(J491*I491,2)</f>
        <v>0</v>
      </c>
      <c r="L491" s="34">
        <v>0.22</v>
      </c>
      <c r="M491" s="35">
        <f t="shared" ref="M491" si="205">ROUND(K491*L491,2)</f>
        <v>0</v>
      </c>
      <c r="N491" s="32">
        <f>K491+M491</f>
        <v>0</v>
      </c>
      <c r="O491" s="8">
        <v>46388</v>
      </c>
      <c r="P491" s="8">
        <v>46752</v>
      </c>
      <c r="Q491" s="9" t="s">
        <v>4</v>
      </c>
      <c r="R491" s="15" t="s">
        <v>11</v>
      </c>
    </row>
    <row r="492" spans="1:18" s="3" customFormat="1" ht="38.25" x14ac:dyDescent="0.2">
      <c r="A492" s="29" t="s">
        <v>1196</v>
      </c>
      <c r="B492" s="9" t="s">
        <v>887</v>
      </c>
      <c r="C492" s="30" t="s">
        <v>45</v>
      </c>
      <c r="D492" s="9" t="s">
        <v>7</v>
      </c>
      <c r="E492" s="30" t="s">
        <v>893</v>
      </c>
      <c r="F492" s="30" t="s">
        <v>280</v>
      </c>
      <c r="G492" s="9" t="s">
        <v>46</v>
      </c>
      <c r="H492" s="31" t="s">
        <v>10</v>
      </c>
      <c r="I492" s="111">
        <v>6</v>
      </c>
      <c r="J492" s="32"/>
      <c r="K492" s="41">
        <f t="shared" ref="K492:K497" si="206">ROUND(J492*I492,2)</f>
        <v>0</v>
      </c>
      <c r="L492" s="34" t="s">
        <v>211</v>
      </c>
      <c r="M492" s="32">
        <v>0</v>
      </c>
      <c r="N492" s="32">
        <f t="shared" ref="N492:N503" si="207">K492+M492</f>
        <v>0</v>
      </c>
      <c r="O492" s="8">
        <v>46073</v>
      </c>
      <c r="P492" s="8">
        <v>46437</v>
      </c>
      <c r="Q492" s="9" t="s">
        <v>4</v>
      </c>
      <c r="R492" s="15" t="s">
        <v>11</v>
      </c>
    </row>
    <row r="493" spans="1:18" s="3" customFormat="1" ht="38.25" x14ac:dyDescent="0.2">
      <c r="A493" s="29" t="s">
        <v>1197</v>
      </c>
      <c r="B493" s="9" t="s">
        <v>581</v>
      </c>
      <c r="C493" s="30" t="s">
        <v>45</v>
      </c>
      <c r="D493" s="9" t="s">
        <v>7</v>
      </c>
      <c r="E493" s="30" t="s">
        <v>892</v>
      </c>
      <c r="F493" s="30" t="s">
        <v>280</v>
      </c>
      <c r="G493" s="9" t="s">
        <v>46</v>
      </c>
      <c r="H493" s="31" t="s">
        <v>10</v>
      </c>
      <c r="I493" s="111">
        <v>9</v>
      </c>
      <c r="J493" s="32"/>
      <c r="K493" s="41">
        <f t="shared" si="206"/>
        <v>0</v>
      </c>
      <c r="L493" s="34" t="s">
        <v>211</v>
      </c>
      <c r="M493" s="32">
        <v>0</v>
      </c>
      <c r="N493" s="32">
        <f t="shared" si="207"/>
        <v>0</v>
      </c>
      <c r="O493" s="8">
        <v>46381</v>
      </c>
      <c r="P493" s="8">
        <v>46745</v>
      </c>
      <c r="Q493" s="9" t="s">
        <v>4</v>
      </c>
      <c r="R493" s="15" t="s">
        <v>11</v>
      </c>
    </row>
    <row r="494" spans="1:18" s="3" customFormat="1" ht="38.25" x14ac:dyDescent="0.2">
      <c r="A494" s="29" t="s">
        <v>1198</v>
      </c>
      <c r="B494" s="9" t="s">
        <v>888</v>
      </c>
      <c r="C494" s="30" t="s">
        <v>45</v>
      </c>
      <c r="D494" s="9" t="s">
        <v>7</v>
      </c>
      <c r="E494" s="30" t="s">
        <v>894</v>
      </c>
      <c r="F494" s="30" t="s">
        <v>280</v>
      </c>
      <c r="G494" s="9" t="s">
        <v>46</v>
      </c>
      <c r="H494" s="31" t="s">
        <v>10</v>
      </c>
      <c r="I494" s="111">
        <v>1</v>
      </c>
      <c r="J494" s="32"/>
      <c r="K494" s="41">
        <f t="shared" si="206"/>
        <v>0</v>
      </c>
      <c r="L494" s="34" t="s">
        <v>211</v>
      </c>
      <c r="M494" s="32">
        <v>0</v>
      </c>
      <c r="N494" s="32">
        <f t="shared" si="207"/>
        <v>0</v>
      </c>
      <c r="O494" s="9" t="s">
        <v>19</v>
      </c>
      <c r="P494" s="8" t="s">
        <v>11</v>
      </c>
      <c r="Q494" s="9" t="s">
        <v>4</v>
      </c>
      <c r="R494" s="15" t="s">
        <v>11</v>
      </c>
    </row>
    <row r="495" spans="1:18" s="3" customFormat="1" ht="38.25" x14ac:dyDescent="0.2">
      <c r="A495" s="29" t="s">
        <v>1199</v>
      </c>
      <c r="B495" s="9" t="s">
        <v>889</v>
      </c>
      <c r="C495" s="30" t="s">
        <v>45</v>
      </c>
      <c r="D495" s="9" t="s">
        <v>7</v>
      </c>
      <c r="E495" s="30" t="s">
        <v>895</v>
      </c>
      <c r="F495" s="30" t="s">
        <v>280</v>
      </c>
      <c r="G495" s="9" t="s">
        <v>46</v>
      </c>
      <c r="H495" s="31" t="s">
        <v>10</v>
      </c>
      <c r="I495" s="111">
        <v>1</v>
      </c>
      <c r="J495" s="32"/>
      <c r="K495" s="41">
        <f t="shared" ref="K495" si="208">ROUND(J495*I495,2)</f>
        <v>0</v>
      </c>
      <c r="L495" s="34" t="s">
        <v>211</v>
      </c>
      <c r="M495" s="32">
        <v>0</v>
      </c>
      <c r="N495" s="32">
        <f t="shared" si="207"/>
        <v>0</v>
      </c>
      <c r="O495" s="9" t="s">
        <v>19</v>
      </c>
      <c r="P495" s="8" t="s">
        <v>11</v>
      </c>
      <c r="Q495" s="9" t="s">
        <v>4</v>
      </c>
      <c r="R495" s="15" t="s">
        <v>11</v>
      </c>
    </row>
    <row r="496" spans="1:18" s="3" customFormat="1" ht="38.25" x14ac:dyDescent="0.2">
      <c r="A496" s="29" t="s">
        <v>1200</v>
      </c>
      <c r="B496" s="9" t="s">
        <v>890</v>
      </c>
      <c r="C496" s="30" t="s">
        <v>45</v>
      </c>
      <c r="D496" s="9" t="s">
        <v>7</v>
      </c>
      <c r="E496" s="30" t="s">
        <v>896</v>
      </c>
      <c r="F496" s="30" t="s">
        <v>280</v>
      </c>
      <c r="G496" s="9" t="s">
        <v>46</v>
      </c>
      <c r="H496" s="31" t="s">
        <v>10</v>
      </c>
      <c r="I496" s="111">
        <v>1</v>
      </c>
      <c r="J496" s="32"/>
      <c r="K496" s="41">
        <f t="shared" ref="K496" si="209">ROUND(J496*I496,2)</f>
        <v>0</v>
      </c>
      <c r="L496" s="34" t="s">
        <v>211</v>
      </c>
      <c r="M496" s="32">
        <v>0</v>
      </c>
      <c r="N496" s="32">
        <f t="shared" si="207"/>
        <v>0</v>
      </c>
      <c r="O496" s="9" t="s">
        <v>19</v>
      </c>
      <c r="P496" s="8" t="s">
        <v>11</v>
      </c>
      <c r="Q496" s="9" t="s">
        <v>4</v>
      </c>
      <c r="R496" s="15" t="s">
        <v>11</v>
      </c>
    </row>
    <row r="497" spans="1:18" s="3" customFormat="1" ht="38.25" x14ac:dyDescent="0.2">
      <c r="A497" s="29" t="s">
        <v>1201</v>
      </c>
      <c r="B497" s="9" t="s">
        <v>891</v>
      </c>
      <c r="C497" s="30" t="s">
        <v>45</v>
      </c>
      <c r="D497" s="9" t="s">
        <v>7</v>
      </c>
      <c r="E497" s="30" t="s">
        <v>897</v>
      </c>
      <c r="F497" s="30" t="s">
        <v>280</v>
      </c>
      <c r="G497" s="9" t="s">
        <v>46</v>
      </c>
      <c r="H497" s="31" t="s">
        <v>10</v>
      </c>
      <c r="I497" s="111">
        <v>1</v>
      </c>
      <c r="J497" s="32"/>
      <c r="K497" s="41">
        <f t="shared" si="206"/>
        <v>0</v>
      </c>
      <c r="L497" s="34" t="s">
        <v>211</v>
      </c>
      <c r="M497" s="32">
        <v>0</v>
      </c>
      <c r="N497" s="32">
        <f t="shared" si="207"/>
        <v>0</v>
      </c>
      <c r="O497" s="9" t="s">
        <v>19</v>
      </c>
      <c r="P497" s="8" t="s">
        <v>11</v>
      </c>
      <c r="Q497" s="9" t="s">
        <v>4</v>
      </c>
      <c r="R497" s="15" t="s">
        <v>11</v>
      </c>
    </row>
    <row r="498" spans="1:18" s="3" customFormat="1" ht="51" x14ac:dyDescent="0.2">
      <c r="A498" s="29" t="s">
        <v>1202</v>
      </c>
      <c r="B498" s="9" t="s">
        <v>11</v>
      </c>
      <c r="C498" s="30" t="s">
        <v>35</v>
      </c>
      <c r="D498" s="9" t="s">
        <v>7</v>
      </c>
      <c r="E498" s="30" t="s">
        <v>832</v>
      </c>
      <c r="F498" s="30" t="s">
        <v>9</v>
      </c>
      <c r="G498" s="9" t="s">
        <v>36</v>
      </c>
      <c r="H498" s="31" t="s">
        <v>10</v>
      </c>
      <c r="I498" s="111">
        <v>1</v>
      </c>
      <c r="J498" s="32"/>
      <c r="K498" s="41">
        <f t="shared" ref="K498:K503" si="210">ROUND(J498*I498,2)</f>
        <v>0</v>
      </c>
      <c r="L498" s="34" t="s">
        <v>211</v>
      </c>
      <c r="M498" s="32">
        <v>0</v>
      </c>
      <c r="N498" s="32">
        <f t="shared" si="207"/>
        <v>0</v>
      </c>
      <c r="O498" s="8">
        <v>46373</v>
      </c>
      <c r="P498" s="8">
        <v>46737</v>
      </c>
      <c r="Q498" s="9" t="s">
        <v>4</v>
      </c>
      <c r="R498" s="15" t="s">
        <v>11</v>
      </c>
    </row>
    <row r="499" spans="1:18" s="3" customFormat="1" ht="25.5" x14ac:dyDescent="0.2">
      <c r="A499" s="29" t="s">
        <v>1203</v>
      </c>
      <c r="B499" s="49" t="s">
        <v>395</v>
      </c>
      <c r="C499" s="51" t="s">
        <v>294</v>
      </c>
      <c r="D499" s="49" t="s">
        <v>7</v>
      </c>
      <c r="E499" s="51" t="s">
        <v>711</v>
      </c>
      <c r="F499" s="30" t="s">
        <v>280</v>
      </c>
      <c r="G499" s="9" t="s">
        <v>295</v>
      </c>
      <c r="H499" s="31" t="s">
        <v>10</v>
      </c>
      <c r="I499" s="112">
        <v>5</v>
      </c>
      <c r="J499" s="32"/>
      <c r="K499" s="33">
        <f t="shared" ref="K499" si="211">ROUND(I499*J499,2)</f>
        <v>0</v>
      </c>
      <c r="L499" s="34" t="s">
        <v>211</v>
      </c>
      <c r="M499" s="35">
        <v>0</v>
      </c>
      <c r="N499" s="32">
        <f t="shared" ref="N499" si="212">K499+M499</f>
        <v>0</v>
      </c>
      <c r="O499" s="8">
        <v>46388</v>
      </c>
      <c r="P499" s="8">
        <v>46752</v>
      </c>
      <c r="Q499" s="9" t="s">
        <v>4</v>
      </c>
      <c r="R499" s="15" t="s">
        <v>11</v>
      </c>
    </row>
    <row r="500" spans="1:18" s="5" customFormat="1" x14ac:dyDescent="0.2">
      <c r="A500" s="133" t="s">
        <v>810</v>
      </c>
      <c r="B500" s="134"/>
      <c r="C500" s="134"/>
      <c r="D500" s="134"/>
      <c r="E500" s="134"/>
      <c r="F500" s="134"/>
      <c r="G500" s="134"/>
      <c r="H500" s="134"/>
      <c r="I500" s="134"/>
      <c r="J500" s="135"/>
      <c r="K500" s="36">
        <f>SUM(K478:K499)</f>
        <v>0</v>
      </c>
      <c r="L500" s="10"/>
      <c r="M500" s="36">
        <f>SUM(M478:M499)</f>
        <v>0</v>
      </c>
      <c r="N500" s="36">
        <f>SUM(N478:N499)</f>
        <v>0</v>
      </c>
      <c r="O500" s="10"/>
      <c r="P500" s="16"/>
      <c r="Q500" s="16"/>
      <c r="R500" s="16"/>
    </row>
    <row r="501" spans="1:18" ht="51" customHeight="1" x14ac:dyDescent="0.2">
      <c r="A501" s="126" t="s">
        <v>1204</v>
      </c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8"/>
    </row>
    <row r="502" spans="1:18" s="1" customFormat="1" ht="51" x14ac:dyDescent="0.25">
      <c r="A502" s="29" t="s">
        <v>1205</v>
      </c>
      <c r="B502" s="47" t="s">
        <v>404</v>
      </c>
      <c r="C502" s="51" t="s">
        <v>648</v>
      </c>
      <c r="D502" s="38" t="s">
        <v>7</v>
      </c>
      <c r="E502" s="58" t="s">
        <v>406</v>
      </c>
      <c r="F502" s="30" t="s">
        <v>280</v>
      </c>
      <c r="G502" s="9" t="s">
        <v>343</v>
      </c>
      <c r="H502" s="46" t="s">
        <v>10</v>
      </c>
      <c r="I502" s="112">
        <v>38</v>
      </c>
      <c r="J502" s="35"/>
      <c r="K502" s="41">
        <f t="shared" si="210"/>
        <v>0</v>
      </c>
      <c r="L502" s="34" t="s">
        <v>211</v>
      </c>
      <c r="M502" s="35">
        <v>0</v>
      </c>
      <c r="N502" s="35">
        <f t="shared" si="207"/>
        <v>0</v>
      </c>
      <c r="O502" s="11" t="s">
        <v>19</v>
      </c>
      <c r="P502" s="17" t="s">
        <v>11</v>
      </c>
      <c r="Q502" s="17" t="s">
        <v>249</v>
      </c>
      <c r="R502" s="15" t="s">
        <v>11</v>
      </c>
    </row>
    <row r="503" spans="1:18" s="1" customFormat="1" ht="68.45" customHeight="1" x14ac:dyDescent="0.25">
      <c r="A503" s="29" t="s">
        <v>1206</v>
      </c>
      <c r="B503" s="47" t="s">
        <v>645</v>
      </c>
      <c r="C503" s="51" t="s">
        <v>648</v>
      </c>
      <c r="D503" s="38" t="s">
        <v>7</v>
      </c>
      <c r="E503" s="58" t="s">
        <v>646</v>
      </c>
      <c r="F503" s="30" t="s">
        <v>12</v>
      </c>
      <c r="G503" s="43" t="s">
        <v>11</v>
      </c>
      <c r="H503" s="46" t="s">
        <v>10</v>
      </c>
      <c r="I503" s="112">
        <v>38</v>
      </c>
      <c r="J503" s="35"/>
      <c r="K503" s="41">
        <f t="shared" si="210"/>
        <v>0</v>
      </c>
      <c r="L503" s="34">
        <v>0.22</v>
      </c>
      <c r="M503" s="35">
        <f t="shared" ref="M503" si="213">ROUND(K503*L503,2)</f>
        <v>0</v>
      </c>
      <c r="N503" s="35">
        <f t="shared" si="207"/>
        <v>0</v>
      </c>
      <c r="O503" s="11" t="s">
        <v>19</v>
      </c>
      <c r="P503" s="17" t="s">
        <v>11</v>
      </c>
      <c r="Q503" s="17" t="s">
        <v>647</v>
      </c>
      <c r="R503" s="15" t="s">
        <v>11</v>
      </c>
    </row>
    <row r="504" spans="1:18" s="5" customFormat="1" x14ac:dyDescent="0.2">
      <c r="A504" s="133" t="s">
        <v>811</v>
      </c>
      <c r="B504" s="134"/>
      <c r="C504" s="134"/>
      <c r="D504" s="134"/>
      <c r="E504" s="134"/>
      <c r="F504" s="134"/>
      <c r="G504" s="134"/>
      <c r="H504" s="134"/>
      <c r="I504" s="134"/>
      <c r="J504" s="135"/>
      <c r="K504" s="36">
        <f>SUM(K502:K503)</f>
        <v>0</v>
      </c>
      <c r="L504" s="10"/>
      <c r="M504" s="36">
        <f>SUM(M502:M503)</f>
        <v>0</v>
      </c>
      <c r="N504" s="36">
        <f>SUM(N502:N503)</f>
        <v>0</v>
      </c>
      <c r="O504" s="10"/>
      <c r="P504" s="16"/>
      <c r="Q504" s="16"/>
      <c r="R504" s="16"/>
    </row>
    <row r="505" spans="1:18" s="5" customFormat="1" x14ac:dyDescent="0.2">
      <c r="A505" s="133" t="s">
        <v>602</v>
      </c>
      <c r="B505" s="134"/>
      <c r="C505" s="134"/>
      <c r="D505" s="134"/>
      <c r="E505" s="134"/>
      <c r="F505" s="134"/>
      <c r="G505" s="134"/>
      <c r="H505" s="134"/>
      <c r="I505" s="134"/>
      <c r="J505" s="135"/>
      <c r="K505" s="36">
        <f>K500+K504</f>
        <v>0</v>
      </c>
      <c r="L505" s="10"/>
      <c r="M505" s="36">
        <f>M500+M504</f>
        <v>0</v>
      </c>
      <c r="N505" s="36">
        <f>N500+N504</f>
        <v>0</v>
      </c>
      <c r="O505" s="10"/>
      <c r="P505" s="16"/>
      <c r="Q505" s="16"/>
      <c r="R505" s="16"/>
    </row>
    <row r="506" spans="1:18" ht="12.75" customHeight="1" x14ac:dyDescent="0.2">
      <c r="A506" s="129" t="s">
        <v>108</v>
      </c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1"/>
    </row>
    <row r="507" spans="1:18" ht="51" customHeight="1" x14ac:dyDescent="0.2">
      <c r="A507" s="126" t="s">
        <v>1207</v>
      </c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8"/>
    </row>
    <row r="508" spans="1:18" s="3" customFormat="1" ht="95.25" customHeight="1" x14ac:dyDescent="0.2">
      <c r="A508" s="29" t="s">
        <v>450</v>
      </c>
      <c r="B508" s="9" t="s">
        <v>41</v>
      </c>
      <c r="C508" s="30" t="s">
        <v>42</v>
      </c>
      <c r="D508" s="9" t="s">
        <v>7</v>
      </c>
      <c r="E508" s="30" t="s">
        <v>342</v>
      </c>
      <c r="F508" s="30" t="s">
        <v>44</v>
      </c>
      <c r="G508" s="9" t="s">
        <v>43</v>
      </c>
      <c r="H508" s="31" t="s">
        <v>10</v>
      </c>
      <c r="I508" s="111">
        <v>56</v>
      </c>
      <c r="J508" s="32"/>
      <c r="K508" s="35">
        <f t="shared" ref="K508:K512" si="214">ROUND(I508*J508,2)</f>
        <v>0</v>
      </c>
      <c r="L508" s="34" t="s">
        <v>211</v>
      </c>
      <c r="M508" s="32">
        <v>0</v>
      </c>
      <c r="N508" s="32">
        <f t="shared" ref="N508:N512" si="215">K508+M508</f>
        <v>0</v>
      </c>
      <c r="O508" s="8" t="s">
        <v>19</v>
      </c>
      <c r="P508" s="8" t="s">
        <v>11</v>
      </c>
      <c r="Q508" s="9" t="s">
        <v>4</v>
      </c>
      <c r="R508" s="106" t="s">
        <v>11</v>
      </c>
    </row>
    <row r="509" spans="1:18" s="3" customFormat="1" ht="25.5" x14ac:dyDescent="0.2">
      <c r="A509" s="29" t="s">
        <v>462</v>
      </c>
      <c r="B509" s="9" t="s">
        <v>73</v>
      </c>
      <c r="C509" s="30" t="s">
        <v>74</v>
      </c>
      <c r="D509" s="9" t="s">
        <v>7</v>
      </c>
      <c r="E509" s="30" t="s">
        <v>72</v>
      </c>
      <c r="F509" s="30" t="s">
        <v>9</v>
      </c>
      <c r="G509" s="9" t="s">
        <v>75</v>
      </c>
      <c r="H509" s="31" t="s">
        <v>10</v>
      </c>
      <c r="I509" s="111">
        <v>550</v>
      </c>
      <c r="J509" s="32"/>
      <c r="K509" s="35">
        <f>ROUND(I509*J509,2)</f>
        <v>0</v>
      </c>
      <c r="L509" s="34" t="s">
        <v>211</v>
      </c>
      <c r="M509" s="32">
        <v>0</v>
      </c>
      <c r="N509" s="32">
        <f>K509+M509</f>
        <v>0</v>
      </c>
      <c r="O509" s="50">
        <v>46380</v>
      </c>
      <c r="P509" s="50">
        <v>46744</v>
      </c>
      <c r="Q509" s="9" t="s">
        <v>4</v>
      </c>
      <c r="R509" s="15" t="s">
        <v>11</v>
      </c>
    </row>
    <row r="510" spans="1:18" s="3" customFormat="1" ht="63.75" x14ac:dyDescent="0.2">
      <c r="A510" s="29" t="s">
        <v>1208</v>
      </c>
      <c r="B510" s="49" t="s">
        <v>396</v>
      </c>
      <c r="C510" s="51" t="s">
        <v>45</v>
      </c>
      <c r="D510" s="49" t="s">
        <v>7</v>
      </c>
      <c r="E510" s="51" t="s">
        <v>339</v>
      </c>
      <c r="F510" s="30" t="s">
        <v>280</v>
      </c>
      <c r="G510" s="9" t="s">
        <v>341</v>
      </c>
      <c r="H510" s="31" t="s">
        <v>10</v>
      </c>
      <c r="I510" s="111">
        <v>5</v>
      </c>
      <c r="J510" s="32"/>
      <c r="K510" s="35">
        <f t="shared" si="214"/>
        <v>0</v>
      </c>
      <c r="L510" s="34" t="s">
        <v>211</v>
      </c>
      <c r="M510" s="32">
        <v>0</v>
      </c>
      <c r="N510" s="32">
        <f t="shared" si="215"/>
        <v>0</v>
      </c>
      <c r="O510" s="8">
        <v>46362</v>
      </c>
      <c r="P510" s="8">
        <v>46726</v>
      </c>
      <c r="Q510" s="9" t="s">
        <v>4</v>
      </c>
      <c r="R510" s="51" t="s">
        <v>11</v>
      </c>
    </row>
    <row r="511" spans="1:18" s="3" customFormat="1" ht="63.75" x14ac:dyDescent="0.2">
      <c r="A511" s="29" t="s">
        <v>1209</v>
      </c>
      <c r="B511" s="49" t="s">
        <v>338</v>
      </c>
      <c r="C511" s="51" t="s">
        <v>45</v>
      </c>
      <c r="D511" s="49" t="s">
        <v>7</v>
      </c>
      <c r="E511" s="51" t="s">
        <v>340</v>
      </c>
      <c r="F511" s="30" t="s">
        <v>280</v>
      </c>
      <c r="G511" s="9" t="s">
        <v>341</v>
      </c>
      <c r="H511" s="31" t="s">
        <v>10</v>
      </c>
      <c r="I511" s="111">
        <v>1</v>
      </c>
      <c r="J511" s="32"/>
      <c r="K511" s="35">
        <f t="shared" si="214"/>
        <v>0</v>
      </c>
      <c r="L511" s="34" t="s">
        <v>211</v>
      </c>
      <c r="M511" s="32">
        <v>0</v>
      </c>
      <c r="N511" s="32">
        <f t="shared" si="215"/>
        <v>0</v>
      </c>
      <c r="O511" s="8">
        <v>46362</v>
      </c>
      <c r="P511" s="8">
        <v>46726</v>
      </c>
      <c r="Q511" s="9" t="s">
        <v>4</v>
      </c>
      <c r="R511" s="51" t="s">
        <v>11</v>
      </c>
    </row>
    <row r="512" spans="1:18" s="3" customFormat="1" ht="72" customHeight="1" x14ac:dyDescent="0.2">
      <c r="A512" s="29" t="s">
        <v>1210</v>
      </c>
      <c r="B512" s="49" t="s">
        <v>344</v>
      </c>
      <c r="C512" s="51" t="s">
        <v>648</v>
      </c>
      <c r="D512" s="49" t="s">
        <v>7</v>
      </c>
      <c r="E512" s="51" t="s">
        <v>345</v>
      </c>
      <c r="F512" s="30" t="s">
        <v>280</v>
      </c>
      <c r="G512" s="9" t="s">
        <v>343</v>
      </c>
      <c r="H512" s="31" t="s">
        <v>10</v>
      </c>
      <c r="I512" s="111">
        <v>4</v>
      </c>
      <c r="J512" s="32"/>
      <c r="K512" s="35">
        <f t="shared" si="214"/>
        <v>0</v>
      </c>
      <c r="L512" s="34" t="s">
        <v>211</v>
      </c>
      <c r="M512" s="32">
        <v>0</v>
      </c>
      <c r="N512" s="32">
        <f t="shared" si="215"/>
        <v>0</v>
      </c>
      <c r="O512" s="8" t="s">
        <v>19</v>
      </c>
      <c r="P512" s="8" t="s">
        <v>11</v>
      </c>
      <c r="Q512" s="9" t="s">
        <v>249</v>
      </c>
      <c r="R512" s="106" t="s">
        <v>11</v>
      </c>
    </row>
    <row r="513" spans="1:18" s="5" customFormat="1" x14ac:dyDescent="0.2">
      <c r="A513" s="123" t="s">
        <v>236</v>
      </c>
      <c r="B513" s="124"/>
      <c r="C513" s="124"/>
      <c r="D513" s="124"/>
      <c r="E513" s="124"/>
      <c r="F513" s="124"/>
      <c r="G513" s="124"/>
      <c r="H513" s="124"/>
      <c r="I513" s="124"/>
      <c r="J513" s="125"/>
      <c r="K513" s="36">
        <f>SUM(K508:K512)</f>
        <v>0</v>
      </c>
      <c r="L513" s="10"/>
      <c r="M513" s="36">
        <f>SUM(M508:M512)</f>
        <v>0</v>
      </c>
      <c r="N513" s="36">
        <f>SUM(N508:N512)</f>
        <v>0</v>
      </c>
      <c r="O513" s="10"/>
      <c r="P513" s="16"/>
      <c r="Q513" s="16"/>
      <c r="R513" s="16"/>
    </row>
    <row r="514" spans="1:18" ht="12.75" customHeight="1" x14ac:dyDescent="0.2">
      <c r="A514" s="129" t="s">
        <v>110</v>
      </c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1"/>
    </row>
    <row r="515" spans="1:18" ht="51" customHeight="1" x14ac:dyDescent="0.2">
      <c r="A515" s="126" t="s">
        <v>1211</v>
      </c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8"/>
    </row>
    <row r="516" spans="1:18" s="3" customFormat="1" ht="25.5" x14ac:dyDescent="0.2">
      <c r="A516" s="89" t="s">
        <v>466</v>
      </c>
      <c r="B516" s="49" t="s">
        <v>73</v>
      </c>
      <c r="C516" s="51" t="s">
        <v>74</v>
      </c>
      <c r="D516" s="49" t="s">
        <v>7</v>
      </c>
      <c r="E516" s="51" t="s">
        <v>72</v>
      </c>
      <c r="F516" s="51" t="s">
        <v>9</v>
      </c>
      <c r="G516" s="49" t="s">
        <v>75</v>
      </c>
      <c r="H516" s="60" t="s">
        <v>10</v>
      </c>
      <c r="I516" s="112">
        <v>100</v>
      </c>
      <c r="J516" s="61"/>
      <c r="K516" s="91">
        <f t="shared" ref="K516" si="216">ROUND(I516*J516,2)</f>
        <v>0</v>
      </c>
      <c r="L516" s="63" t="s">
        <v>211</v>
      </c>
      <c r="M516" s="61">
        <v>0</v>
      </c>
      <c r="N516" s="61">
        <f>K516+M516</f>
        <v>0</v>
      </c>
      <c r="O516" s="49" t="s">
        <v>19</v>
      </c>
      <c r="P516" s="49" t="s">
        <v>11</v>
      </c>
      <c r="Q516" s="49" t="s">
        <v>4</v>
      </c>
      <c r="R516" s="90" t="s">
        <v>11</v>
      </c>
    </row>
    <row r="517" spans="1:18" s="3" customFormat="1" ht="38.25" x14ac:dyDescent="0.2">
      <c r="A517" s="89" t="s">
        <v>1212</v>
      </c>
      <c r="B517" s="49" t="s">
        <v>11</v>
      </c>
      <c r="C517" s="51" t="s">
        <v>57</v>
      </c>
      <c r="D517" s="49" t="s">
        <v>7</v>
      </c>
      <c r="E517" s="51" t="s">
        <v>346</v>
      </c>
      <c r="F517" s="51" t="s">
        <v>23</v>
      </c>
      <c r="G517" s="49" t="s">
        <v>58</v>
      </c>
      <c r="H517" s="60" t="s">
        <v>10</v>
      </c>
      <c r="I517" s="112">
        <v>40</v>
      </c>
      <c r="J517" s="61"/>
      <c r="K517" s="64">
        <f t="shared" ref="K517" si="217">ROUND(J517*I517,2)</f>
        <v>0</v>
      </c>
      <c r="L517" s="63" t="s">
        <v>211</v>
      </c>
      <c r="M517" s="61">
        <v>0</v>
      </c>
      <c r="N517" s="61">
        <f t="shared" ref="N517" si="218">K517+M517</f>
        <v>0</v>
      </c>
      <c r="O517" s="49" t="s">
        <v>19</v>
      </c>
      <c r="P517" s="49" t="s">
        <v>11</v>
      </c>
      <c r="Q517" s="49" t="s">
        <v>4</v>
      </c>
      <c r="R517" s="90" t="s">
        <v>11</v>
      </c>
    </row>
    <row r="518" spans="1:18" s="5" customFormat="1" x14ac:dyDescent="0.2">
      <c r="A518" s="123" t="s">
        <v>463</v>
      </c>
      <c r="B518" s="124"/>
      <c r="C518" s="124"/>
      <c r="D518" s="124"/>
      <c r="E518" s="124"/>
      <c r="F518" s="124"/>
      <c r="G518" s="124"/>
      <c r="H518" s="124"/>
      <c r="I518" s="124"/>
      <c r="J518" s="125"/>
      <c r="K518" s="36">
        <f>SUM(K516:K517)</f>
        <v>0</v>
      </c>
      <c r="L518" s="10"/>
      <c r="M518" s="36">
        <f>SUM(M516:M517)</f>
        <v>0</v>
      </c>
      <c r="N518" s="36">
        <f>SUM(N516:N517)</f>
        <v>0</v>
      </c>
      <c r="O518" s="10"/>
      <c r="P518" s="16"/>
      <c r="Q518" s="16"/>
      <c r="R518" s="16"/>
    </row>
    <row r="519" spans="1:18" ht="12.75" customHeight="1" x14ac:dyDescent="0.2">
      <c r="A519" s="129" t="s">
        <v>111</v>
      </c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1"/>
    </row>
    <row r="520" spans="1:18" ht="51" customHeight="1" x14ac:dyDescent="0.2">
      <c r="A520" s="126" t="s">
        <v>1213</v>
      </c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8"/>
    </row>
    <row r="521" spans="1:18" s="3" customFormat="1" ht="25.5" x14ac:dyDescent="0.2">
      <c r="A521" s="29" t="s">
        <v>1214</v>
      </c>
      <c r="B521" s="9" t="s">
        <v>73</v>
      </c>
      <c r="C521" s="30" t="s">
        <v>74</v>
      </c>
      <c r="D521" s="9" t="s">
        <v>7</v>
      </c>
      <c r="E521" s="30" t="s">
        <v>72</v>
      </c>
      <c r="F521" s="30" t="s">
        <v>9</v>
      </c>
      <c r="G521" s="9" t="s">
        <v>75</v>
      </c>
      <c r="H521" s="31" t="s">
        <v>10</v>
      </c>
      <c r="I521" s="111">
        <v>15</v>
      </c>
      <c r="J521" s="32"/>
      <c r="K521" s="35">
        <f t="shared" ref="K521" si="219">ROUND(I521*J521,2)</f>
        <v>0</v>
      </c>
      <c r="L521" s="34" t="s">
        <v>211</v>
      </c>
      <c r="M521" s="32">
        <v>0</v>
      </c>
      <c r="N521" s="32">
        <f>K521+M521</f>
        <v>0</v>
      </c>
      <c r="O521" s="50">
        <v>46421</v>
      </c>
      <c r="P521" s="50">
        <v>46785</v>
      </c>
      <c r="Q521" s="9" t="s">
        <v>4</v>
      </c>
      <c r="R521" s="15" t="s">
        <v>11</v>
      </c>
    </row>
    <row r="522" spans="1:18" s="5" customFormat="1" x14ac:dyDescent="0.2">
      <c r="A522" s="123" t="s">
        <v>237</v>
      </c>
      <c r="B522" s="124"/>
      <c r="C522" s="124"/>
      <c r="D522" s="124"/>
      <c r="E522" s="124"/>
      <c r="F522" s="124"/>
      <c r="G522" s="124"/>
      <c r="H522" s="124"/>
      <c r="I522" s="124"/>
      <c r="J522" s="125"/>
      <c r="K522" s="36">
        <f>SUM(K521:K521)</f>
        <v>0</v>
      </c>
      <c r="L522" s="10"/>
      <c r="M522" s="36">
        <f>SUM(M521:M521)</f>
        <v>0</v>
      </c>
      <c r="N522" s="36">
        <f>SUM(N521:N521)</f>
        <v>0</v>
      </c>
      <c r="O522" s="10"/>
      <c r="P522" s="16"/>
      <c r="Q522" s="16"/>
      <c r="R522" s="16"/>
    </row>
    <row r="523" spans="1:18" ht="12.75" customHeight="1" x14ac:dyDescent="0.2">
      <c r="A523" s="129" t="s">
        <v>112</v>
      </c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1"/>
    </row>
    <row r="524" spans="1:18" ht="51" customHeight="1" x14ac:dyDescent="0.2">
      <c r="A524" s="126" t="s">
        <v>1215</v>
      </c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8"/>
    </row>
    <row r="525" spans="1:18" s="3" customFormat="1" ht="38.25" x14ac:dyDescent="0.2">
      <c r="A525" s="29" t="s">
        <v>467</v>
      </c>
      <c r="B525" s="9" t="s">
        <v>483</v>
      </c>
      <c r="C525" s="30" t="s">
        <v>45</v>
      </c>
      <c r="D525" s="9" t="s">
        <v>7</v>
      </c>
      <c r="E525" s="30" t="s">
        <v>484</v>
      </c>
      <c r="F525" s="30" t="s">
        <v>280</v>
      </c>
      <c r="G525" s="9" t="s">
        <v>46</v>
      </c>
      <c r="H525" s="31" t="s">
        <v>10</v>
      </c>
      <c r="I525" s="111">
        <v>1</v>
      </c>
      <c r="J525" s="32"/>
      <c r="K525" s="33">
        <f t="shared" ref="K525:K538" si="220">ROUND(I525*J525,2)</f>
        <v>0</v>
      </c>
      <c r="L525" s="34" t="s">
        <v>211</v>
      </c>
      <c r="M525" s="32">
        <v>0</v>
      </c>
      <c r="N525" s="32">
        <f t="shared" ref="N525:N538" si="221">K525+M525</f>
        <v>0</v>
      </c>
      <c r="O525" s="8">
        <v>46379</v>
      </c>
      <c r="P525" s="8">
        <v>46744</v>
      </c>
      <c r="Q525" s="9" t="s">
        <v>4</v>
      </c>
      <c r="R525" s="15" t="s">
        <v>11</v>
      </c>
    </row>
    <row r="526" spans="1:18" s="3" customFormat="1" ht="38.25" x14ac:dyDescent="0.2">
      <c r="A526" s="29" t="s">
        <v>1216</v>
      </c>
      <c r="B526" s="9" t="s">
        <v>485</v>
      </c>
      <c r="C526" s="30" t="s">
        <v>45</v>
      </c>
      <c r="D526" s="9" t="s">
        <v>7</v>
      </c>
      <c r="E526" s="30" t="s">
        <v>486</v>
      </c>
      <c r="F526" s="30" t="s">
        <v>280</v>
      </c>
      <c r="G526" s="9" t="s">
        <v>46</v>
      </c>
      <c r="H526" s="31" t="s">
        <v>10</v>
      </c>
      <c r="I526" s="111">
        <v>78</v>
      </c>
      <c r="J526" s="32"/>
      <c r="K526" s="33">
        <f t="shared" si="220"/>
        <v>0</v>
      </c>
      <c r="L526" s="34" t="s">
        <v>211</v>
      </c>
      <c r="M526" s="32">
        <v>0</v>
      </c>
      <c r="N526" s="32">
        <f t="shared" si="221"/>
        <v>0</v>
      </c>
      <c r="O526" s="8">
        <v>46379</v>
      </c>
      <c r="P526" s="8">
        <v>46744</v>
      </c>
      <c r="Q526" s="9" t="s">
        <v>4</v>
      </c>
      <c r="R526" s="15" t="s">
        <v>11</v>
      </c>
    </row>
    <row r="527" spans="1:18" s="3" customFormat="1" ht="38.25" x14ac:dyDescent="0.2">
      <c r="A527" s="29" t="s">
        <v>1217</v>
      </c>
      <c r="B527" s="9" t="s">
        <v>603</v>
      </c>
      <c r="C527" s="30" t="s">
        <v>45</v>
      </c>
      <c r="D527" s="9" t="s">
        <v>7</v>
      </c>
      <c r="E527" s="30" t="s">
        <v>615</v>
      </c>
      <c r="F527" s="30" t="s">
        <v>280</v>
      </c>
      <c r="G527" s="9" t="s">
        <v>56</v>
      </c>
      <c r="H527" s="31" t="s">
        <v>10</v>
      </c>
      <c r="I527" s="111">
        <v>1</v>
      </c>
      <c r="J527" s="32"/>
      <c r="K527" s="33">
        <f t="shared" si="220"/>
        <v>0</v>
      </c>
      <c r="L527" s="34" t="s">
        <v>211</v>
      </c>
      <c r="M527" s="32">
        <v>0</v>
      </c>
      <c r="N527" s="32">
        <f t="shared" si="221"/>
        <v>0</v>
      </c>
      <c r="O527" s="8">
        <v>46379</v>
      </c>
      <c r="P527" s="8">
        <v>46744</v>
      </c>
      <c r="Q527" s="9" t="s">
        <v>4</v>
      </c>
      <c r="R527" s="15" t="s">
        <v>11</v>
      </c>
    </row>
    <row r="528" spans="1:18" s="3" customFormat="1" ht="38.25" x14ac:dyDescent="0.2">
      <c r="A528" s="29" t="s">
        <v>1218</v>
      </c>
      <c r="B528" s="9" t="s">
        <v>604</v>
      </c>
      <c r="C528" s="30" t="s">
        <v>45</v>
      </c>
      <c r="D528" s="9" t="s">
        <v>7</v>
      </c>
      <c r="E528" s="30" t="s">
        <v>616</v>
      </c>
      <c r="F528" s="30" t="s">
        <v>280</v>
      </c>
      <c r="G528" s="9" t="s">
        <v>56</v>
      </c>
      <c r="H528" s="31" t="s">
        <v>10</v>
      </c>
      <c r="I528" s="111">
        <v>2</v>
      </c>
      <c r="J528" s="32"/>
      <c r="K528" s="33">
        <f t="shared" si="220"/>
        <v>0</v>
      </c>
      <c r="L528" s="34" t="s">
        <v>211</v>
      </c>
      <c r="M528" s="32">
        <v>0</v>
      </c>
      <c r="N528" s="32">
        <f t="shared" si="221"/>
        <v>0</v>
      </c>
      <c r="O528" s="8">
        <v>46379</v>
      </c>
      <c r="P528" s="8">
        <v>46744</v>
      </c>
      <c r="Q528" s="9" t="s">
        <v>4</v>
      </c>
      <c r="R528" s="15" t="s">
        <v>11</v>
      </c>
    </row>
    <row r="529" spans="1:18" s="3" customFormat="1" ht="25.5" x14ac:dyDescent="0.2">
      <c r="A529" s="29" t="s">
        <v>1219</v>
      </c>
      <c r="B529" s="9" t="s">
        <v>605</v>
      </c>
      <c r="C529" s="30" t="s">
        <v>45</v>
      </c>
      <c r="D529" s="9" t="s">
        <v>7</v>
      </c>
      <c r="E529" s="30" t="s">
        <v>617</v>
      </c>
      <c r="F529" s="30" t="s">
        <v>280</v>
      </c>
      <c r="G529" s="9" t="s">
        <v>56</v>
      </c>
      <c r="H529" s="31" t="s">
        <v>10</v>
      </c>
      <c r="I529" s="111">
        <v>1</v>
      </c>
      <c r="J529" s="32"/>
      <c r="K529" s="33">
        <f t="shared" si="220"/>
        <v>0</v>
      </c>
      <c r="L529" s="34" t="s">
        <v>211</v>
      </c>
      <c r="M529" s="32">
        <v>0</v>
      </c>
      <c r="N529" s="32">
        <f t="shared" si="221"/>
        <v>0</v>
      </c>
      <c r="O529" s="8">
        <v>46379</v>
      </c>
      <c r="P529" s="8">
        <v>46744</v>
      </c>
      <c r="Q529" s="9" t="s">
        <v>4</v>
      </c>
      <c r="R529" s="15" t="s">
        <v>11</v>
      </c>
    </row>
    <row r="530" spans="1:18" s="3" customFormat="1" ht="25.5" x14ac:dyDescent="0.2">
      <c r="A530" s="29" t="s">
        <v>1220</v>
      </c>
      <c r="B530" s="9" t="s">
        <v>606</v>
      </c>
      <c r="C530" s="30" t="s">
        <v>45</v>
      </c>
      <c r="D530" s="9" t="s">
        <v>7</v>
      </c>
      <c r="E530" s="30" t="s">
        <v>618</v>
      </c>
      <c r="F530" s="30" t="s">
        <v>280</v>
      </c>
      <c r="G530" s="9" t="s">
        <v>79</v>
      </c>
      <c r="H530" s="31" t="s">
        <v>10</v>
      </c>
      <c r="I530" s="111">
        <v>1</v>
      </c>
      <c r="J530" s="32"/>
      <c r="K530" s="33">
        <f t="shared" si="220"/>
        <v>0</v>
      </c>
      <c r="L530" s="34" t="s">
        <v>211</v>
      </c>
      <c r="M530" s="32">
        <v>0</v>
      </c>
      <c r="N530" s="32">
        <f t="shared" si="221"/>
        <v>0</v>
      </c>
      <c r="O530" s="8">
        <v>46379</v>
      </c>
      <c r="P530" s="8">
        <v>46744</v>
      </c>
      <c r="Q530" s="9" t="s">
        <v>4</v>
      </c>
      <c r="R530" s="15" t="s">
        <v>11</v>
      </c>
    </row>
    <row r="531" spans="1:18" s="3" customFormat="1" ht="25.5" x14ac:dyDescent="0.2">
      <c r="A531" s="29" t="s">
        <v>1221</v>
      </c>
      <c r="B531" s="9" t="s">
        <v>607</v>
      </c>
      <c r="C531" s="30" t="s">
        <v>45</v>
      </c>
      <c r="D531" s="9" t="s">
        <v>7</v>
      </c>
      <c r="E531" s="30" t="s">
        <v>619</v>
      </c>
      <c r="F531" s="30" t="s">
        <v>280</v>
      </c>
      <c r="G531" s="9" t="s">
        <v>79</v>
      </c>
      <c r="H531" s="31" t="s">
        <v>10</v>
      </c>
      <c r="I531" s="111">
        <v>1</v>
      </c>
      <c r="J531" s="32"/>
      <c r="K531" s="33">
        <f t="shared" si="220"/>
        <v>0</v>
      </c>
      <c r="L531" s="34" t="s">
        <v>211</v>
      </c>
      <c r="M531" s="32">
        <v>0</v>
      </c>
      <c r="N531" s="32">
        <f t="shared" si="221"/>
        <v>0</v>
      </c>
      <c r="O531" s="8">
        <v>46379</v>
      </c>
      <c r="P531" s="8">
        <v>46744</v>
      </c>
      <c r="Q531" s="9" t="s">
        <v>4</v>
      </c>
      <c r="R531" s="15" t="s">
        <v>11</v>
      </c>
    </row>
    <row r="532" spans="1:18" s="3" customFormat="1" ht="38.25" x14ac:dyDescent="0.2">
      <c r="A532" s="29" t="s">
        <v>1222</v>
      </c>
      <c r="B532" s="9" t="s">
        <v>608</v>
      </c>
      <c r="C532" s="30" t="s">
        <v>45</v>
      </c>
      <c r="D532" s="9" t="s">
        <v>7</v>
      </c>
      <c r="E532" s="30" t="s">
        <v>620</v>
      </c>
      <c r="F532" s="30" t="s">
        <v>280</v>
      </c>
      <c r="G532" s="9" t="s">
        <v>52</v>
      </c>
      <c r="H532" s="31" t="s">
        <v>10</v>
      </c>
      <c r="I532" s="111">
        <v>1</v>
      </c>
      <c r="J532" s="32"/>
      <c r="K532" s="33">
        <f t="shared" si="220"/>
        <v>0</v>
      </c>
      <c r="L532" s="34" t="s">
        <v>211</v>
      </c>
      <c r="M532" s="32">
        <v>0</v>
      </c>
      <c r="N532" s="32">
        <f t="shared" si="221"/>
        <v>0</v>
      </c>
      <c r="O532" s="8">
        <v>46379</v>
      </c>
      <c r="P532" s="8">
        <v>46744</v>
      </c>
      <c r="Q532" s="9" t="s">
        <v>4</v>
      </c>
      <c r="R532" s="15" t="s">
        <v>11</v>
      </c>
    </row>
    <row r="533" spans="1:18" s="3" customFormat="1" ht="25.5" x14ac:dyDescent="0.2">
      <c r="A533" s="29" t="s">
        <v>1223</v>
      </c>
      <c r="B533" s="9" t="s">
        <v>609</v>
      </c>
      <c r="C533" s="30" t="s">
        <v>45</v>
      </c>
      <c r="D533" s="9" t="s">
        <v>7</v>
      </c>
      <c r="E533" s="30" t="s">
        <v>621</v>
      </c>
      <c r="F533" s="30" t="s">
        <v>280</v>
      </c>
      <c r="G533" s="9" t="s">
        <v>52</v>
      </c>
      <c r="H533" s="31" t="s">
        <v>10</v>
      </c>
      <c r="I533" s="111">
        <v>14</v>
      </c>
      <c r="J533" s="32"/>
      <c r="K533" s="33">
        <f t="shared" ref="K533:K535" si="222">ROUND(I533*J533,2)</f>
        <v>0</v>
      </c>
      <c r="L533" s="34" t="s">
        <v>211</v>
      </c>
      <c r="M533" s="32">
        <v>0</v>
      </c>
      <c r="N533" s="32">
        <f t="shared" ref="N533:N535" si="223">K533+M533</f>
        <v>0</v>
      </c>
      <c r="O533" s="8">
        <v>46379</v>
      </c>
      <c r="P533" s="8">
        <v>46744</v>
      </c>
      <c r="Q533" s="9" t="s">
        <v>4</v>
      </c>
      <c r="R533" s="15" t="s">
        <v>11</v>
      </c>
    </row>
    <row r="534" spans="1:18" s="3" customFormat="1" ht="25.5" x14ac:dyDescent="0.2">
      <c r="A534" s="29" t="s">
        <v>1224</v>
      </c>
      <c r="B534" s="9" t="s">
        <v>610</v>
      </c>
      <c r="C534" s="30" t="s">
        <v>45</v>
      </c>
      <c r="D534" s="9" t="s">
        <v>7</v>
      </c>
      <c r="E534" s="30" t="s">
        <v>622</v>
      </c>
      <c r="F534" s="30" t="s">
        <v>280</v>
      </c>
      <c r="G534" s="9" t="s">
        <v>84</v>
      </c>
      <c r="H534" s="31" t="s">
        <v>10</v>
      </c>
      <c r="I534" s="111">
        <v>1</v>
      </c>
      <c r="J534" s="32"/>
      <c r="K534" s="33">
        <f t="shared" si="222"/>
        <v>0</v>
      </c>
      <c r="L534" s="34" t="s">
        <v>211</v>
      </c>
      <c r="M534" s="32">
        <v>0</v>
      </c>
      <c r="N534" s="32">
        <f t="shared" si="223"/>
        <v>0</v>
      </c>
      <c r="O534" s="8">
        <v>46379</v>
      </c>
      <c r="P534" s="8">
        <v>46744</v>
      </c>
      <c r="Q534" s="9" t="s">
        <v>4</v>
      </c>
      <c r="R534" s="15" t="s">
        <v>11</v>
      </c>
    </row>
    <row r="535" spans="1:18" s="3" customFormat="1" ht="25.5" x14ac:dyDescent="0.2">
      <c r="A535" s="29" t="s">
        <v>1225</v>
      </c>
      <c r="B535" s="9" t="s">
        <v>611</v>
      </c>
      <c r="C535" s="30" t="s">
        <v>45</v>
      </c>
      <c r="D535" s="9" t="s">
        <v>7</v>
      </c>
      <c r="E535" s="30" t="s">
        <v>623</v>
      </c>
      <c r="F535" s="30" t="s">
        <v>280</v>
      </c>
      <c r="G535" s="9" t="s">
        <v>84</v>
      </c>
      <c r="H535" s="31" t="s">
        <v>10</v>
      </c>
      <c r="I535" s="111">
        <v>4</v>
      </c>
      <c r="J535" s="32"/>
      <c r="K535" s="33">
        <f t="shared" si="222"/>
        <v>0</v>
      </c>
      <c r="L535" s="34" t="s">
        <v>211</v>
      </c>
      <c r="M535" s="32">
        <v>0</v>
      </c>
      <c r="N535" s="32">
        <f t="shared" si="223"/>
        <v>0</v>
      </c>
      <c r="O535" s="8">
        <v>46379</v>
      </c>
      <c r="P535" s="8">
        <v>46744</v>
      </c>
      <c r="Q535" s="9" t="s">
        <v>4</v>
      </c>
      <c r="R535" s="15" t="s">
        <v>11</v>
      </c>
    </row>
    <row r="536" spans="1:18" s="3" customFormat="1" ht="25.5" x14ac:dyDescent="0.2">
      <c r="A536" s="29" t="s">
        <v>1226</v>
      </c>
      <c r="B536" s="9" t="s">
        <v>612</v>
      </c>
      <c r="C536" s="30" t="s">
        <v>45</v>
      </c>
      <c r="D536" s="9" t="s">
        <v>7</v>
      </c>
      <c r="E536" s="30" t="s">
        <v>624</v>
      </c>
      <c r="F536" s="30" t="s">
        <v>280</v>
      </c>
      <c r="G536" s="9" t="s">
        <v>84</v>
      </c>
      <c r="H536" s="31" t="s">
        <v>10</v>
      </c>
      <c r="I536" s="111">
        <v>5</v>
      </c>
      <c r="J536" s="32"/>
      <c r="K536" s="33">
        <f t="shared" si="220"/>
        <v>0</v>
      </c>
      <c r="L536" s="34" t="s">
        <v>211</v>
      </c>
      <c r="M536" s="32">
        <v>0</v>
      </c>
      <c r="N536" s="32">
        <f t="shared" si="221"/>
        <v>0</v>
      </c>
      <c r="O536" s="8">
        <v>46379</v>
      </c>
      <c r="P536" s="8">
        <v>46744</v>
      </c>
      <c r="Q536" s="9" t="s">
        <v>4</v>
      </c>
      <c r="R536" s="15" t="s">
        <v>11</v>
      </c>
    </row>
    <row r="537" spans="1:18" s="3" customFormat="1" ht="38.25" x14ac:dyDescent="0.2">
      <c r="A537" s="29" t="s">
        <v>1227</v>
      </c>
      <c r="B537" s="9" t="s">
        <v>613</v>
      </c>
      <c r="C537" s="30" t="s">
        <v>45</v>
      </c>
      <c r="D537" s="9" t="s">
        <v>7</v>
      </c>
      <c r="E537" s="30" t="s">
        <v>625</v>
      </c>
      <c r="F537" s="30" t="s">
        <v>280</v>
      </c>
      <c r="G537" s="9" t="s">
        <v>627</v>
      </c>
      <c r="H537" s="31" t="s">
        <v>10</v>
      </c>
      <c r="I537" s="111">
        <v>1</v>
      </c>
      <c r="J537" s="32"/>
      <c r="K537" s="33">
        <f t="shared" si="220"/>
        <v>0</v>
      </c>
      <c r="L537" s="34" t="s">
        <v>211</v>
      </c>
      <c r="M537" s="32">
        <v>0</v>
      </c>
      <c r="N537" s="32">
        <f t="shared" si="221"/>
        <v>0</v>
      </c>
      <c r="O537" s="8">
        <v>46379</v>
      </c>
      <c r="P537" s="8">
        <v>46744</v>
      </c>
      <c r="Q537" s="9" t="s">
        <v>4</v>
      </c>
      <c r="R537" s="15" t="s">
        <v>11</v>
      </c>
    </row>
    <row r="538" spans="1:18" s="3" customFormat="1" ht="38.25" x14ac:dyDescent="0.2">
      <c r="A538" s="29" t="s">
        <v>1228</v>
      </c>
      <c r="B538" s="9" t="s">
        <v>614</v>
      </c>
      <c r="C538" s="30" t="s">
        <v>45</v>
      </c>
      <c r="D538" s="9" t="s">
        <v>7</v>
      </c>
      <c r="E538" s="30" t="s">
        <v>626</v>
      </c>
      <c r="F538" s="30" t="s">
        <v>280</v>
      </c>
      <c r="G538" s="9" t="s">
        <v>627</v>
      </c>
      <c r="H538" s="31" t="s">
        <v>10</v>
      </c>
      <c r="I538" s="111">
        <v>2</v>
      </c>
      <c r="J538" s="32"/>
      <c r="K538" s="33">
        <f t="shared" si="220"/>
        <v>0</v>
      </c>
      <c r="L538" s="34" t="s">
        <v>211</v>
      </c>
      <c r="M538" s="32">
        <v>0</v>
      </c>
      <c r="N538" s="32">
        <f t="shared" si="221"/>
        <v>0</v>
      </c>
      <c r="O538" s="8">
        <v>46379</v>
      </c>
      <c r="P538" s="8">
        <v>46744</v>
      </c>
      <c r="Q538" s="9" t="s">
        <v>4</v>
      </c>
      <c r="R538" s="15" t="s">
        <v>11</v>
      </c>
    </row>
    <row r="539" spans="1:18" s="5" customFormat="1" x14ac:dyDescent="0.2">
      <c r="A539" s="123" t="s">
        <v>628</v>
      </c>
      <c r="B539" s="124"/>
      <c r="C539" s="124"/>
      <c r="D539" s="124"/>
      <c r="E539" s="124"/>
      <c r="F539" s="124"/>
      <c r="G539" s="124"/>
      <c r="H539" s="124"/>
      <c r="I539" s="124"/>
      <c r="J539" s="125"/>
      <c r="K539" s="36">
        <f>SUM(K525:K538)</f>
        <v>0</v>
      </c>
      <c r="L539" s="10"/>
      <c r="M539" s="36">
        <f>SUM(M525:M538)</f>
        <v>0</v>
      </c>
      <c r="N539" s="36">
        <f>SUM(N525:N538)</f>
        <v>0</v>
      </c>
      <c r="O539" s="10"/>
      <c r="P539" s="16"/>
      <c r="Q539" s="16"/>
      <c r="R539" s="16"/>
    </row>
    <row r="540" spans="1:18" ht="12.75" customHeight="1" x14ac:dyDescent="0.2">
      <c r="A540" s="129" t="s">
        <v>113</v>
      </c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1"/>
    </row>
    <row r="541" spans="1:18" ht="51" customHeight="1" x14ac:dyDescent="0.2">
      <c r="A541" s="126" t="s">
        <v>1229</v>
      </c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8"/>
    </row>
    <row r="542" spans="1:18" s="3" customFormat="1" ht="38.25" x14ac:dyDescent="0.2">
      <c r="A542" s="89" t="s">
        <v>469</v>
      </c>
      <c r="B542" s="49" t="s">
        <v>11</v>
      </c>
      <c r="C542" s="51" t="s">
        <v>57</v>
      </c>
      <c r="D542" s="49" t="s">
        <v>7</v>
      </c>
      <c r="E542" s="51" t="s">
        <v>213</v>
      </c>
      <c r="F542" s="51" t="s">
        <v>23</v>
      </c>
      <c r="G542" s="49" t="s">
        <v>58</v>
      </c>
      <c r="H542" s="60" t="s">
        <v>10</v>
      </c>
      <c r="I542" s="112">
        <v>25</v>
      </c>
      <c r="J542" s="61"/>
      <c r="K542" s="91">
        <f t="shared" ref="K542" si="224">ROUND(I542*J542,2)</f>
        <v>0</v>
      </c>
      <c r="L542" s="63" t="s">
        <v>211</v>
      </c>
      <c r="M542" s="61">
        <v>0</v>
      </c>
      <c r="N542" s="61">
        <f>K542+M542</f>
        <v>0</v>
      </c>
      <c r="O542" s="50">
        <v>46380</v>
      </c>
      <c r="P542" s="50">
        <v>46744</v>
      </c>
      <c r="Q542" s="49" t="s">
        <v>4</v>
      </c>
      <c r="R542" s="90" t="s">
        <v>11</v>
      </c>
    </row>
    <row r="543" spans="1:18" s="5" customFormat="1" x14ac:dyDescent="0.2">
      <c r="A543" s="123" t="s">
        <v>468</v>
      </c>
      <c r="B543" s="124"/>
      <c r="C543" s="124"/>
      <c r="D543" s="124"/>
      <c r="E543" s="124"/>
      <c r="F543" s="124"/>
      <c r="G543" s="124"/>
      <c r="H543" s="124"/>
      <c r="I543" s="124"/>
      <c r="J543" s="125"/>
      <c r="K543" s="36">
        <f>K542</f>
        <v>0</v>
      </c>
      <c r="L543" s="10"/>
      <c r="M543" s="36">
        <f>M542</f>
        <v>0</v>
      </c>
      <c r="N543" s="36">
        <f>N542</f>
        <v>0</v>
      </c>
      <c r="O543" s="10"/>
      <c r="P543" s="16"/>
      <c r="Q543" s="16"/>
      <c r="R543" s="16"/>
    </row>
    <row r="544" spans="1:18" ht="12.75" customHeight="1" x14ac:dyDescent="0.2">
      <c r="A544" s="129" t="s">
        <v>114</v>
      </c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1"/>
    </row>
    <row r="545" spans="1:18" ht="51" customHeight="1" x14ac:dyDescent="0.2">
      <c r="A545" s="145" t="s">
        <v>1230</v>
      </c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7"/>
    </row>
    <row r="546" spans="1:18" s="3" customFormat="1" ht="25.5" x14ac:dyDescent="0.2">
      <c r="A546" s="89" t="s">
        <v>470</v>
      </c>
      <c r="B546" s="49" t="s">
        <v>73</v>
      </c>
      <c r="C546" s="51" t="s">
        <v>74</v>
      </c>
      <c r="D546" s="49" t="s">
        <v>7</v>
      </c>
      <c r="E546" s="51" t="s">
        <v>72</v>
      </c>
      <c r="F546" s="51" t="s">
        <v>9</v>
      </c>
      <c r="G546" s="49" t="s">
        <v>75</v>
      </c>
      <c r="H546" s="60" t="s">
        <v>10</v>
      </c>
      <c r="I546" s="112">
        <v>85</v>
      </c>
      <c r="J546" s="61"/>
      <c r="K546" s="91">
        <f t="shared" ref="K546" si="225">ROUND(I546*J546,2)</f>
        <v>0</v>
      </c>
      <c r="L546" s="63" t="s">
        <v>211</v>
      </c>
      <c r="M546" s="61">
        <v>0</v>
      </c>
      <c r="N546" s="61">
        <f t="shared" ref="N546" si="226">K546+M546</f>
        <v>0</v>
      </c>
      <c r="O546" s="50">
        <v>46371</v>
      </c>
      <c r="P546" s="50">
        <v>46735</v>
      </c>
      <c r="Q546" s="49" t="s">
        <v>4</v>
      </c>
      <c r="R546" s="90" t="s">
        <v>11</v>
      </c>
    </row>
    <row r="547" spans="1:18" s="5" customFormat="1" x14ac:dyDescent="0.2">
      <c r="A547" s="123" t="s">
        <v>238</v>
      </c>
      <c r="B547" s="124"/>
      <c r="C547" s="124"/>
      <c r="D547" s="124"/>
      <c r="E547" s="124"/>
      <c r="F547" s="124"/>
      <c r="G547" s="124"/>
      <c r="H547" s="124"/>
      <c r="I547" s="124"/>
      <c r="J547" s="125"/>
      <c r="K547" s="36">
        <f>K546</f>
        <v>0</v>
      </c>
      <c r="L547" s="10"/>
      <c r="M547" s="36">
        <f>M546</f>
        <v>0</v>
      </c>
      <c r="N547" s="36">
        <f>N546</f>
        <v>0</v>
      </c>
      <c r="O547" s="10"/>
      <c r="P547" s="16"/>
      <c r="Q547" s="16"/>
      <c r="R547" s="16"/>
    </row>
    <row r="548" spans="1:18" ht="12.75" customHeight="1" x14ac:dyDescent="0.2">
      <c r="A548" s="129" t="s">
        <v>115</v>
      </c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1"/>
    </row>
    <row r="549" spans="1:18" ht="51" customHeight="1" x14ac:dyDescent="0.2">
      <c r="A549" s="126" t="s">
        <v>1231</v>
      </c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8"/>
    </row>
    <row r="550" spans="1:18" s="3" customFormat="1" ht="25.5" x14ac:dyDescent="0.2">
      <c r="A550" s="89" t="s">
        <v>1232</v>
      </c>
      <c r="B550" s="49" t="s">
        <v>73</v>
      </c>
      <c r="C550" s="51" t="s">
        <v>74</v>
      </c>
      <c r="D550" s="49" t="s">
        <v>7</v>
      </c>
      <c r="E550" s="51" t="s">
        <v>72</v>
      </c>
      <c r="F550" s="51" t="s">
        <v>9</v>
      </c>
      <c r="G550" s="49" t="s">
        <v>75</v>
      </c>
      <c r="H550" s="60" t="s">
        <v>10</v>
      </c>
      <c r="I550" s="112">
        <v>300</v>
      </c>
      <c r="J550" s="61"/>
      <c r="K550" s="91">
        <f>ROUND(I550*J550,2)</f>
        <v>0</v>
      </c>
      <c r="L550" s="63" t="s">
        <v>211</v>
      </c>
      <c r="M550" s="61">
        <v>0</v>
      </c>
      <c r="N550" s="61">
        <f>K550+M550</f>
        <v>0</v>
      </c>
      <c r="O550" s="50">
        <v>46374</v>
      </c>
      <c r="P550" s="50">
        <v>46738</v>
      </c>
      <c r="Q550" s="49" t="s">
        <v>4</v>
      </c>
      <c r="R550" s="90" t="s">
        <v>11</v>
      </c>
    </row>
    <row r="551" spans="1:18" s="3" customFormat="1" ht="25.5" x14ac:dyDescent="0.2">
      <c r="A551" s="89" t="s">
        <v>1233</v>
      </c>
      <c r="B551" s="49" t="s">
        <v>62</v>
      </c>
      <c r="C551" s="51" t="s">
        <v>63</v>
      </c>
      <c r="D551" s="49" t="s">
        <v>7</v>
      </c>
      <c r="E551" s="51" t="s">
        <v>61</v>
      </c>
      <c r="F551" s="51" t="s">
        <v>12</v>
      </c>
      <c r="G551" s="49" t="s">
        <v>11</v>
      </c>
      <c r="H551" s="60" t="s">
        <v>10</v>
      </c>
      <c r="I551" s="112">
        <v>16</v>
      </c>
      <c r="J551" s="61"/>
      <c r="K551" s="91">
        <f>ROUND(I551*J551,2)</f>
        <v>0</v>
      </c>
      <c r="L551" s="63">
        <v>0.22</v>
      </c>
      <c r="M551" s="91">
        <f t="shared" ref="M551" si="227">ROUND(K551*L551,2)</f>
        <v>0</v>
      </c>
      <c r="N551" s="61">
        <f>K551+M551</f>
        <v>0</v>
      </c>
      <c r="O551" s="50">
        <v>46379</v>
      </c>
      <c r="P551" s="50">
        <v>46743</v>
      </c>
      <c r="Q551" s="49" t="s">
        <v>4</v>
      </c>
      <c r="R551" s="90" t="s">
        <v>11</v>
      </c>
    </row>
    <row r="552" spans="1:18" s="3" customFormat="1" ht="25.5" x14ac:dyDescent="0.2">
      <c r="A552" s="89" t="s">
        <v>1234</v>
      </c>
      <c r="B552" s="49" t="s">
        <v>214</v>
      </c>
      <c r="C552" s="51" t="s">
        <v>29</v>
      </c>
      <c r="D552" s="49" t="s">
        <v>7</v>
      </c>
      <c r="E552" s="51" t="s">
        <v>38</v>
      </c>
      <c r="F552" s="51" t="s">
        <v>12</v>
      </c>
      <c r="G552" s="49" t="s">
        <v>11</v>
      </c>
      <c r="H552" s="60" t="s">
        <v>10</v>
      </c>
      <c r="I552" s="112">
        <v>1</v>
      </c>
      <c r="J552" s="61"/>
      <c r="K552" s="91">
        <f t="shared" ref="K552" si="228">ROUND(I552*J552,2)</f>
        <v>0</v>
      </c>
      <c r="L552" s="63">
        <v>0.22</v>
      </c>
      <c r="M552" s="91">
        <f>ROUND(K552*L552,2)</f>
        <v>0</v>
      </c>
      <c r="N552" s="61">
        <f t="shared" ref="N552" si="229">K552+M552</f>
        <v>0</v>
      </c>
      <c r="O552" s="50">
        <v>46372</v>
      </c>
      <c r="P552" s="50">
        <v>46736</v>
      </c>
      <c r="Q552" s="49" t="s">
        <v>4</v>
      </c>
      <c r="R552" s="90" t="s">
        <v>11</v>
      </c>
    </row>
    <row r="553" spans="1:18" s="5" customFormat="1" x14ac:dyDescent="0.2">
      <c r="A553" s="123" t="s">
        <v>239</v>
      </c>
      <c r="B553" s="124"/>
      <c r="C553" s="124"/>
      <c r="D553" s="124"/>
      <c r="E553" s="124"/>
      <c r="F553" s="124"/>
      <c r="G553" s="124"/>
      <c r="H553" s="124"/>
      <c r="I553" s="124"/>
      <c r="J553" s="125"/>
      <c r="K553" s="36">
        <f>SUM(K550:K552)</f>
        <v>0</v>
      </c>
      <c r="L553" s="10"/>
      <c r="M553" s="36">
        <f>SUM(M550:M552)</f>
        <v>0</v>
      </c>
      <c r="N553" s="36">
        <f>SUM(N550:N552)</f>
        <v>0</v>
      </c>
      <c r="O553" s="10"/>
      <c r="P553" s="16"/>
      <c r="Q553" s="16"/>
      <c r="R553" s="16"/>
    </row>
    <row r="554" spans="1:18" ht="12.75" customHeight="1" x14ac:dyDescent="0.2">
      <c r="A554" s="129" t="s">
        <v>146</v>
      </c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1"/>
    </row>
    <row r="555" spans="1:18" ht="51" customHeight="1" x14ac:dyDescent="0.2">
      <c r="A555" s="126" t="s">
        <v>1235</v>
      </c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8"/>
    </row>
    <row r="556" spans="1:18" s="3" customFormat="1" ht="38.25" x14ac:dyDescent="0.2">
      <c r="A556" s="29" t="s">
        <v>1236</v>
      </c>
      <c r="B556" s="9" t="s">
        <v>11</v>
      </c>
      <c r="C556" s="30" t="s">
        <v>57</v>
      </c>
      <c r="D556" s="9" t="s">
        <v>7</v>
      </c>
      <c r="E556" s="30" t="s">
        <v>213</v>
      </c>
      <c r="F556" s="30" t="s">
        <v>23</v>
      </c>
      <c r="G556" s="9" t="s">
        <v>58</v>
      </c>
      <c r="H556" s="31" t="s">
        <v>10</v>
      </c>
      <c r="I556" s="112">
        <v>500</v>
      </c>
      <c r="J556" s="32"/>
      <c r="K556" s="41">
        <f>ROUND(J556*I556,2)</f>
        <v>0</v>
      </c>
      <c r="L556" s="34" t="s">
        <v>211</v>
      </c>
      <c r="M556" s="32">
        <v>0</v>
      </c>
      <c r="N556" s="32">
        <f>K556+M556</f>
        <v>0</v>
      </c>
      <c r="O556" s="9" t="s">
        <v>19</v>
      </c>
      <c r="P556" s="8" t="s">
        <v>11</v>
      </c>
      <c r="Q556" s="9" t="s">
        <v>4</v>
      </c>
      <c r="R556" s="15" t="s">
        <v>11</v>
      </c>
    </row>
    <row r="557" spans="1:18" s="3" customFormat="1" ht="76.5" x14ac:dyDescent="0.2">
      <c r="A557" s="29" t="s">
        <v>1237</v>
      </c>
      <c r="B557" s="9" t="s">
        <v>629</v>
      </c>
      <c r="C557" s="30" t="s">
        <v>6</v>
      </c>
      <c r="D557" s="9" t="s">
        <v>7</v>
      </c>
      <c r="E557" s="30" t="s">
        <v>86</v>
      </c>
      <c r="F557" s="30" t="s">
        <v>280</v>
      </c>
      <c r="G557" s="9" t="s">
        <v>25</v>
      </c>
      <c r="H557" s="31" t="s">
        <v>10</v>
      </c>
      <c r="I557" s="111">
        <v>100</v>
      </c>
      <c r="J557" s="32"/>
      <c r="K557" s="41">
        <f t="shared" ref="K557" si="230">ROUND(J557*I557,2)</f>
        <v>0</v>
      </c>
      <c r="L557" s="34" t="s">
        <v>211</v>
      </c>
      <c r="M557" s="32">
        <v>0</v>
      </c>
      <c r="N557" s="32">
        <f t="shared" ref="N557" si="231">K557+M557</f>
        <v>0</v>
      </c>
      <c r="O557" s="9" t="s">
        <v>19</v>
      </c>
      <c r="P557" s="8" t="s">
        <v>11</v>
      </c>
      <c r="Q557" s="9" t="s">
        <v>249</v>
      </c>
      <c r="R557" s="15" t="s">
        <v>11</v>
      </c>
    </row>
    <row r="558" spans="1:18" s="3" customFormat="1" ht="76.5" x14ac:dyDescent="0.2">
      <c r="A558" s="29" t="s">
        <v>1238</v>
      </c>
      <c r="B558" s="9" t="s">
        <v>630</v>
      </c>
      <c r="C558" s="30" t="s">
        <v>6</v>
      </c>
      <c r="D558" s="9" t="s">
        <v>7</v>
      </c>
      <c r="E558" s="30" t="s">
        <v>697</v>
      </c>
      <c r="F558" s="30" t="s">
        <v>280</v>
      </c>
      <c r="G558" s="9" t="s">
        <v>25</v>
      </c>
      <c r="H558" s="31" t="s">
        <v>10</v>
      </c>
      <c r="I558" s="111">
        <v>100</v>
      </c>
      <c r="J558" s="32"/>
      <c r="K558" s="41">
        <f t="shared" ref="K558" si="232">ROUND(J558*I558,2)</f>
        <v>0</v>
      </c>
      <c r="L558" s="34" t="s">
        <v>211</v>
      </c>
      <c r="M558" s="32">
        <v>0</v>
      </c>
      <c r="N558" s="32">
        <f t="shared" ref="N558" si="233">K558+M558</f>
        <v>0</v>
      </c>
      <c r="O558" s="9" t="s">
        <v>19</v>
      </c>
      <c r="P558" s="8" t="s">
        <v>11</v>
      </c>
      <c r="Q558" s="9" t="s">
        <v>249</v>
      </c>
      <c r="R558" s="15" t="s">
        <v>11</v>
      </c>
    </row>
    <row r="559" spans="1:18" s="3" customFormat="1" ht="63.75" x14ac:dyDescent="0.2">
      <c r="A559" s="29" t="s">
        <v>1239</v>
      </c>
      <c r="B559" s="9" t="s">
        <v>11</v>
      </c>
      <c r="C559" s="30" t="s">
        <v>70</v>
      </c>
      <c r="D559" s="9" t="s">
        <v>7</v>
      </c>
      <c r="E559" s="30" t="s">
        <v>199</v>
      </c>
      <c r="F559" s="30" t="s">
        <v>870</v>
      </c>
      <c r="G559" s="9" t="s">
        <v>71</v>
      </c>
      <c r="H559" s="31" t="s">
        <v>10</v>
      </c>
      <c r="I559" s="111">
        <v>250</v>
      </c>
      <c r="J559" s="32"/>
      <c r="K559" s="41">
        <f>ROUND(J559*I559,2)</f>
        <v>0</v>
      </c>
      <c r="L559" s="34" t="s">
        <v>211</v>
      </c>
      <c r="M559" s="32">
        <v>0</v>
      </c>
      <c r="N559" s="32">
        <f>K559+M559</f>
        <v>0</v>
      </c>
      <c r="O559" s="8">
        <v>46380</v>
      </c>
      <c r="P559" s="8">
        <v>46744</v>
      </c>
      <c r="Q559" s="9" t="s">
        <v>4</v>
      </c>
      <c r="R559" s="15" t="s">
        <v>11</v>
      </c>
    </row>
    <row r="560" spans="1:18" s="3" customFormat="1" ht="25.5" x14ac:dyDescent="0.2">
      <c r="A560" s="29" t="s">
        <v>1240</v>
      </c>
      <c r="B560" s="9" t="s">
        <v>73</v>
      </c>
      <c r="C560" s="30" t="s">
        <v>74</v>
      </c>
      <c r="D560" s="9" t="s">
        <v>7</v>
      </c>
      <c r="E560" s="30" t="s">
        <v>72</v>
      </c>
      <c r="F560" s="30" t="s">
        <v>9</v>
      </c>
      <c r="G560" s="9" t="s">
        <v>75</v>
      </c>
      <c r="H560" s="31" t="s">
        <v>10</v>
      </c>
      <c r="I560" s="111">
        <v>2400</v>
      </c>
      <c r="J560" s="32"/>
      <c r="K560" s="41">
        <f t="shared" ref="K560:K568" si="234">ROUND(J560*I560,2)</f>
        <v>0</v>
      </c>
      <c r="L560" s="34" t="s">
        <v>211</v>
      </c>
      <c r="M560" s="32">
        <v>0</v>
      </c>
      <c r="N560" s="32">
        <f t="shared" ref="N560" si="235">K560+M560</f>
        <v>0</v>
      </c>
      <c r="O560" s="9" t="s">
        <v>19</v>
      </c>
      <c r="P560" s="8" t="s">
        <v>11</v>
      </c>
      <c r="Q560" s="9" t="s">
        <v>4</v>
      </c>
      <c r="R560" s="15" t="s">
        <v>11</v>
      </c>
    </row>
    <row r="561" spans="1:18" s="3" customFormat="1" ht="38.25" x14ac:dyDescent="0.2">
      <c r="A561" s="29" t="s">
        <v>1241</v>
      </c>
      <c r="B561" s="9" t="s">
        <v>11</v>
      </c>
      <c r="C561" s="30" t="s">
        <v>54</v>
      </c>
      <c r="D561" s="9" t="s">
        <v>7</v>
      </c>
      <c r="E561" s="30" t="s">
        <v>145</v>
      </c>
      <c r="F561" s="30" t="s">
        <v>9</v>
      </c>
      <c r="G561" s="9" t="s">
        <v>55</v>
      </c>
      <c r="H561" s="31" t="s">
        <v>10</v>
      </c>
      <c r="I561" s="111">
        <v>1</v>
      </c>
      <c r="J561" s="32"/>
      <c r="K561" s="41">
        <f>ROUND(J561*I561,2)</f>
        <v>0</v>
      </c>
      <c r="L561" s="34" t="s">
        <v>211</v>
      </c>
      <c r="M561" s="32">
        <v>0</v>
      </c>
      <c r="N561" s="32">
        <f t="shared" ref="N561" si="236">K561+M561</f>
        <v>0</v>
      </c>
      <c r="O561" s="8">
        <v>46388</v>
      </c>
      <c r="P561" s="8">
        <v>46752</v>
      </c>
      <c r="Q561" s="9" t="s">
        <v>4</v>
      </c>
      <c r="R561" s="15" t="s">
        <v>11</v>
      </c>
    </row>
    <row r="562" spans="1:18" s="3" customFormat="1" ht="25.5" x14ac:dyDescent="0.2">
      <c r="A562" s="29" t="s">
        <v>1242</v>
      </c>
      <c r="B562" s="9" t="s">
        <v>217</v>
      </c>
      <c r="C562" s="30" t="s">
        <v>29</v>
      </c>
      <c r="D562" s="9" t="s">
        <v>7</v>
      </c>
      <c r="E562" s="30" t="s">
        <v>148</v>
      </c>
      <c r="F562" s="30" t="s">
        <v>12</v>
      </c>
      <c r="G562" s="9" t="s">
        <v>11</v>
      </c>
      <c r="H562" s="31" t="s">
        <v>10</v>
      </c>
      <c r="I562" s="111">
        <v>4</v>
      </c>
      <c r="J562" s="32"/>
      <c r="K562" s="41">
        <f>ROUND(J562*I562,2)</f>
        <v>0</v>
      </c>
      <c r="L562" s="34">
        <v>0.22</v>
      </c>
      <c r="M562" s="35">
        <f>ROUND(K562*L562,2)</f>
        <v>0</v>
      </c>
      <c r="N562" s="32">
        <f>K562+M562</f>
        <v>0</v>
      </c>
      <c r="O562" s="8">
        <v>46382</v>
      </c>
      <c r="P562" s="8">
        <v>46746</v>
      </c>
      <c r="Q562" s="9" t="s">
        <v>4</v>
      </c>
      <c r="R562" s="15" t="s">
        <v>11</v>
      </c>
    </row>
    <row r="563" spans="1:18" s="3" customFormat="1" ht="25.5" x14ac:dyDescent="0.2">
      <c r="A563" s="29" t="s">
        <v>1243</v>
      </c>
      <c r="B563" s="9" t="s">
        <v>214</v>
      </c>
      <c r="C563" s="30" t="s">
        <v>29</v>
      </c>
      <c r="D563" s="9" t="s">
        <v>7</v>
      </c>
      <c r="E563" s="30" t="s">
        <v>38</v>
      </c>
      <c r="F563" s="30" t="s">
        <v>12</v>
      </c>
      <c r="G563" s="9" t="s">
        <v>11</v>
      </c>
      <c r="H563" s="31" t="s">
        <v>10</v>
      </c>
      <c r="I563" s="111">
        <v>5</v>
      </c>
      <c r="J563" s="32"/>
      <c r="K563" s="41">
        <f>ROUND(J563*I563,2)</f>
        <v>0</v>
      </c>
      <c r="L563" s="34">
        <v>0.22</v>
      </c>
      <c r="M563" s="35">
        <f>ROUND(K563*L563,2)</f>
        <v>0</v>
      </c>
      <c r="N563" s="32">
        <f>K563+M563</f>
        <v>0</v>
      </c>
      <c r="O563" s="8">
        <v>46382</v>
      </c>
      <c r="P563" s="8">
        <v>46746</v>
      </c>
      <c r="Q563" s="9" t="s">
        <v>4</v>
      </c>
      <c r="R563" s="15" t="s">
        <v>11</v>
      </c>
    </row>
    <row r="564" spans="1:18" s="3" customFormat="1" ht="25.5" x14ac:dyDescent="0.2">
      <c r="A564" s="29" t="s">
        <v>1244</v>
      </c>
      <c r="B564" s="9" t="s">
        <v>323</v>
      </c>
      <c r="C564" s="30" t="s">
        <v>39</v>
      </c>
      <c r="D564" s="9" t="s">
        <v>7</v>
      </c>
      <c r="E564" s="30" t="s">
        <v>171</v>
      </c>
      <c r="F564" s="30" t="s">
        <v>12</v>
      </c>
      <c r="G564" s="9" t="s">
        <v>11</v>
      </c>
      <c r="H564" s="31" t="s">
        <v>10</v>
      </c>
      <c r="I564" s="111">
        <v>13</v>
      </c>
      <c r="J564" s="32"/>
      <c r="K564" s="41">
        <f t="shared" si="234"/>
        <v>0</v>
      </c>
      <c r="L564" s="34">
        <v>0.22</v>
      </c>
      <c r="M564" s="32">
        <f>ROUND(K564*L564,2)</f>
        <v>0</v>
      </c>
      <c r="N564" s="32">
        <f t="shared" ref="N564:N567" si="237">K564+M564</f>
        <v>0</v>
      </c>
      <c r="O564" s="8">
        <v>46388</v>
      </c>
      <c r="P564" s="8">
        <v>46752</v>
      </c>
      <c r="Q564" s="9" t="s">
        <v>4</v>
      </c>
      <c r="R564" s="15" t="s">
        <v>11</v>
      </c>
    </row>
    <row r="565" spans="1:18" s="3" customFormat="1" ht="25.5" x14ac:dyDescent="0.2">
      <c r="A565" s="29" t="s">
        <v>1245</v>
      </c>
      <c r="B565" s="9" t="s">
        <v>323</v>
      </c>
      <c r="C565" s="30" t="s">
        <v>39</v>
      </c>
      <c r="D565" s="9" t="s">
        <v>7</v>
      </c>
      <c r="E565" s="30" t="s">
        <v>171</v>
      </c>
      <c r="F565" s="30" t="s">
        <v>12</v>
      </c>
      <c r="G565" s="9" t="s">
        <v>11</v>
      </c>
      <c r="H565" s="31" t="s">
        <v>10</v>
      </c>
      <c r="I565" s="111">
        <v>12</v>
      </c>
      <c r="J565" s="32"/>
      <c r="K565" s="41">
        <f t="shared" si="234"/>
        <v>0</v>
      </c>
      <c r="L565" s="34">
        <v>0.22</v>
      </c>
      <c r="M565" s="35">
        <f>ROUND(K565*L565,2)</f>
        <v>0</v>
      </c>
      <c r="N565" s="32">
        <f t="shared" si="237"/>
        <v>0</v>
      </c>
      <c r="O565" s="8">
        <v>46388</v>
      </c>
      <c r="P565" s="8">
        <v>46752</v>
      </c>
      <c r="Q565" s="9" t="s">
        <v>4</v>
      </c>
      <c r="R565" s="15" t="s">
        <v>11</v>
      </c>
    </row>
    <row r="566" spans="1:18" s="3" customFormat="1" ht="25.5" x14ac:dyDescent="0.2">
      <c r="A566" s="29" t="s">
        <v>1246</v>
      </c>
      <c r="B566" s="9" t="s">
        <v>631</v>
      </c>
      <c r="C566" s="30" t="s">
        <v>39</v>
      </c>
      <c r="D566" s="9" t="s">
        <v>7</v>
      </c>
      <c r="E566" s="30" t="s">
        <v>171</v>
      </c>
      <c r="F566" s="30" t="s">
        <v>12</v>
      </c>
      <c r="G566" s="9" t="s">
        <v>11</v>
      </c>
      <c r="H566" s="31" t="s">
        <v>10</v>
      </c>
      <c r="I566" s="111">
        <v>11</v>
      </c>
      <c r="J566" s="32"/>
      <c r="K566" s="41">
        <f t="shared" si="234"/>
        <v>0</v>
      </c>
      <c r="L566" s="34">
        <v>0.22</v>
      </c>
      <c r="M566" s="35">
        <f t="shared" ref="M566:M567" si="238">ROUND(K566*L566,2)</f>
        <v>0</v>
      </c>
      <c r="N566" s="32">
        <f t="shared" si="237"/>
        <v>0</v>
      </c>
      <c r="O566" s="8">
        <v>46388</v>
      </c>
      <c r="P566" s="8">
        <v>46752</v>
      </c>
      <c r="Q566" s="9" t="s">
        <v>4</v>
      </c>
      <c r="R566" s="15" t="s">
        <v>11</v>
      </c>
    </row>
    <row r="567" spans="1:18" s="3" customFormat="1" ht="25.5" x14ac:dyDescent="0.2">
      <c r="A567" s="29" t="s">
        <v>1247</v>
      </c>
      <c r="B567" s="9" t="s">
        <v>632</v>
      </c>
      <c r="C567" s="30" t="s">
        <v>39</v>
      </c>
      <c r="D567" s="9" t="s">
        <v>7</v>
      </c>
      <c r="E567" s="30" t="s">
        <v>598</v>
      </c>
      <c r="F567" s="30" t="s">
        <v>12</v>
      </c>
      <c r="G567" s="9" t="s">
        <v>11</v>
      </c>
      <c r="H567" s="31" t="s">
        <v>10</v>
      </c>
      <c r="I567" s="111">
        <v>40</v>
      </c>
      <c r="J567" s="32"/>
      <c r="K567" s="41">
        <f t="shared" si="234"/>
        <v>0</v>
      </c>
      <c r="L567" s="34">
        <v>0.22</v>
      </c>
      <c r="M567" s="35">
        <f t="shared" si="238"/>
        <v>0</v>
      </c>
      <c r="N567" s="32">
        <f t="shared" si="237"/>
        <v>0</v>
      </c>
      <c r="O567" s="8">
        <v>46388</v>
      </c>
      <c r="P567" s="8">
        <v>46752</v>
      </c>
      <c r="Q567" s="9" t="s">
        <v>4</v>
      </c>
      <c r="R567" s="15" t="s">
        <v>11</v>
      </c>
    </row>
    <row r="568" spans="1:18" s="3" customFormat="1" ht="25.5" x14ac:dyDescent="0.2">
      <c r="A568" s="29" t="s">
        <v>1248</v>
      </c>
      <c r="B568" s="9" t="s">
        <v>322</v>
      </c>
      <c r="C568" s="30" t="s">
        <v>39</v>
      </c>
      <c r="D568" s="9" t="s">
        <v>7</v>
      </c>
      <c r="E568" s="30" t="s">
        <v>169</v>
      </c>
      <c r="F568" s="30" t="s">
        <v>12</v>
      </c>
      <c r="G568" s="9" t="s">
        <v>11</v>
      </c>
      <c r="H568" s="31" t="s">
        <v>10</v>
      </c>
      <c r="I568" s="111">
        <v>3</v>
      </c>
      <c r="J568" s="32"/>
      <c r="K568" s="41">
        <f t="shared" si="234"/>
        <v>0</v>
      </c>
      <c r="L568" s="34">
        <v>0.22</v>
      </c>
      <c r="M568" s="35">
        <f>ROUND(K568*L568,2)</f>
        <v>0</v>
      </c>
      <c r="N568" s="32">
        <f t="shared" ref="N568:N571" si="239">K568+M568</f>
        <v>0</v>
      </c>
      <c r="O568" s="8">
        <v>46382</v>
      </c>
      <c r="P568" s="8">
        <v>46746</v>
      </c>
      <c r="Q568" s="9" t="s">
        <v>4</v>
      </c>
      <c r="R568" s="15" t="s">
        <v>11</v>
      </c>
    </row>
    <row r="569" spans="1:18" s="3" customFormat="1" ht="25.5" x14ac:dyDescent="0.2">
      <c r="A569" s="29" t="s">
        <v>1249</v>
      </c>
      <c r="B569" s="9" t="s">
        <v>322</v>
      </c>
      <c r="C569" s="30" t="s">
        <v>39</v>
      </c>
      <c r="D569" s="9" t="s">
        <v>7</v>
      </c>
      <c r="E569" s="30" t="s">
        <v>169</v>
      </c>
      <c r="F569" s="30" t="s">
        <v>12</v>
      </c>
      <c r="G569" s="9" t="s">
        <v>11</v>
      </c>
      <c r="H569" s="31" t="s">
        <v>10</v>
      </c>
      <c r="I569" s="111">
        <v>21</v>
      </c>
      <c r="J569" s="32"/>
      <c r="K569" s="41">
        <f t="shared" ref="K569:K587" si="240">ROUND(J569*I569,2)</f>
        <v>0</v>
      </c>
      <c r="L569" s="34">
        <v>0.22</v>
      </c>
      <c r="M569" s="35">
        <f>ROUND(K569*L569,2)</f>
        <v>0</v>
      </c>
      <c r="N569" s="32">
        <f t="shared" si="239"/>
        <v>0</v>
      </c>
      <c r="O569" s="8">
        <v>46388</v>
      </c>
      <c r="P569" s="8">
        <v>46752</v>
      </c>
      <c r="Q569" s="9" t="s">
        <v>4</v>
      </c>
      <c r="R569" s="15" t="s">
        <v>11</v>
      </c>
    </row>
    <row r="570" spans="1:18" s="3" customFormat="1" ht="25.5" x14ac:dyDescent="0.2">
      <c r="A570" s="29" t="s">
        <v>1250</v>
      </c>
      <c r="B570" s="9" t="s">
        <v>306</v>
      </c>
      <c r="C570" s="30" t="s">
        <v>39</v>
      </c>
      <c r="D570" s="9" t="s">
        <v>7</v>
      </c>
      <c r="E570" s="30" t="s">
        <v>166</v>
      </c>
      <c r="F570" s="30" t="s">
        <v>12</v>
      </c>
      <c r="G570" s="9" t="s">
        <v>11</v>
      </c>
      <c r="H570" s="31" t="s">
        <v>10</v>
      </c>
      <c r="I570" s="111">
        <v>15</v>
      </c>
      <c r="J570" s="32"/>
      <c r="K570" s="41">
        <f t="shared" si="240"/>
        <v>0</v>
      </c>
      <c r="L570" s="34">
        <v>0.22</v>
      </c>
      <c r="M570" s="35">
        <f t="shared" ref="M570:M571" si="241">ROUND(K570*L570,2)</f>
        <v>0</v>
      </c>
      <c r="N570" s="32">
        <f t="shared" si="239"/>
        <v>0</v>
      </c>
      <c r="O570" s="8">
        <v>46388</v>
      </c>
      <c r="P570" s="8">
        <v>46752</v>
      </c>
      <c r="Q570" s="9" t="s">
        <v>4</v>
      </c>
      <c r="R570" s="15" t="s">
        <v>11</v>
      </c>
    </row>
    <row r="571" spans="1:18" s="3" customFormat="1" ht="25.5" x14ac:dyDescent="0.2">
      <c r="A571" s="29" t="s">
        <v>1251</v>
      </c>
      <c r="B571" s="9" t="s">
        <v>307</v>
      </c>
      <c r="C571" s="30" t="s">
        <v>39</v>
      </c>
      <c r="D571" s="9" t="s">
        <v>7</v>
      </c>
      <c r="E571" s="30" t="s">
        <v>167</v>
      </c>
      <c r="F571" s="30" t="s">
        <v>12</v>
      </c>
      <c r="G571" s="9" t="s">
        <v>11</v>
      </c>
      <c r="H571" s="31" t="s">
        <v>10</v>
      </c>
      <c r="I571" s="111">
        <v>25</v>
      </c>
      <c r="J571" s="32"/>
      <c r="K571" s="41">
        <f t="shared" si="240"/>
        <v>0</v>
      </c>
      <c r="L571" s="34">
        <v>0.22</v>
      </c>
      <c r="M571" s="35">
        <f t="shared" si="241"/>
        <v>0</v>
      </c>
      <c r="N571" s="32">
        <f t="shared" si="239"/>
        <v>0</v>
      </c>
      <c r="O571" s="8">
        <v>46388</v>
      </c>
      <c r="P571" s="8">
        <v>46752</v>
      </c>
      <c r="Q571" s="9" t="s">
        <v>4</v>
      </c>
      <c r="R571" s="15" t="s">
        <v>11</v>
      </c>
    </row>
    <row r="572" spans="1:18" s="3" customFormat="1" ht="25.5" x14ac:dyDescent="0.2">
      <c r="A572" s="29" t="s">
        <v>1252</v>
      </c>
      <c r="B572" s="9" t="s">
        <v>133</v>
      </c>
      <c r="C572" s="30" t="s">
        <v>63</v>
      </c>
      <c r="D572" s="9" t="s">
        <v>7</v>
      </c>
      <c r="E572" s="30" t="s">
        <v>132</v>
      </c>
      <c r="F572" s="30" t="s">
        <v>12</v>
      </c>
      <c r="G572" s="9" t="s">
        <v>11</v>
      </c>
      <c r="H572" s="31" t="s">
        <v>10</v>
      </c>
      <c r="I572" s="111">
        <v>40</v>
      </c>
      <c r="J572" s="32"/>
      <c r="K572" s="41">
        <f t="shared" si="240"/>
        <v>0</v>
      </c>
      <c r="L572" s="34">
        <v>0.22</v>
      </c>
      <c r="M572" s="35">
        <f t="shared" ref="M572:M587" si="242">ROUND(K572*L572,2)</f>
        <v>0</v>
      </c>
      <c r="N572" s="32">
        <f t="shared" ref="N572:N581" si="243">K572+M572</f>
        <v>0</v>
      </c>
      <c r="O572" s="8">
        <v>46381</v>
      </c>
      <c r="P572" s="8">
        <v>46745</v>
      </c>
      <c r="Q572" s="9" t="s">
        <v>4</v>
      </c>
      <c r="R572" s="15" t="s">
        <v>11</v>
      </c>
    </row>
    <row r="573" spans="1:18" s="3" customFormat="1" ht="25.5" x14ac:dyDescent="0.2">
      <c r="A573" s="29" t="s">
        <v>1253</v>
      </c>
      <c r="B573" s="9" t="s">
        <v>122</v>
      </c>
      <c r="C573" s="30" t="s">
        <v>63</v>
      </c>
      <c r="D573" s="9" t="s">
        <v>7</v>
      </c>
      <c r="E573" s="30" t="s">
        <v>121</v>
      </c>
      <c r="F573" s="30" t="s">
        <v>12</v>
      </c>
      <c r="G573" s="9" t="s">
        <v>11</v>
      </c>
      <c r="H573" s="31" t="s">
        <v>10</v>
      </c>
      <c r="I573" s="111">
        <v>36</v>
      </c>
      <c r="J573" s="32"/>
      <c r="K573" s="41">
        <f t="shared" si="240"/>
        <v>0</v>
      </c>
      <c r="L573" s="34">
        <v>0.22</v>
      </c>
      <c r="M573" s="35">
        <f t="shared" si="242"/>
        <v>0</v>
      </c>
      <c r="N573" s="32">
        <f t="shared" si="243"/>
        <v>0</v>
      </c>
      <c r="O573" s="8">
        <v>46381</v>
      </c>
      <c r="P573" s="8">
        <v>46745</v>
      </c>
      <c r="Q573" s="9" t="s">
        <v>4</v>
      </c>
      <c r="R573" s="15" t="s">
        <v>11</v>
      </c>
    </row>
    <row r="574" spans="1:18" s="3" customFormat="1" ht="25.5" x14ac:dyDescent="0.2">
      <c r="A574" s="29" t="s">
        <v>1254</v>
      </c>
      <c r="B574" s="9" t="s">
        <v>732</v>
      </c>
      <c r="C574" s="30" t="s">
        <v>45</v>
      </c>
      <c r="D574" s="9" t="s">
        <v>7</v>
      </c>
      <c r="E574" s="30" t="s">
        <v>633</v>
      </c>
      <c r="F574" s="30" t="s">
        <v>280</v>
      </c>
      <c r="G574" s="9" t="s">
        <v>51</v>
      </c>
      <c r="H574" s="31" t="s">
        <v>10</v>
      </c>
      <c r="I574" s="111">
        <v>1</v>
      </c>
      <c r="J574" s="32"/>
      <c r="K574" s="41">
        <f>ROUND(J574*I574,2)</f>
        <v>0</v>
      </c>
      <c r="L574" s="34" t="s">
        <v>211</v>
      </c>
      <c r="M574" s="32">
        <v>0</v>
      </c>
      <c r="N574" s="32">
        <f t="shared" ref="N574" si="244">K574+M574</f>
        <v>0</v>
      </c>
      <c r="O574" s="8">
        <v>46401</v>
      </c>
      <c r="P574" s="8">
        <v>46765</v>
      </c>
      <c r="Q574" s="9" t="s">
        <v>4</v>
      </c>
      <c r="R574" s="15" t="s">
        <v>11</v>
      </c>
    </row>
    <row r="575" spans="1:18" s="3" customFormat="1" ht="25.5" x14ac:dyDescent="0.2">
      <c r="A575" s="29" t="s">
        <v>1255</v>
      </c>
      <c r="B575" s="9" t="s">
        <v>733</v>
      </c>
      <c r="C575" s="30" t="s">
        <v>45</v>
      </c>
      <c r="D575" s="9" t="s">
        <v>7</v>
      </c>
      <c r="E575" s="30" t="s">
        <v>634</v>
      </c>
      <c r="F575" s="30" t="s">
        <v>280</v>
      </c>
      <c r="G575" s="9" t="s">
        <v>734</v>
      </c>
      <c r="H575" s="31" t="s">
        <v>10</v>
      </c>
      <c r="I575" s="111">
        <v>1</v>
      </c>
      <c r="J575" s="32"/>
      <c r="K575" s="41">
        <f>ROUND(J575*I575,2)</f>
        <v>0</v>
      </c>
      <c r="L575" s="34" t="s">
        <v>211</v>
      </c>
      <c r="M575" s="32">
        <v>0</v>
      </c>
      <c r="N575" s="32">
        <f t="shared" ref="N575" si="245">K575+M575</f>
        <v>0</v>
      </c>
      <c r="O575" s="8">
        <v>46401</v>
      </c>
      <c r="P575" s="8">
        <v>46765</v>
      </c>
      <c r="Q575" s="9" t="s">
        <v>4</v>
      </c>
      <c r="R575" s="15" t="s">
        <v>11</v>
      </c>
    </row>
    <row r="576" spans="1:18" s="3" customFormat="1" ht="25.5" x14ac:dyDescent="0.2">
      <c r="A576" s="29" t="s">
        <v>1256</v>
      </c>
      <c r="B576" s="9" t="s">
        <v>464</v>
      </c>
      <c r="C576" s="30" t="s">
        <v>45</v>
      </c>
      <c r="D576" s="9" t="s">
        <v>7</v>
      </c>
      <c r="E576" s="30" t="s">
        <v>465</v>
      </c>
      <c r="F576" s="30" t="s">
        <v>280</v>
      </c>
      <c r="G576" s="9" t="s">
        <v>46</v>
      </c>
      <c r="H576" s="31" t="s">
        <v>10</v>
      </c>
      <c r="I576" s="111">
        <v>9</v>
      </c>
      <c r="J576" s="32"/>
      <c r="K576" s="41">
        <f>ROUND(J576*I576,2)</f>
        <v>0</v>
      </c>
      <c r="L576" s="34" t="s">
        <v>211</v>
      </c>
      <c r="M576" s="32">
        <v>0</v>
      </c>
      <c r="N576" s="32">
        <f t="shared" ref="N576:N577" si="246">K576+M576</f>
        <v>0</v>
      </c>
      <c r="O576" s="8">
        <v>46401</v>
      </c>
      <c r="P576" s="8">
        <v>46765</v>
      </c>
      <c r="Q576" s="9" t="s">
        <v>4</v>
      </c>
      <c r="R576" s="15" t="s">
        <v>11</v>
      </c>
    </row>
    <row r="577" spans="1:18" s="3" customFormat="1" ht="38.25" x14ac:dyDescent="0.2">
      <c r="A577" s="29" t="s">
        <v>1257</v>
      </c>
      <c r="B577" s="9" t="s">
        <v>561</v>
      </c>
      <c r="C577" s="30" t="s">
        <v>45</v>
      </c>
      <c r="D577" s="9" t="s">
        <v>7</v>
      </c>
      <c r="E577" s="30" t="s">
        <v>552</v>
      </c>
      <c r="F577" s="30" t="s">
        <v>280</v>
      </c>
      <c r="G577" s="9" t="s">
        <v>46</v>
      </c>
      <c r="H577" s="31" t="s">
        <v>10</v>
      </c>
      <c r="I577" s="111">
        <v>17</v>
      </c>
      <c r="J577" s="32"/>
      <c r="K577" s="41">
        <f>ROUND(J577*I577,2)</f>
        <v>0</v>
      </c>
      <c r="L577" s="34" t="s">
        <v>211</v>
      </c>
      <c r="M577" s="32">
        <v>0</v>
      </c>
      <c r="N577" s="32">
        <f t="shared" si="246"/>
        <v>0</v>
      </c>
      <c r="O577" s="8">
        <v>46401</v>
      </c>
      <c r="P577" s="8">
        <v>46765</v>
      </c>
      <c r="Q577" s="9" t="s">
        <v>4</v>
      </c>
      <c r="R577" s="15" t="s">
        <v>11</v>
      </c>
    </row>
    <row r="578" spans="1:18" s="3" customFormat="1" ht="38.25" x14ac:dyDescent="0.2">
      <c r="A578" s="29" t="s">
        <v>1258</v>
      </c>
      <c r="B578" s="9" t="s">
        <v>104</v>
      </c>
      <c r="C578" s="30" t="s">
        <v>105</v>
      </c>
      <c r="D578" s="9" t="s">
        <v>7</v>
      </c>
      <c r="E578" s="30" t="s">
        <v>103</v>
      </c>
      <c r="F578" s="30" t="s">
        <v>23</v>
      </c>
      <c r="G578" s="9" t="s">
        <v>106</v>
      </c>
      <c r="H578" s="31" t="s">
        <v>10</v>
      </c>
      <c r="I578" s="111">
        <v>200</v>
      </c>
      <c r="J578" s="32"/>
      <c r="K578" s="41">
        <f t="shared" si="240"/>
        <v>0</v>
      </c>
      <c r="L578" s="34" t="s">
        <v>211</v>
      </c>
      <c r="M578" s="32">
        <v>0</v>
      </c>
      <c r="N578" s="32">
        <f t="shared" si="243"/>
        <v>0</v>
      </c>
      <c r="O578" s="8">
        <v>46296</v>
      </c>
      <c r="P578" s="8">
        <v>46660</v>
      </c>
      <c r="Q578" s="9" t="s">
        <v>4</v>
      </c>
      <c r="R578" s="15" t="s">
        <v>11</v>
      </c>
    </row>
    <row r="579" spans="1:18" s="3" customFormat="1" ht="76.5" x14ac:dyDescent="0.2">
      <c r="A579" s="29" t="s">
        <v>1259</v>
      </c>
      <c r="B579" s="9" t="s">
        <v>629</v>
      </c>
      <c r="C579" s="30" t="s">
        <v>6</v>
      </c>
      <c r="D579" s="9" t="s">
        <v>7</v>
      </c>
      <c r="E579" s="30" t="s">
        <v>86</v>
      </c>
      <c r="F579" s="30" t="s">
        <v>280</v>
      </c>
      <c r="G579" s="9" t="s">
        <v>25</v>
      </c>
      <c r="H579" s="31" t="s">
        <v>10</v>
      </c>
      <c r="I579" s="111">
        <v>2</v>
      </c>
      <c r="J579" s="32"/>
      <c r="K579" s="33">
        <f t="shared" ref="K579" si="247">ROUND(I579*J579,2)</f>
        <v>0</v>
      </c>
      <c r="L579" s="34" t="s">
        <v>211</v>
      </c>
      <c r="M579" s="32">
        <v>0</v>
      </c>
      <c r="N579" s="32">
        <f t="shared" si="243"/>
        <v>0</v>
      </c>
      <c r="O579" s="8" t="s">
        <v>19</v>
      </c>
      <c r="P579" s="8" t="s">
        <v>11</v>
      </c>
      <c r="Q579" s="9" t="s">
        <v>249</v>
      </c>
      <c r="R579" s="15" t="s">
        <v>11</v>
      </c>
    </row>
    <row r="580" spans="1:18" s="3" customFormat="1" ht="76.5" x14ac:dyDescent="0.2">
      <c r="A580" s="29" t="s">
        <v>1260</v>
      </c>
      <c r="B580" s="9" t="s">
        <v>367</v>
      </c>
      <c r="C580" s="30" t="s">
        <v>6</v>
      </c>
      <c r="D580" s="9" t="s">
        <v>7</v>
      </c>
      <c r="E580" s="30" t="s">
        <v>50</v>
      </c>
      <c r="F580" s="30" t="s">
        <v>280</v>
      </c>
      <c r="G580" s="9" t="s">
        <v>25</v>
      </c>
      <c r="H580" s="31" t="s">
        <v>10</v>
      </c>
      <c r="I580" s="111">
        <v>10</v>
      </c>
      <c r="J580" s="32"/>
      <c r="K580" s="41">
        <f>ROUND(J580*I580,2)</f>
        <v>0</v>
      </c>
      <c r="L580" s="34" t="s">
        <v>211</v>
      </c>
      <c r="M580" s="32">
        <v>0</v>
      </c>
      <c r="N580" s="32">
        <f>K580+M580</f>
        <v>0</v>
      </c>
      <c r="O580" s="8" t="s">
        <v>19</v>
      </c>
      <c r="P580" s="8" t="s">
        <v>11</v>
      </c>
      <c r="Q580" s="9" t="s">
        <v>249</v>
      </c>
      <c r="R580" s="15" t="s">
        <v>11</v>
      </c>
    </row>
    <row r="581" spans="1:18" s="3" customFormat="1" ht="51" x14ac:dyDescent="0.2">
      <c r="A581" s="29" t="s">
        <v>1261</v>
      </c>
      <c r="B581" s="9" t="s">
        <v>149</v>
      </c>
      <c r="C581" s="30" t="s">
        <v>42</v>
      </c>
      <c r="D581" s="9" t="s">
        <v>7</v>
      </c>
      <c r="E581" s="30" t="s">
        <v>198</v>
      </c>
      <c r="F581" s="30" t="s">
        <v>12</v>
      </c>
      <c r="G581" s="9" t="s">
        <v>11</v>
      </c>
      <c r="H581" s="31" t="s">
        <v>10</v>
      </c>
      <c r="I581" s="111">
        <v>24</v>
      </c>
      <c r="J581" s="32"/>
      <c r="K581" s="41">
        <f t="shared" si="240"/>
        <v>0</v>
      </c>
      <c r="L581" s="34">
        <v>0.22</v>
      </c>
      <c r="M581" s="35">
        <f t="shared" si="242"/>
        <v>0</v>
      </c>
      <c r="N581" s="32">
        <f t="shared" si="243"/>
        <v>0</v>
      </c>
      <c r="O581" s="8">
        <v>46380</v>
      </c>
      <c r="P581" s="8">
        <v>46744</v>
      </c>
      <c r="Q581" s="9" t="s">
        <v>4</v>
      </c>
      <c r="R581" s="15" t="s">
        <v>11</v>
      </c>
    </row>
    <row r="582" spans="1:18" s="3" customFormat="1" ht="76.5" x14ac:dyDescent="0.2">
      <c r="A582" s="29" t="s">
        <v>1262</v>
      </c>
      <c r="B582" s="9" t="s">
        <v>363</v>
      </c>
      <c r="C582" s="30" t="s">
        <v>6</v>
      </c>
      <c r="D582" s="9" t="s">
        <v>7</v>
      </c>
      <c r="E582" s="30" t="s">
        <v>394</v>
      </c>
      <c r="F582" s="30" t="s">
        <v>12</v>
      </c>
      <c r="G582" s="9" t="s">
        <v>11</v>
      </c>
      <c r="H582" s="31" t="s">
        <v>10</v>
      </c>
      <c r="I582" s="111">
        <v>5</v>
      </c>
      <c r="J582" s="32"/>
      <c r="K582" s="41">
        <f t="shared" si="240"/>
        <v>0</v>
      </c>
      <c r="L582" s="34">
        <v>0.22</v>
      </c>
      <c r="M582" s="35">
        <f t="shared" si="242"/>
        <v>0</v>
      </c>
      <c r="N582" s="32">
        <f t="shared" ref="N582:N587" si="248">K582+M582</f>
        <v>0</v>
      </c>
      <c r="O582" s="8">
        <v>46386</v>
      </c>
      <c r="P582" s="8">
        <v>46750</v>
      </c>
      <c r="Q582" s="9" t="s">
        <v>4</v>
      </c>
      <c r="R582" s="15" t="s">
        <v>11</v>
      </c>
    </row>
    <row r="583" spans="1:18" s="3" customFormat="1" ht="76.5" x14ac:dyDescent="0.2">
      <c r="A583" s="29" t="s">
        <v>1263</v>
      </c>
      <c r="B583" s="9" t="s">
        <v>570</v>
      </c>
      <c r="C583" s="30" t="s">
        <v>6</v>
      </c>
      <c r="D583" s="9" t="s">
        <v>7</v>
      </c>
      <c r="E583" s="30" t="s">
        <v>571</v>
      </c>
      <c r="F583" s="30" t="s">
        <v>12</v>
      </c>
      <c r="G583" s="9" t="s">
        <v>11</v>
      </c>
      <c r="H583" s="31" t="s">
        <v>10</v>
      </c>
      <c r="I583" s="111">
        <v>11</v>
      </c>
      <c r="J583" s="32"/>
      <c r="K583" s="41">
        <f t="shared" si="240"/>
        <v>0</v>
      </c>
      <c r="L583" s="34">
        <v>0.22</v>
      </c>
      <c r="M583" s="35">
        <f t="shared" si="242"/>
        <v>0</v>
      </c>
      <c r="N583" s="32">
        <f t="shared" si="248"/>
        <v>0</v>
      </c>
      <c r="O583" s="8">
        <v>46386</v>
      </c>
      <c r="P583" s="8">
        <v>46750</v>
      </c>
      <c r="Q583" s="9" t="s">
        <v>4</v>
      </c>
      <c r="R583" s="15" t="s">
        <v>11</v>
      </c>
    </row>
    <row r="584" spans="1:18" s="3" customFormat="1" ht="76.5" x14ac:dyDescent="0.2">
      <c r="A584" s="29" t="s">
        <v>1264</v>
      </c>
      <c r="B584" s="9" t="s">
        <v>692</v>
      </c>
      <c r="C584" s="30" t="s">
        <v>6</v>
      </c>
      <c r="D584" s="9" t="s">
        <v>7</v>
      </c>
      <c r="E584" s="30" t="s">
        <v>691</v>
      </c>
      <c r="F584" s="30" t="s">
        <v>12</v>
      </c>
      <c r="G584" s="9" t="s">
        <v>11</v>
      </c>
      <c r="H584" s="31" t="s">
        <v>10</v>
      </c>
      <c r="I584" s="111">
        <v>2</v>
      </c>
      <c r="J584" s="32"/>
      <c r="K584" s="41">
        <f t="shared" si="240"/>
        <v>0</v>
      </c>
      <c r="L584" s="34">
        <v>0.22</v>
      </c>
      <c r="M584" s="35">
        <f t="shared" si="242"/>
        <v>0</v>
      </c>
      <c r="N584" s="32">
        <f t="shared" si="248"/>
        <v>0</v>
      </c>
      <c r="O584" s="8">
        <v>46386</v>
      </c>
      <c r="P584" s="8">
        <v>46750</v>
      </c>
      <c r="Q584" s="9" t="s">
        <v>4</v>
      </c>
      <c r="R584" s="15" t="s">
        <v>11</v>
      </c>
    </row>
    <row r="585" spans="1:18" s="3" customFormat="1" ht="89.25" x14ac:dyDescent="0.2">
      <c r="A585" s="29" t="s">
        <v>1265</v>
      </c>
      <c r="B585" s="9" t="s">
        <v>123</v>
      </c>
      <c r="C585" s="30" t="s">
        <v>6</v>
      </c>
      <c r="D585" s="9" t="s">
        <v>7</v>
      </c>
      <c r="E585" s="30" t="s">
        <v>693</v>
      </c>
      <c r="F585" s="30" t="s">
        <v>12</v>
      </c>
      <c r="G585" s="9" t="s">
        <v>11</v>
      </c>
      <c r="H585" s="31" t="s">
        <v>10</v>
      </c>
      <c r="I585" s="111">
        <v>1</v>
      </c>
      <c r="J585" s="32"/>
      <c r="K585" s="41">
        <f t="shared" si="240"/>
        <v>0</v>
      </c>
      <c r="L585" s="34">
        <v>0.22</v>
      </c>
      <c r="M585" s="35">
        <f t="shared" si="242"/>
        <v>0</v>
      </c>
      <c r="N585" s="32">
        <f t="shared" si="248"/>
        <v>0</v>
      </c>
      <c r="O585" s="8">
        <v>46386</v>
      </c>
      <c r="P585" s="8">
        <v>46750</v>
      </c>
      <c r="Q585" s="9" t="s">
        <v>4</v>
      </c>
      <c r="R585" s="15" t="s">
        <v>11</v>
      </c>
    </row>
    <row r="586" spans="1:18" s="3" customFormat="1" ht="76.5" x14ac:dyDescent="0.2">
      <c r="A586" s="29" t="s">
        <v>1266</v>
      </c>
      <c r="B586" s="9" t="s">
        <v>151</v>
      </c>
      <c r="C586" s="30" t="s">
        <v>6</v>
      </c>
      <c r="D586" s="9" t="s">
        <v>7</v>
      </c>
      <c r="E586" s="30" t="s">
        <v>196</v>
      </c>
      <c r="F586" s="30" t="s">
        <v>12</v>
      </c>
      <c r="G586" s="9" t="s">
        <v>11</v>
      </c>
      <c r="H586" s="31" t="s">
        <v>10</v>
      </c>
      <c r="I586" s="111">
        <v>15</v>
      </c>
      <c r="J586" s="32"/>
      <c r="K586" s="41">
        <f t="shared" si="240"/>
        <v>0</v>
      </c>
      <c r="L586" s="34">
        <v>0.22</v>
      </c>
      <c r="M586" s="35">
        <f t="shared" si="242"/>
        <v>0</v>
      </c>
      <c r="N586" s="32">
        <f t="shared" si="248"/>
        <v>0</v>
      </c>
      <c r="O586" s="8">
        <v>46379</v>
      </c>
      <c r="P586" s="8">
        <v>46743</v>
      </c>
      <c r="Q586" s="9" t="s">
        <v>4</v>
      </c>
      <c r="R586" s="15" t="s">
        <v>11</v>
      </c>
    </row>
    <row r="587" spans="1:18" s="3" customFormat="1" ht="76.5" x14ac:dyDescent="0.2">
      <c r="A587" s="29" t="s">
        <v>1267</v>
      </c>
      <c r="B587" s="9" t="s">
        <v>151</v>
      </c>
      <c r="C587" s="30" t="s">
        <v>6</v>
      </c>
      <c r="D587" s="9" t="s">
        <v>7</v>
      </c>
      <c r="E587" s="30" t="s">
        <v>150</v>
      </c>
      <c r="F587" s="30" t="s">
        <v>12</v>
      </c>
      <c r="G587" s="9" t="s">
        <v>11</v>
      </c>
      <c r="H587" s="31" t="s">
        <v>10</v>
      </c>
      <c r="I587" s="111">
        <v>10</v>
      </c>
      <c r="J587" s="32"/>
      <c r="K587" s="41">
        <f t="shared" si="240"/>
        <v>0</v>
      </c>
      <c r="L587" s="34">
        <v>0.22</v>
      </c>
      <c r="M587" s="35">
        <f t="shared" si="242"/>
        <v>0</v>
      </c>
      <c r="N587" s="32">
        <f t="shared" si="248"/>
        <v>0</v>
      </c>
      <c r="O587" s="8">
        <v>46386</v>
      </c>
      <c r="P587" s="8">
        <v>46750</v>
      </c>
      <c r="Q587" s="9" t="s">
        <v>4</v>
      </c>
      <c r="R587" s="15" t="s">
        <v>11</v>
      </c>
    </row>
    <row r="588" spans="1:18" s="3" customFormat="1" ht="63.75" x14ac:dyDescent="0.2">
      <c r="A588" s="29" t="s">
        <v>1268</v>
      </c>
      <c r="B588" s="9" t="s">
        <v>690</v>
      </c>
      <c r="C588" s="30" t="s">
        <v>6</v>
      </c>
      <c r="D588" s="9" t="s">
        <v>7</v>
      </c>
      <c r="E588" s="30" t="s">
        <v>195</v>
      </c>
      <c r="F588" s="30" t="s">
        <v>12</v>
      </c>
      <c r="G588" s="9" t="s">
        <v>11</v>
      </c>
      <c r="H588" s="31" t="s">
        <v>10</v>
      </c>
      <c r="I588" s="111">
        <v>1</v>
      </c>
      <c r="J588" s="32"/>
      <c r="K588" s="41">
        <f>ROUND(J588*I588,2)</f>
        <v>0</v>
      </c>
      <c r="L588" s="34">
        <v>0.22</v>
      </c>
      <c r="M588" s="35">
        <f>ROUND(K588*L588,2)</f>
        <v>0</v>
      </c>
      <c r="N588" s="32">
        <f>K588+M588</f>
        <v>0</v>
      </c>
      <c r="O588" s="8">
        <v>46386</v>
      </c>
      <c r="P588" s="8">
        <v>46750</v>
      </c>
      <c r="Q588" s="9" t="s">
        <v>4</v>
      </c>
      <c r="R588" s="15" t="s">
        <v>11</v>
      </c>
    </row>
    <row r="589" spans="1:18" s="3" customFormat="1" ht="76.5" x14ac:dyDescent="0.2">
      <c r="A589" s="29" t="s">
        <v>1269</v>
      </c>
      <c r="B589" s="9" t="s">
        <v>363</v>
      </c>
      <c r="C589" s="30" t="s">
        <v>6</v>
      </c>
      <c r="D589" s="9" t="s">
        <v>7</v>
      </c>
      <c r="E589" s="30" t="s">
        <v>394</v>
      </c>
      <c r="F589" s="30" t="s">
        <v>12</v>
      </c>
      <c r="G589" s="9" t="s">
        <v>11</v>
      </c>
      <c r="H589" s="31" t="s">
        <v>10</v>
      </c>
      <c r="I589" s="111">
        <v>2</v>
      </c>
      <c r="J589" s="32"/>
      <c r="K589" s="41">
        <f>ROUND(J589*I589,2)</f>
        <v>0</v>
      </c>
      <c r="L589" s="34">
        <v>0.22</v>
      </c>
      <c r="M589" s="35">
        <f>ROUND(K589*L589,2)</f>
        <v>0</v>
      </c>
      <c r="N589" s="32">
        <f>K589+M589</f>
        <v>0</v>
      </c>
      <c r="O589" s="8">
        <v>46386</v>
      </c>
      <c r="P589" s="8">
        <v>46750</v>
      </c>
      <c r="Q589" s="9" t="s">
        <v>4</v>
      </c>
      <c r="R589" s="15" t="s">
        <v>11</v>
      </c>
    </row>
    <row r="590" spans="1:18" s="3" customFormat="1" ht="76.5" x14ac:dyDescent="0.2">
      <c r="A590" s="29" t="s">
        <v>1270</v>
      </c>
      <c r="B590" s="9" t="s">
        <v>692</v>
      </c>
      <c r="C590" s="30" t="s">
        <v>6</v>
      </c>
      <c r="D590" s="9" t="s">
        <v>7</v>
      </c>
      <c r="E590" s="30" t="s">
        <v>691</v>
      </c>
      <c r="F590" s="30" t="s">
        <v>12</v>
      </c>
      <c r="G590" s="9" t="s">
        <v>11</v>
      </c>
      <c r="H590" s="31" t="s">
        <v>10</v>
      </c>
      <c r="I590" s="111">
        <v>2</v>
      </c>
      <c r="J590" s="32"/>
      <c r="K590" s="41">
        <f>ROUND(J590*I590,2)</f>
        <v>0</v>
      </c>
      <c r="L590" s="34">
        <v>0.22</v>
      </c>
      <c r="M590" s="35">
        <f>ROUND(K590*L590,2)</f>
        <v>0</v>
      </c>
      <c r="N590" s="32">
        <f t="shared" ref="N590" si="249">K590+M590</f>
        <v>0</v>
      </c>
      <c r="O590" s="8">
        <v>46386</v>
      </c>
      <c r="P590" s="8">
        <v>46750</v>
      </c>
      <c r="Q590" s="9" t="s">
        <v>4</v>
      </c>
      <c r="R590" s="15" t="s">
        <v>11</v>
      </c>
    </row>
    <row r="591" spans="1:18" s="3" customFormat="1" ht="76.5" x14ac:dyDescent="0.2">
      <c r="A591" s="29" t="s">
        <v>1271</v>
      </c>
      <c r="B591" s="9" t="s">
        <v>151</v>
      </c>
      <c r="C591" s="30" t="s">
        <v>6</v>
      </c>
      <c r="D591" s="9" t="s">
        <v>7</v>
      </c>
      <c r="E591" s="30" t="s">
        <v>694</v>
      </c>
      <c r="F591" s="30" t="s">
        <v>12</v>
      </c>
      <c r="G591" s="9" t="s">
        <v>11</v>
      </c>
      <c r="H591" s="31" t="s">
        <v>10</v>
      </c>
      <c r="I591" s="111">
        <v>1</v>
      </c>
      <c r="J591" s="32"/>
      <c r="K591" s="41">
        <f>ROUND(J591*I591,2)</f>
        <v>0</v>
      </c>
      <c r="L591" s="34">
        <v>0.22</v>
      </c>
      <c r="M591" s="35">
        <f>ROUND(K591*L591,2)</f>
        <v>0</v>
      </c>
      <c r="N591" s="32">
        <f t="shared" ref="N591" si="250">K591+M591</f>
        <v>0</v>
      </c>
      <c r="O591" s="8">
        <v>46386</v>
      </c>
      <c r="P591" s="8">
        <v>46750</v>
      </c>
      <c r="Q591" s="9" t="s">
        <v>4</v>
      </c>
      <c r="R591" s="15" t="s">
        <v>11</v>
      </c>
    </row>
    <row r="592" spans="1:18" s="5" customFormat="1" x14ac:dyDescent="0.2">
      <c r="A592" s="133" t="s">
        <v>635</v>
      </c>
      <c r="B592" s="134"/>
      <c r="C592" s="134"/>
      <c r="D592" s="134"/>
      <c r="E592" s="134"/>
      <c r="F592" s="134"/>
      <c r="G592" s="134"/>
      <c r="H592" s="134"/>
      <c r="I592" s="134"/>
      <c r="J592" s="135"/>
      <c r="K592" s="36">
        <f>SUM(K556:K591)</f>
        <v>0</v>
      </c>
      <c r="L592" s="10"/>
      <c r="M592" s="36">
        <f>SUM(M556:M591)</f>
        <v>0</v>
      </c>
      <c r="N592" s="36">
        <f>SUM(N556:N591)</f>
        <v>0</v>
      </c>
      <c r="O592" s="10"/>
      <c r="P592" s="16"/>
      <c r="Q592" s="16"/>
      <c r="R592" s="16"/>
    </row>
    <row r="593" spans="1:18" ht="51" customHeight="1" x14ac:dyDescent="0.2">
      <c r="A593" s="126" t="s">
        <v>1272</v>
      </c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8"/>
    </row>
    <row r="594" spans="1:18" s="3" customFormat="1" ht="25.5" x14ac:dyDescent="0.2">
      <c r="A594" s="29" t="s">
        <v>1273</v>
      </c>
      <c r="B594" s="9" t="s">
        <v>215</v>
      </c>
      <c r="C594" s="30" t="s">
        <v>29</v>
      </c>
      <c r="D594" s="9" t="s">
        <v>7</v>
      </c>
      <c r="E594" s="30" t="s">
        <v>37</v>
      </c>
      <c r="F594" s="30" t="s">
        <v>12</v>
      </c>
      <c r="G594" s="9" t="s">
        <v>11</v>
      </c>
      <c r="H594" s="31" t="s">
        <v>10</v>
      </c>
      <c r="I594" s="111">
        <v>11</v>
      </c>
      <c r="J594" s="32"/>
      <c r="K594" s="41">
        <f>ROUND(J594*I594,2)</f>
        <v>0</v>
      </c>
      <c r="L594" s="34">
        <v>0.22</v>
      </c>
      <c r="M594" s="35">
        <f t="shared" ref="M594:M595" si="251">ROUND(K594*L594,2)</f>
        <v>0</v>
      </c>
      <c r="N594" s="32">
        <f>K594+M594</f>
        <v>0</v>
      </c>
      <c r="O594" s="8">
        <v>46382</v>
      </c>
      <c r="P594" s="8">
        <v>46746</v>
      </c>
      <c r="Q594" s="9" t="s">
        <v>4</v>
      </c>
      <c r="R594" s="15" t="s">
        <v>11</v>
      </c>
    </row>
    <row r="595" spans="1:18" s="3" customFormat="1" ht="25.5" x14ac:dyDescent="0.2">
      <c r="A595" s="29" t="s">
        <v>1274</v>
      </c>
      <c r="B595" s="9" t="s">
        <v>216</v>
      </c>
      <c r="C595" s="30" t="s">
        <v>29</v>
      </c>
      <c r="D595" s="9" t="s">
        <v>7</v>
      </c>
      <c r="E595" s="30" t="s">
        <v>147</v>
      </c>
      <c r="F595" s="30" t="s">
        <v>12</v>
      </c>
      <c r="G595" s="9" t="s">
        <v>11</v>
      </c>
      <c r="H595" s="31" t="s">
        <v>10</v>
      </c>
      <c r="I595" s="111">
        <v>5</v>
      </c>
      <c r="J595" s="32"/>
      <c r="K595" s="41">
        <f>ROUND(J595*I595,2)</f>
        <v>0</v>
      </c>
      <c r="L595" s="34">
        <v>0.22</v>
      </c>
      <c r="M595" s="35">
        <f t="shared" si="251"/>
        <v>0</v>
      </c>
      <c r="N595" s="32">
        <f>K595+M595</f>
        <v>0</v>
      </c>
      <c r="O595" s="8">
        <v>46382</v>
      </c>
      <c r="P595" s="8">
        <v>46746</v>
      </c>
      <c r="Q595" s="9" t="s">
        <v>4</v>
      </c>
      <c r="R595" s="15" t="s">
        <v>11</v>
      </c>
    </row>
    <row r="596" spans="1:18" s="5" customFormat="1" x14ac:dyDescent="0.2">
      <c r="A596" s="133" t="s">
        <v>636</v>
      </c>
      <c r="B596" s="134"/>
      <c r="C596" s="134"/>
      <c r="D596" s="134"/>
      <c r="E596" s="134"/>
      <c r="F596" s="134"/>
      <c r="G596" s="134"/>
      <c r="H596" s="134"/>
      <c r="I596" s="134"/>
      <c r="J596" s="135"/>
      <c r="K596" s="36">
        <f>SUM(K594:K595)</f>
        <v>0</v>
      </c>
      <c r="L596" s="10"/>
      <c r="M596" s="36">
        <f>SUM(M594:M595)</f>
        <v>0</v>
      </c>
      <c r="N596" s="36">
        <f>SUM(N594:N595)</f>
        <v>0</v>
      </c>
      <c r="O596" s="10"/>
      <c r="P596" s="16"/>
      <c r="Q596" s="16"/>
      <c r="R596" s="16"/>
    </row>
    <row r="597" spans="1:18" s="5" customFormat="1" x14ac:dyDescent="0.2">
      <c r="A597" s="133" t="s">
        <v>240</v>
      </c>
      <c r="B597" s="134"/>
      <c r="C597" s="134"/>
      <c r="D597" s="134"/>
      <c r="E597" s="134"/>
      <c r="F597" s="134"/>
      <c r="G597" s="134"/>
      <c r="H597" s="134"/>
      <c r="I597" s="134"/>
      <c r="J597" s="135"/>
      <c r="K597" s="36">
        <f>K592+K596</f>
        <v>0</v>
      </c>
      <c r="L597" s="10"/>
      <c r="M597" s="36">
        <f>M592+M596</f>
        <v>0</v>
      </c>
      <c r="N597" s="36">
        <f>N592+N596</f>
        <v>0</v>
      </c>
      <c r="O597" s="10"/>
      <c r="P597" s="16"/>
      <c r="Q597" s="16"/>
      <c r="R597" s="16"/>
    </row>
    <row r="598" spans="1:18" s="5" customFormat="1" ht="31.5" customHeight="1" x14ac:dyDescent="0.2">
      <c r="A598" s="136" t="s">
        <v>1275</v>
      </c>
      <c r="B598" s="137"/>
      <c r="C598" s="137"/>
      <c r="D598" s="137"/>
      <c r="E598" s="137"/>
      <c r="F598" s="137"/>
      <c r="G598" s="137"/>
      <c r="H598" s="137"/>
      <c r="I598" s="137"/>
      <c r="J598" s="138"/>
      <c r="K598" s="88">
        <f>K24+K30+K49+K78+K120+K157+K164+K189+K234+K249+K279+K311+K378+K383+K404+K449+K453+K458+K475+K505+K513+K518+K522+K539+K543+K547+K553+K597</f>
        <v>0</v>
      </c>
      <c r="L598" s="85"/>
      <c r="M598" s="88">
        <f>M24+M30+M49+M78+M120+M157+M164+M189+M234+M249+M279+M311+M378+M383+M404+M449+M453+M458+M475+M505+M513+M518+M522+M539+M543+M547+M553+M597</f>
        <v>0</v>
      </c>
      <c r="N598" s="88">
        <f>N24+N30+N49+N78+N120+N157+N164+N189+N234+N249+N279+N311+N378+N383+N404+N449+N453+N458+N475+N505+N513+N518+N522+N539+N543+N547+N553+N597</f>
        <v>0</v>
      </c>
      <c r="O598" s="10"/>
      <c r="P598" s="16"/>
      <c r="Q598" s="16"/>
      <c r="R598" s="16"/>
    </row>
  </sheetData>
  <autoFilter ref="A5:R598"/>
  <mergeCells count="148">
    <mergeCell ref="A404:J404"/>
    <mergeCell ref="A451:R451"/>
    <mergeCell ref="A453:J453"/>
    <mergeCell ref="A378:J378"/>
    <mergeCell ref="A501:R501"/>
    <mergeCell ref="A454:R454"/>
    <mergeCell ref="A444:R444"/>
    <mergeCell ref="A448:J448"/>
    <mergeCell ref="A443:J443"/>
    <mergeCell ref="O4:P4"/>
    <mergeCell ref="A524:R524"/>
    <mergeCell ref="A333:J333"/>
    <mergeCell ref="A122:R122"/>
    <mergeCell ref="A190:R190"/>
    <mergeCell ref="A191:R191"/>
    <mergeCell ref="A233:J233"/>
    <mergeCell ref="A121:R121"/>
    <mergeCell ref="A236:R236"/>
    <mergeCell ref="A250:R250"/>
    <mergeCell ref="A520:R520"/>
    <mergeCell ref="A506:R506"/>
    <mergeCell ref="A504:J504"/>
    <mergeCell ref="A32:R32"/>
    <mergeCell ref="A97:R97"/>
    <mergeCell ref="A475:J475"/>
    <mergeCell ref="A311:J311"/>
    <mergeCell ref="A281:R281"/>
    <mergeCell ref="A280:R280"/>
    <mergeCell ref="A172:R172"/>
    <mergeCell ref="A171:R171"/>
    <mergeCell ref="A189:J189"/>
    <mergeCell ref="A450:R450"/>
    <mergeCell ref="A279:J279"/>
    <mergeCell ref="A21:R21"/>
    <mergeCell ref="A24:J24"/>
    <mergeCell ref="A23:J23"/>
    <mergeCell ref="A43:R43"/>
    <mergeCell ref="A49:J49"/>
    <mergeCell ref="A48:J48"/>
    <mergeCell ref="A268:R268"/>
    <mergeCell ref="A278:J278"/>
    <mergeCell ref="A384:R384"/>
    <mergeCell ref="A371:J371"/>
    <mergeCell ref="A251:R251"/>
    <mergeCell ref="A312:R312"/>
    <mergeCell ref="A334:R334"/>
    <mergeCell ref="A341:R341"/>
    <mergeCell ref="A372:R372"/>
    <mergeCell ref="A249:J249"/>
    <mergeCell ref="A157:J157"/>
    <mergeCell ref="A95:J95"/>
    <mergeCell ref="A96:R96"/>
    <mergeCell ref="A373:R373"/>
    <mergeCell ref="A267:J267"/>
    <mergeCell ref="A377:J377"/>
    <mergeCell ref="A314:R314"/>
    <mergeCell ref="A313:R313"/>
    <mergeCell ref="A519:R519"/>
    <mergeCell ref="A539:J539"/>
    <mergeCell ref="A460:R460"/>
    <mergeCell ref="A513:J513"/>
    <mergeCell ref="A553:J553"/>
    <mergeCell ref="A449:J449"/>
    <mergeCell ref="A459:R459"/>
    <mergeCell ref="A523:R523"/>
    <mergeCell ref="A518:J518"/>
    <mergeCell ref="A522:J522"/>
    <mergeCell ref="A547:J547"/>
    <mergeCell ref="A544:R544"/>
    <mergeCell ref="A545:R545"/>
    <mergeCell ref="A464:J464"/>
    <mergeCell ref="A458:J458"/>
    <mergeCell ref="A507:R507"/>
    <mergeCell ref="A598:J598"/>
    <mergeCell ref="A379:R379"/>
    <mergeCell ref="A380:R380"/>
    <mergeCell ref="A505:J505"/>
    <mergeCell ref="A597:J597"/>
    <mergeCell ref="A477:R477"/>
    <mergeCell ref="A476:R476"/>
    <mergeCell ref="A555:R555"/>
    <mergeCell ref="A554:R554"/>
    <mergeCell ref="A541:R541"/>
    <mergeCell ref="A540:R540"/>
    <mergeCell ref="A405:R405"/>
    <mergeCell ref="A385:R385"/>
    <mergeCell ref="A549:R549"/>
    <mergeCell ref="A548:R548"/>
    <mergeCell ref="A455:R455"/>
    <mergeCell ref="A406:R406"/>
    <mergeCell ref="A593:R593"/>
    <mergeCell ref="A592:J592"/>
    <mergeCell ref="A596:J596"/>
    <mergeCell ref="A465:R465"/>
    <mergeCell ref="A474:J474"/>
    <mergeCell ref="A515:R515"/>
    <mergeCell ref="A514:R514"/>
    <mergeCell ref="A2:R2"/>
    <mergeCell ref="A6:R6"/>
    <mergeCell ref="A7:R7"/>
    <mergeCell ref="A383:J383"/>
    <mergeCell ref="A543:J543"/>
    <mergeCell ref="A81:R81"/>
    <mergeCell ref="A51:R51"/>
    <mergeCell ref="A50:R50"/>
    <mergeCell ref="A79:R79"/>
    <mergeCell ref="A78:J78"/>
    <mergeCell ref="A89:J89"/>
    <mergeCell ref="A102:R102"/>
    <mergeCell ref="A103:R103"/>
    <mergeCell ref="A108:R108"/>
    <mergeCell ref="A109:R109"/>
    <mergeCell ref="A20:J20"/>
    <mergeCell ref="A30:J30"/>
    <mergeCell ref="A42:J42"/>
    <mergeCell ref="A25:R25"/>
    <mergeCell ref="A26:R26"/>
    <mergeCell ref="A31:R31"/>
    <mergeCell ref="A101:J101"/>
    <mergeCell ref="A80:R80"/>
    <mergeCell ref="A500:J500"/>
    <mergeCell ref="A400:R400"/>
    <mergeCell ref="A399:J399"/>
    <mergeCell ref="A403:J403"/>
    <mergeCell ref="A90:R90"/>
    <mergeCell ref="A91:R91"/>
    <mergeCell ref="A158:R158"/>
    <mergeCell ref="A159:R159"/>
    <mergeCell ref="A107:J107"/>
    <mergeCell ref="A113:J113"/>
    <mergeCell ref="A119:J119"/>
    <mergeCell ref="A164:J164"/>
    <mergeCell ref="A115:R115"/>
    <mergeCell ref="A235:R235"/>
    <mergeCell ref="A114:R114"/>
    <mergeCell ref="A120:J120"/>
    <mergeCell ref="A335:R335"/>
    <mergeCell ref="A342:R342"/>
    <mergeCell ref="A340:J340"/>
    <mergeCell ref="A165:R165"/>
    <mergeCell ref="A166:R166"/>
    <mergeCell ref="A170:J170"/>
    <mergeCell ref="A65:R65"/>
    <mergeCell ref="A64:J64"/>
    <mergeCell ref="A77:J77"/>
    <mergeCell ref="A230:R230"/>
    <mergeCell ref="A229:J229"/>
    <mergeCell ref="A234:J23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2026-07-27T15:55:24Z</dcterms:created>
  <dcterms:modified xsi:type="dcterms:W3CDTF">2026-07-28T20:49:33Z</dcterms:modified>
  <cp:category/>
</cp:coreProperties>
</file>