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441.1 УЗ Поставка оптоволоконной продукции СЭС\На публикацию\"/>
    </mc:Choice>
  </mc:AlternateContent>
  <bookViews>
    <workbookView xWindow="0" yWindow="0" windowWidth="33900" windowHeight="1335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25" i="1"/>
  <c r="E26" i="1"/>
  <c r="Z25" i="1"/>
  <c r="Z26" i="1"/>
  <c r="K25" i="1"/>
  <c r="K26" i="1"/>
  <c r="F25" i="1"/>
  <c r="G25" i="1"/>
  <c r="M25" i="1" s="1"/>
  <c r="F26" i="1"/>
  <c r="G26" i="1"/>
  <c r="M26" i="1" s="1"/>
  <c r="D25" i="1"/>
  <c r="D26" i="1"/>
  <c r="D15" i="1"/>
  <c r="D16" i="1"/>
  <c r="D17" i="1"/>
  <c r="D18" i="1"/>
  <c r="D19" i="1"/>
  <c r="D20" i="1"/>
  <c r="D22" i="1"/>
  <c r="D23" i="1"/>
  <c r="D24" i="1"/>
  <c r="E16" i="1" l="1"/>
  <c r="E17" i="1"/>
  <c r="E18" i="1"/>
  <c r="E19" i="1"/>
  <c r="E20" i="1"/>
  <c r="E21" i="1"/>
  <c r="E22" i="1"/>
  <c r="E23" i="1"/>
  <c r="E24" i="1"/>
  <c r="E15" i="1"/>
  <c r="K16" i="1" l="1"/>
  <c r="K17" i="1"/>
  <c r="K18" i="1"/>
  <c r="K19" i="1"/>
  <c r="K20" i="1"/>
  <c r="K21" i="1"/>
  <c r="K22" i="1"/>
  <c r="K23" i="1"/>
  <c r="K24" i="1"/>
  <c r="K15" i="1"/>
  <c r="Z15" i="1"/>
  <c r="C20" i="1" l="1"/>
  <c r="F20" i="1"/>
  <c r="G20" i="1"/>
  <c r="M20" i="1" s="1"/>
  <c r="Z20" i="1"/>
  <c r="C16" i="1"/>
  <c r="C17" i="1"/>
  <c r="C18" i="1"/>
  <c r="C19" i="1"/>
  <c r="C21" i="1"/>
  <c r="C22" i="1"/>
  <c r="C23" i="1"/>
  <c r="C24" i="1"/>
  <c r="C15" i="1"/>
  <c r="G16" i="1"/>
  <c r="G17" i="1"/>
  <c r="G18" i="1"/>
  <c r="G19" i="1"/>
  <c r="G21" i="1"/>
  <c r="G22" i="1"/>
  <c r="G23" i="1"/>
  <c r="G24" i="1"/>
  <c r="G15" i="1"/>
  <c r="F16" i="1"/>
  <c r="F17" i="1"/>
  <c r="F18" i="1"/>
  <c r="F19" i="1"/>
  <c r="F21" i="1"/>
  <c r="F22" i="1"/>
  <c r="F23" i="1"/>
  <c r="F24" i="1"/>
  <c r="F15" i="1"/>
  <c r="Z24" i="1" l="1"/>
  <c r="Z23" i="1"/>
  <c r="Z22" i="1"/>
  <c r="Z21" i="1"/>
  <c r="Z19" i="1"/>
  <c r="Z18" i="1"/>
  <c r="Z17" i="1"/>
  <c r="Z16" i="1"/>
  <c r="Z27" i="1" s="1"/>
  <c r="Z28" i="1" l="1"/>
  <c r="Z29" i="1" s="1"/>
  <c r="M16" i="1" l="1"/>
  <c r="M17" i="1"/>
  <c r="M18" i="1"/>
  <c r="M19" i="1"/>
  <c r="M21" i="1"/>
  <c r="M22" i="1"/>
  <c r="M23" i="1"/>
  <c r="M24" i="1"/>
  <c r="M15" i="1"/>
  <c r="M27" i="1" l="1"/>
  <c r="M28" i="1" s="1"/>
  <c r="M29" i="1" l="1"/>
</calcChain>
</file>

<file path=xl/sharedStrings.xml><?xml version="1.0" encoding="utf-8"?>
<sst xmlns="http://schemas.openxmlformats.org/spreadsheetml/2006/main" count="162" uniqueCount="83">
  <si>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</si>
  <si>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</si>
  <si>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</si>
  <si>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</si>
  <si>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</si>
  <si>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</si>
  <si>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</si>
  <si>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</si>
  <si>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</si>
  <si>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</si>
  <si>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</si>
  <si>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</si>
  <si>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</si>
  <si>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</si>
  <si>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</si>
  <si>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</si>
  <si>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</si>
  <si>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</si>
  <si>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</si>
  <si>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</si>
  <si>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</si>
  <si>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</si>
  <si>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</si>
  <si>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</si>
  <si>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</si>
  <si>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</si>
  <si>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</si>
  <si>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</si>
  <si>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</si>
  <si>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</si>
  <si>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</si>
  <si>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</si>
  <si>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</si>
  <si>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</si>
  <si>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</si>
  <si>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</si>
  <si>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</si>
  <si>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</si>
  <si>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</si>
  <si>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</si>
  <si>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</si>
  <si>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</si>
  <si>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</si>
  <si>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цены.]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</si>
  <si>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</si>
  <si>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</si>
  <si>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</si>
  <si>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[Структура НМЦ подготавливается Инициатором договора (на базе Структуры НМЦ автоматически формируется форма Коммерческого предложения). 
В случае проведения многолотовой закупки Структура НМЦ с формой Коммерческого предложения формируется на каждый лот отдельно.]</t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</si>
  <si>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</si>
  <si>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</si>
  <si>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</si>
  <si>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</si>
  <si>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</si>
  <si>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</si>
  <si>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</si>
  <si>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</si>
  <si>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</si>
  <si>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</si>
  <si>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11.</t>
  </si>
  <si>
    <t>12.</t>
  </si>
  <si>
    <t>Катушка нормализующая (компенсационная)</t>
  </si>
  <si>
    <t>Кросс бокс оптический</t>
  </si>
  <si>
    <t>Кабель волоконно-оптический одномодовый</t>
  </si>
  <si>
    <t>Крепление фасадное</t>
  </si>
  <si>
    <t>Кронштейн анкерный</t>
  </si>
  <si>
    <t>Зажим анкерный клиновой</t>
  </si>
  <si>
    <t>Трансивер</t>
  </si>
  <si>
    <t>Стяжка кабельная КСС нейлоновая</t>
  </si>
  <si>
    <t>Патч-корд оптический</t>
  </si>
  <si>
    <t>ВОЛС</t>
  </si>
  <si>
    <t>шт</t>
  </si>
  <si>
    <t>м</t>
  </si>
  <si>
    <t>уп</t>
  </si>
  <si>
    <t>26.30.23.118</t>
  </si>
  <si>
    <t>22.29.26.119</t>
  </si>
  <si>
    <t>27.31.12.110</t>
  </si>
  <si>
    <t>26.30.30.120</t>
  </si>
  <si>
    <t>27.31.11.000</t>
  </si>
  <si>
    <t>27.33.13.130</t>
  </si>
  <si>
    <t>27.33.13.120</t>
  </si>
  <si>
    <t>25.94.12.190</t>
  </si>
  <si>
    <r>
      <t xml:space="preserve">[В рамках формирования Структуры НМЦ заполняются столбцы 1-10 настоящей таблицы, при необходимости удаляются лишние или добавляются дополнительные строки таблицы.
При заполнении столбца 2 необходимо учитовать, что разделение закупаемой продукции на отдельные виды товаров, работ, услуг (формирование структуры НМЦ) должно соответствовать Техническим требованиям Заказчика.
При этом рекомендуется разделять: 
‒ различные виды работ / услуг;
‒ этапы выполнения работ / оказания услуг (при выделении таковых в составе Технических требований Заказчика и Проекта Договора);
‒ каждую единицу закупаемого товара (в случае заключения договора поставки);
‒ с учетом статей затрат (например: приобретение / изготовление товара, доставка, шеф-монтаж, обучение и т.п.),
указанных в Технических требованиях Заказчика, в целях обеспечить такую детализацию, которая бы позволила впоследствии провести эффективное сравнение и сопоставление Коммерческих предложений
со стороны Участников, в том числе с учетом законодательства о национальном режиме.
При заполнении столбца 3 Структуры НМЦ необходимо указать следующее (выбрать): 
‒ если Заказчик применяет законодательство о национальном режиме в части запрета, ограничения или преимущества, в отношении каждой позиции устанавливается соответствующая мера;
‒ если Заказчик применяет законодательство о национальном режиме в части минимальной обязательной доли закупки товаров российского происхождения, по всей номенклатуре позиций устанавливается "Национальный режим не предоставляется – минимальная обязательная доля";
‒ если на Заказчика не распространяется действие норм ПП 1875, либо закупка не осуществляется для исполнения норм ПП 1875 устанавливается – "Национальный режим предоставляется".
При заполнении столбца 4 рекомендуется указывать код ОКПД 2 по всем наименованиям закупаемой продукции; если закупаемая продукция включена в приложения 1-3 к ПП 1875, то указание кода ОКПД 2 обязательно в соответствии с требованиями ПП 1875.
При заполнении столбца 7 следует учитывать, что он заполняется в случае, когда национальный режим НЕ ПРЕДОСТАВЛЯЕТСЯ: указываются номера столбцов Коммерческого предложения, которые Участник должен заполнить - предоставить в соответствии с законодательством о национальном режиме сведения, подтверждающие страну происхождения товара, страну регистрации лица выполняющего работу, оказывающего услугу. В случае необходимости предоставления Участником в составе заявки иных подтверждающих документов, требования к таким документам следует установить в Технических требованиях, а в столбце 8 Структуры НМЦ указать, что требования к подтверждающим документам установлены в Технических требованиях.
</t>
    </r>
    <r>
      <rPr>
        <i/>
        <u/>
        <sz val="12"/>
        <color theme="0"/>
        <rFont val="Times New Roman"/>
        <family val="1"/>
      </rPr>
      <t>В случае, если закупается товар из Приложения №2 к ПП1875 (защитная мера "Ограничение"), который отсутствует в Реестре российской промышленной продукции, в ячейке столбца 7 следует указать "столбец 6, столбец 7 (при наличии информации)", а в столбце 8 указать "Товар не в реестре".</t>
    </r>
    <r>
      <rPr>
        <i/>
        <sz val="12"/>
        <color theme="0"/>
        <rFont val="Times New Roman"/>
        <family val="1"/>
      </rPr>
      <t xml:space="preserve">
В случае, если в столбце 3 установлено "Национальный режим ПРЕДОСТАВЛЯЕТСЯ", в ячейках столбца 7 по всей номенлуатуре указывается "Не применимо".]</t>
    </r>
  </si>
  <si>
    <r>
      <t>[Участник заполняет ячейки, в том числе ячейки в столбцах 6 и 7 (в соответствии с требованиями столбца 7 Структуры НМЦ), 8, 10, подсвеченные светло-зеленым цветом.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</t>
    </r>
    <r>
      <rPr>
        <b/>
        <i/>
        <sz val="12"/>
        <color theme="0"/>
        <rFont val="Times New Roman"/>
        <family val="1"/>
      </rPr>
      <t xml:space="preserve">
</t>
    </r>
    <r>
      <rPr>
        <i/>
        <u/>
        <sz val="12"/>
        <color theme="0"/>
        <rFont val="Times New Roman"/>
        <family val="1"/>
      </rPr>
      <t xml:space="preserve">
Примечание</t>
    </r>
    <r>
      <rPr>
        <b/>
        <i/>
        <sz val="12"/>
        <color theme="0"/>
        <rFont val="Times New Roman"/>
        <family val="1"/>
      </rPr>
      <t>:</t>
    </r>
    <r>
      <rPr>
        <i/>
        <sz val="12"/>
        <color theme="0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0"/>
        <rFont val="Times New Roman"/>
        <family val="1"/>
      </rPr>
      <t xml:space="preserve">ВНИМАНИЕ: </t>
    </r>
    <r>
      <rPr>
        <i/>
        <u/>
        <sz val="13"/>
        <color theme="0"/>
        <rFont val="Times New Roman"/>
        <family val="1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</si>
</sst>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0"/>
      <name val="Times New Roman"/>
      <family val="1"/>
    </font>
    <font>
      <i/>
      <sz val="12"/>
      <color theme="0"/>
      <name val="Times New Roman"/>
      <family val="1"/>
    </font>
    <font>
      <i/>
      <u/>
      <sz val="12"/>
      <color theme="0"/>
      <name val="Times New Roman"/>
      <family val="1"/>
    </font>
    <font>
      <b/>
      <i/>
      <sz val="12"/>
      <color theme="0"/>
      <name val="Times New Roman"/>
      <family val="1"/>
    </font>
    <font>
      <b/>
      <i/>
      <u/>
      <sz val="13"/>
      <color theme="0"/>
      <name val="Times New Roman"/>
      <family val="1"/>
    </font>
    <font>
      <i/>
      <u/>
      <sz val="13"/>
      <color theme="0"/>
      <name val="Times New Roman"/>
      <family val="1"/>
    </font>
    <font>
      <sz val="1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3" fillId="0" borderId="0"/>
  </cellStyleXfs>
  <cellXfs count="91">
    <xf numFmtId="0" fontId="0" fillId="0" borderId="0" xfId="0"/>
    <xf numFmtId="4" fontId="1" fillId="3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/>
    <xf numFmtId="9" fontId="3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top" wrapText="1"/>
    </xf>
    <xf numFmtId="0" fontId="1" fillId="5" borderId="0" xfId="0" applyFont="1" applyFill="1" applyAlignment="1" applyProtection="1">
      <alignment horizontal="center" vertical="top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4" fillId="5" borderId="0" xfId="0" applyFont="1" applyFill="1" applyAlignment="1">
      <alignment horizontal="left" vertical="top"/>
    </xf>
    <xf numFmtId="0" fontId="20" fillId="5" borderId="0" xfId="0" applyFont="1" applyFill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4" fillId="5" borderId="0" xfId="0" applyFont="1" applyFill="1" applyAlignment="1">
      <alignment horizontal="center" vertical="top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2">
    <cellStyle name="Обычный" xfId="0" builtinId="0"/>
    <cellStyle name="Обычный 11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8"/>
  <sheetViews>
    <sheetView tabSelected="1" view="pageBreakPreview" topLeftCell="E2" zoomScale="70" zoomScaleNormal="70" zoomScaleSheetLayoutView="70" workbookViewId="0">
      <selection activeCell="Z27" sqref="Z27"/>
    </sheetView>
  </sheetViews>
  <sheetFormatPr defaultColWidth="18.5703125" defaultRowHeight="15.75"/>
  <cols>
    <col min="1" max="2" width="4.5703125" style="8" customWidth="1"/>
    <col min="3" max="3" width="6.5703125" style="8" customWidth="1"/>
    <col min="4" max="4" width="30.5703125" style="8" customWidth="1"/>
    <col min="5" max="5" width="35.5703125" style="8" customWidth="1"/>
    <col min="6" max="6" width="13" style="8" customWidth="1"/>
    <col min="7" max="7" width="13.7109375" style="19" customWidth="1"/>
    <col min="8" max="8" width="27.85546875" style="8" customWidth="1"/>
    <col min="9" max="9" width="26.85546875" style="8" customWidth="1"/>
    <col min="10" max="10" width="18" style="8" customWidth="1"/>
    <col min="11" max="11" width="17.28515625" style="8" customWidth="1"/>
    <col min="12" max="12" width="17.140625" style="8" customWidth="1"/>
    <col min="13" max="13" width="17.28515625" style="8" customWidth="1"/>
    <col min="14" max="16" width="4.5703125" style="8" customWidth="1"/>
    <col min="17" max="17" width="6.5703125" style="8" customWidth="1"/>
    <col min="18" max="18" width="28.5703125" style="8" customWidth="1"/>
    <col min="19" max="19" width="36.42578125" style="8" customWidth="1"/>
    <col min="20" max="20" width="19.140625" style="8" customWidth="1"/>
    <col min="21" max="21" width="10" style="8" customWidth="1"/>
    <col min="22" max="22" width="12.7109375" style="8" customWidth="1"/>
    <col min="23" max="23" width="36.42578125" style="8" customWidth="1"/>
    <col min="24" max="24" width="31" style="8" customWidth="1"/>
    <col min="25" max="26" width="20.5703125" style="8" customWidth="1"/>
    <col min="27" max="16384" width="18.5703125" style="8"/>
  </cols>
  <sheetData>
    <row r="1" spans="2:26" s="27" customFormat="1" ht="39.950000000000003" customHeight="1"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37"/>
      <c r="P1" s="37"/>
      <c r="Q1" s="62" t="s">
        <v>47</v>
      </c>
      <c r="R1" s="62"/>
      <c r="S1" s="62"/>
      <c r="T1" s="62"/>
      <c r="U1" s="62"/>
      <c r="V1" s="62"/>
      <c r="W1" s="62"/>
      <c r="X1" s="62"/>
      <c r="Y1" s="62"/>
      <c r="Z1" s="62"/>
    </row>
    <row r="2" spans="2:26" ht="16.5" customHeight="1" thickBot="1">
      <c r="B2" s="9"/>
      <c r="C2" s="9"/>
      <c r="D2" s="9"/>
      <c r="E2" s="9"/>
      <c r="F2" s="9"/>
      <c r="G2" s="59"/>
      <c r="H2" s="9"/>
      <c r="I2" s="9"/>
      <c r="J2" s="9"/>
      <c r="K2" s="9"/>
      <c r="L2" s="9"/>
      <c r="M2" s="9"/>
      <c r="Q2" s="33"/>
      <c r="R2" s="34"/>
      <c r="S2" s="33"/>
      <c r="T2" s="34"/>
      <c r="U2" s="34"/>
      <c r="V2" s="34"/>
      <c r="W2" s="34"/>
      <c r="X2" s="34"/>
      <c r="Y2" s="34"/>
      <c r="Z2" s="34"/>
    </row>
    <row r="3" spans="2:26" ht="47.25" customHeight="1">
      <c r="B3" s="10"/>
      <c r="C3" s="11"/>
      <c r="D3" s="11"/>
      <c r="E3" s="11"/>
      <c r="F3" s="11"/>
      <c r="G3" s="60"/>
      <c r="H3" s="11"/>
      <c r="I3" s="11"/>
      <c r="J3" s="11"/>
      <c r="K3" s="11"/>
      <c r="L3" s="11"/>
      <c r="M3" s="11"/>
      <c r="N3" s="12"/>
    </row>
    <row r="4" spans="2:26" ht="15.75" customHeight="1">
      <c r="B4" s="13"/>
      <c r="C4" s="14" t="s">
        <v>0</v>
      </c>
      <c r="D4" s="14"/>
      <c r="E4" s="14"/>
      <c r="F4" s="14"/>
      <c r="H4" s="14"/>
      <c r="N4" s="15"/>
    </row>
    <row r="5" spans="2:26" ht="15.75" customHeight="1">
      <c r="B5" s="13"/>
      <c r="C5" s="2" t="s">
        <v>15</v>
      </c>
      <c r="D5" s="2"/>
      <c r="E5" s="2"/>
      <c r="F5" s="14"/>
      <c r="H5" s="14"/>
      <c r="N5" s="15"/>
    </row>
    <row r="6" spans="2:26" ht="24" customHeight="1">
      <c r="B6" s="13"/>
      <c r="F6" s="14"/>
      <c r="H6" s="14"/>
      <c r="N6" s="15"/>
      <c r="Q6" s="33"/>
      <c r="R6" s="33"/>
    </row>
    <row r="7" spans="2:26">
      <c r="B7" s="13"/>
      <c r="C7" s="66" t="s">
        <v>7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15"/>
      <c r="Q7" s="66" t="s">
        <v>33</v>
      </c>
      <c r="R7" s="66"/>
      <c r="S7" s="66"/>
      <c r="T7" s="66"/>
      <c r="U7" s="66"/>
      <c r="V7" s="66"/>
      <c r="W7" s="66"/>
      <c r="X7" s="66"/>
      <c r="Y7" s="66"/>
      <c r="Z7" s="66"/>
    </row>
    <row r="8" spans="2:26" ht="24" customHeight="1">
      <c r="B8" s="13"/>
      <c r="N8" s="15"/>
    </row>
    <row r="9" spans="2:26" ht="24" customHeight="1">
      <c r="B9" s="13"/>
      <c r="C9" s="65" t="s">
        <v>1</v>
      </c>
      <c r="D9" s="65"/>
      <c r="F9" s="67"/>
      <c r="G9" s="67"/>
      <c r="N9" s="15"/>
    </row>
    <row r="10" spans="2:26" ht="24" customHeight="1">
      <c r="B10" s="13"/>
      <c r="C10" s="65" t="s">
        <v>2</v>
      </c>
      <c r="D10" s="65"/>
      <c r="F10" s="63"/>
      <c r="G10" s="63"/>
      <c r="N10" s="15"/>
    </row>
    <row r="11" spans="2:26" ht="24" customHeight="1">
      <c r="B11" s="13"/>
      <c r="C11" s="65" t="s">
        <v>3</v>
      </c>
      <c r="D11" s="65"/>
      <c r="F11" s="63"/>
      <c r="G11" s="63"/>
      <c r="N11" s="15"/>
    </row>
    <row r="12" spans="2:26">
      <c r="B12" s="13"/>
      <c r="N12" s="15"/>
    </row>
    <row r="13" spans="2:26" ht="185.1" customHeight="1">
      <c r="B13" s="13"/>
      <c r="C13" s="16" t="s">
        <v>6</v>
      </c>
      <c r="D13" s="16" t="s">
        <v>36</v>
      </c>
      <c r="E13" s="16" t="s">
        <v>37</v>
      </c>
      <c r="F13" s="16" t="s">
        <v>30</v>
      </c>
      <c r="G13" s="16" t="s">
        <v>31</v>
      </c>
      <c r="H13" s="16" t="s">
        <v>32</v>
      </c>
      <c r="I13" s="16" t="s">
        <v>51</v>
      </c>
      <c r="J13" s="16" t="s">
        <v>48</v>
      </c>
      <c r="K13" s="16" t="s">
        <v>27</v>
      </c>
      <c r="L13" s="16" t="s">
        <v>4</v>
      </c>
      <c r="M13" s="16" t="s">
        <v>5</v>
      </c>
      <c r="N13" s="15"/>
      <c r="Q13" s="24" t="s">
        <v>6</v>
      </c>
      <c r="R13" s="24" t="s">
        <v>28</v>
      </c>
      <c r="S13" s="24" t="s">
        <v>44</v>
      </c>
      <c r="T13" s="24" t="s">
        <v>29</v>
      </c>
      <c r="U13" s="24" t="s">
        <v>30</v>
      </c>
      <c r="V13" s="24" t="s">
        <v>31</v>
      </c>
      <c r="W13" s="35" t="s">
        <v>46</v>
      </c>
      <c r="X13" s="35" t="s">
        <v>54</v>
      </c>
      <c r="Y13" s="24" t="s">
        <v>27</v>
      </c>
      <c r="Z13" s="24" t="s">
        <v>34</v>
      </c>
    </row>
    <row r="14" spans="2:26">
      <c r="B14" s="13"/>
      <c r="C14" s="17">
        <v>1</v>
      </c>
      <c r="D14" s="17">
        <v>2</v>
      </c>
      <c r="E14" s="17">
        <v>3</v>
      </c>
      <c r="F14" s="42">
        <v>4</v>
      </c>
      <c r="G14" s="17">
        <v>5</v>
      </c>
      <c r="H14" s="17">
        <v>6</v>
      </c>
      <c r="I14" s="17">
        <v>7</v>
      </c>
      <c r="J14" s="42">
        <v>8</v>
      </c>
      <c r="K14" s="17">
        <v>9</v>
      </c>
      <c r="L14" s="17">
        <v>10</v>
      </c>
      <c r="M14" s="17">
        <v>11</v>
      </c>
      <c r="N14" s="15"/>
      <c r="Q14" s="25">
        <v>1</v>
      </c>
      <c r="R14" s="25">
        <v>2</v>
      </c>
      <c r="S14" s="25">
        <v>3</v>
      </c>
      <c r="T14" s="25">
        <v>4</v>
      </c>
      <c r="U14" s="25">
        <v>5</v>
      </c>
      <c r="V14" s="25">
        <v>6</v>
      </c>
      <c r="W14" s="36">
        <v>7</v>
      </c>
      <c r="X14" s="36">
        <v>8</v>
      </c>
      <c r="Y14" s="25">
        <v>9</v>
      </c>
      <c r="Z14" s="25">
        <v>10</v>
      </c>
    </row>
    <row r="15" spans="2:26" s="27" customFormat="1" ht="43.5" customHeight="1">
      <c r="B15" s="28"/>
      <c r="C15" s="4" t="str">
        <f>Q15</f>
        <v>1.</v>
      </c>
      <c r="D15" s="58" t="str">
        <f>R15</f>
        <v>Катушка нормализующая (компенсационная)</v>
      </c>
      <c r="E15" s="55" t="str">
        <f>S15</f>
        <v>Национальный режим не предоставляется – ограничение</v>
      </c>
      <c r="F15" s="4" t="str">
        <f t="shared" ref="F15:G15" si="0">U15</f>
        <v>шт</v>
      </c>
      <c r="G15" s="47">
        <f t="shared" si="0"/>
        <v>2</v>
      </c>
      <c r="H15" s="31" t="s">
        <v>14</v>
      </c>
      <c r="I15" s="30" t="s">
        <v>14</v>
      </c>
      <c r="J15" s="30"/>
      <c r="K15" s="41">
        <f>Y15</f>
        <v>6057.9</v>
      </c>
      <c r="L15" s="1">
        <v>0</v>
      </c>
      <c r="M15" s="5">
        <f t="shared" ref="M15:M26" si="1">G15*L15</f>
        <v>0</v>
      </c>
      <c r="N15" s="29"/>
      <c r="Q15" s="4" t="s">
        <v>17</v>
      </c>
      <c r="R15" s="55" t="s">
        <v>60</v>
      </c>
      <c r="S15" s="50" t="s">
        <v>40</v>
      </c>
      <c r="T15" s="51" t="s">
        <v>75</v>
      </c>
      <c r="U15" s="52" t="s">
        <v>70</v>
      </c>
      <c r="V15" s="53">
        <v>2</v>
      </c>
      <c r="W15" s="44" t="s">
        <v>56</v>
      </c>
      <c r="X15" s="44" t="s">
        <v>53</v>
      </c>
      <c r="Y15" s="54">
        <v>6057.9</v>
      </c>
      <c r="Z15" s="54">
        <f>V15*Y15</f>
        <v>12115.8</v>
      </c>
    </row>
    <row r="16" spans="2:26" s="27" customFormat="1" ht="43.5" customHeight="1">
      <c r="B16" s="28"/>
      <c r="C16" s="4" t="str">
        <f t="shared" ref="C16:C24" si="2">Q16</f>
        <v>2.</v>
      </c>
      <c r="D16" s="58" t="str">
        <f t="shared" ref="D16:D26" si="3">R16</f>
        <v>Кросс бокс оптический</v>
      </c>
      <c r="E16" s="55" t="str">
        <f t="shared" ref="E16:E26" si="4">S16</f>
        <v>Национальный режим не предоставляется – ограничение</v>
      </c>
      <c r="F16" s="4" t="str">
        <f t="shared" ref="F16:F24" si="5">U16</f>
        <v>шт</v>
      </c>
      <c r="G16" s="47">
        <f t="shared" ref="G16:G24" si="6">V16</f>
        <v>8</v>
      </c>
      <c r="H16" s="31" t="s">
        <v>14</v>
      </c>
      <c r="I16" s="30" t="s">
        <v>14</v>
      </c>
      <c r="J16" s="30"/>
      <c r="K16" s="41">
        <f t="shared" ref="K16:K26" si="7">Y16</f>
        <v>5176.1000000000004</v>
      </c>
      <c r="L16" s="1">
        <v>0</v>
      </c>
      <c r="M16" s="5">
        <f t="shared" si="1"/>
        <v>0</v>
      </c>
      <c r="N16" s="29"/>
      <c r="Q16" s="4" t="s">
        <v>18</v>
      </c>
      <c r="R16" s="55" t="s">
        <v>61</v>
      </c>
      <c r="S16" s="50" t="s">
        <v>40</v>
      </c>
      <c r="T16" s="51" t="s">
        <v>76</v>
      </c>
      <c r="U16" s="52" t="s">
        <v>70</v>
      </c>
      <c r="V16" s="53">
        <v>8</v>
      </c>
      <c r="W16" s="44" t="s">
        <v>56</v>
      </c>
      <c r="X16" s="44" t="s">
        <v>53</v>
      </c>
      <c r="Y16" s="54">
        <v>5176.1000000000004</v>
      </c>
      <c r="Z16" s="54">
        <f t="shared" ref="Z16:Z26" si="8">V16*Y16</f>
        <v>41408.800000000003</v>
      </c>
    </row>
    <row r="17" spans="2:26" s="27" customFormat="1" ht="43.5" customHeight="1">
      <c r="B17" s="28"/>
      <c r="C17" s="4" t="str">
        <f t="shared" si="2"/>
        <v>3.</v>
      </c>
      <c r="D17" s="58" t="str">
        <f t="shared" si="3"/>
        <v>Кабель волоконно-оптический одномодовый</v>
      </c>
      <c r="E17" s="55" t="str">
        <f t="shared" si="4"/>
        <v>Национальный режим не предоставляется – ограничение</v>
      </c>
      <c r="F17" s="4" t="str">
        <f t="shared" si="5"/>
        <v>м</v>
      </c>
      <c r="G17" s="47">
        <f t="shared" si="6"/>
        <v>2500</v>
      </c>
      <c r="H17" s="31" t="s">
        <v>14</v>
      </c>
      <c r="I17" s="30" t="s">
        <v>14</v>
      </c>
      <c r="J17" s="30"/>
      <c r="K17" s="41">
        <f t="shared" si="7"/>
        <v>165.9</v>
      </c>
      <c r="L17" s="1">
        <v>0</v>
      </c>
      <c r="M17" s="5">
        <f t="shared" si="1"/>
        <v>0</v>
      </c>
      <c r="N17" s="29"/>
      <c r="Q17" s="4" t="s">
        <v>19</v>
      </c>
      <c r="R17" s="55" t="s">
        <v>62</v>
      </c>
      <c r="S17" s="50" t="s">
        <v>40</v>
      </c>
      <c r="T17" s="51" t="s">
        <v>77</v>
      </c>
      <c r="U17" s="52" t="s">
        <v>71</v>
      </c>
      <c r="V17" s="53">
        <v>2500</v>
      </c>
      <c r="W17" s="44" t="s">
        <v>50</v>
      </c>
      <c r="X17" s="44" t="s">
        <v>55</v>
      </c>
      <c r="Y17" s="54">
        <v>165.9</v>
      </c>
      <c r="Z17" s="54">
        <f t="shared" si="8"/>
        <v>414750</v>
      </c>
    </row>
    <row r="18" spans="2:26" s="27" customFormat="1" ht="43.5" customHeight="1">
      <c r="B18" s="28"/>
      <c r="C18" s="4" t="str">
        <f t="shared" si="2"/>
        <v>4.</v>
      </c>
      <c r="D18" s="58" t="str">
        <f t="shared" si="3"/>
        <v>Крепление фасадное</v>
      </c>
      <c r="E18" s="55" t="str">
        <f t="shared" si="4"/>
        <v>Национальный режим не предоставляется – преимущество</v>
      </c>
      <c r="F18" s="4" t="str">
        <f t="shared" si="5"/>
        <v>шт</v>
      </c>
      <c r="G18" s="47">
        <f t="shared" si="6"/>
        <v>15</v>
      </c>
      <c r="H18" s="31" t="s">
        <v>14</v>
      </c>
      <c r="I18" s="30" t="s">
        <v>14</v>
      </c>
      <c r="J18" s="30"/>
      <c r="K18" s="41">
        <f t="shared" si="7"/>
        <v>249.95</v>
      </c>
      <c r="L18" s="1">
        <v>0</v>
      </c>
      <c r="M18" s="5">
        <f t="shared" si="1"/>
        <v>0</v>
      </c>
      <c r="N18" s="29"/>
      <c r="Q18" s="4" t="s">
        <v>20</v>
      </c>
      <c r="R18" s="55" t="s">
        <v>63</v>
      </c>
      <c r="S18" s="50" t="s">
        <v>41</v>
      </c>
      <c r="T18" s="51" t="s">
        <v>78</v>
      </c>
      <c r="U18" s="52" t="s">
        <v>70</v>
      </c>
      <c r="V18" s="53">
        <v>15</v>
      </c>
      <c r="W18" s="44" t="s">
        <v>50</v>
      </c>
      <c r="X18" s="44" t="s">
        <v>55</v>
      </c>
      <c r="Y18" s="54">
        <v>249.95</v>
      </c>
      <c r="Z18" s="54">
        <f t="shared" si="8"/>
        <v>3749.25</v>
      </c>
    </row>
    <row r="19" spans="2:26" s="27" customFormat="1" ht="43.5" customHeight="1">
      <c r="B19" s="28"/>
      <c r="C19" s="4" t="str">
        <f t="shared" si="2"/>
        <v>5.</v>
      </c>
      <c r="D19" s="58" t="str">
        <f t="shared" si="3"/>
        <v>Кронштейн анкерный</v>
      </c>
      <c r="E19" s="55" t="str">
        <f t="shared" si="4"/>
        <v>Национальный режим не предоставляется – преимущество</v>
      </c>
      <c r="F19" s="4" t="str">
        <f t="shared" si="5"/>
        <v>шт</v>
      </c>
      <c r="G19" s="47">
        <f t="shared" si="6"/>
        <v>10</v>
      </c>
      <c r="H19" s="31" t="s">
        <v>14</v>
      </c>
      <c r="I19" s="30" t="s">
        <v>14</v>
      </c>
      <c r="J19" s="30"/>
      <c r="K19" s="41">
        <f t="shared" si="7"/>
        <v>257.8</v>
      </c>
      <c r="L19" s="1">
        <v>0</v>
      </c>
      <c r="M19" s="5">
        <f t="shared" si="1"/>
        <v>0</v>
      </c>
      <c r="N19" s="29"/>
      <c r="Q19" s="4" t="s">
        <v>21</v>
      </c>
      <c r="R19" s="55" t="s">
        <v>64</v>
      </c>
      <c r="S19" s="50" t="s">
        <v>41</v>
      </c>
      <c r="T19" s="51" t="s">
        <v>80</v>
      </c>
      <c r="U19" s="52" t="s">
        <v>70</v>
      </c>
      <c r="V19" s="53">
        <v>10</v>
      </c>
      <c r="W19" s="44" t="s">
        <v>56</v>
      </c>
      <c r="X19" s="44" t="s">
        <v>55</v>
      </c>
      <c r="Y19" s="54">
        <v>257.8</v>
      </c>
      <c r="Z19" s="54">
        <f t="shared" si="8"/>
        <v>2578</v>
      </c>
    </row>
    <row r="20" spans="2:26" s="27" customFormat="1" ht="43.5" customHeight="1">
      <c r="B20" s="28"/>
      <c r="C20" s="4" t="str">
        <f t="shared" si="2"/>
        <v>6.</v>
      </c>
      <c r="D20" s="58" t="str">
        <f t="shared" si="3"/>
        <v>Зажим анкерный клиновой</v>
      </c>
      <c r="E20" s="55" t="str">
        <f t="shared" si="4"/>
        <v>Национальный режим не предоставляется – преимущество</v>
      </c>
      <c r="F20" s="4" t="str">
        <f t="shared" si="5"/>
        <v>шт</v>
      </c>
      <c r="G20" s="47">
        <f t="shared" si="6"/>
        <v>10</v>
      </c>
      <c r="H20" s="31" t="s">
        <v>14</v>
      </c>
      <c r="I20" s="30" t="s">
        <v>14</v>
      </c>
      <c r="J20" s="30"/>
      <c r="K20" s="41">
        <f t="shared" si="7"/>
        <v>1083.25</v>
      </c>
      <c r="L20" s="1">
        <v>0</v>
      </c>
      <c r="M20" s="5">
        <f t="shared" si="1"/>
        <v>0</v>
      </c>
      <c r="N20" s="29"/>
      <c r="Q20" s="4" t="s">
        <v>22</v>
      </c>
      <c r="R20" s="55" t="s">
        <v>65</v>
      </c>
      <c r="S20" s="50" t="s">
        <v>41</v>
      </c>
      <c r="T20" s="51" t="s">
        <v>79</v>
      </c>
      <c r="U20" s="52" t="s">
        <v>70</v>
      </c>
      <c r="V20" s="53">
        <v>10</v>
      </c>
      <c r="W20" s="44" t="s">
        <v>56</v>
      </c>
      <c r="X20" s="44" t="s">
        <v>55</v>
      </c>
      <c r="Y20" s="54">
        <v>1083.25</v>
      </c>
      <c r="Z20" s="54">
        <f t="shared" si="8"/>
        <v>10832.5</v>
      </c>
    </row>
    <row r="21" spans="2:26" s="27" customFormat="1" ht="43.5" customHeight="1">
      <c r="B21" s="28"/>
      <c r="C21" s="4" t="str">
        <f t="shared" si="2"/>
        <v>7.</v>
      </c>
      <c r="D21" s="58" t="str">
        <f>R21</f>
        <v>Трансивер</v>
      </c>
      <c r="E21" s="55" t="str">
        <f t="shared" si="4"/>
        <v>Национальный режим не предоставляется – ограничение</v>
      </c>
      <c r="F21" s="4" t="str">
        <f t="shared" si="5"/>
        <v>шт</v>
      </c>
      <c r="G21" s="47">
        <f t="shared" si="6"/>
        <v>8</v>
      </c>
      <c r="H21" s="31" t="s">
        <v>14</v>
      </c>
      <c r="I21" s="30" t="s">
        <v>14</v>
      </c>
      <c r="J21" s="30"/>
      <c r="K21" s="41">
        <f t="shared" si="7"/>
        <v>1607.5</v>
      </c>
      <c r="L21" s="1">
        <v>0</v>
      </c>
      <c r="M21" s="5">
        <f t="shared" si="1"/>
        <v>0</v>
      </c>
      <c r="N21" s="29"/>
      <c r="Q21" s="4" t="s">
        <v>23</v>
      </c>
      <c r="R21" s="55" t="s">
        <v>66</v>
      </c>
      <c r="S21" s="50" t="s">
        <v>40</v>
      </c>
      <c r="T21" s="51" t="s">
        <v>73</v>
      </c>
      <c r="U21" s="52" t="s">
        <v>70</v>
      </c>
      <c r="V21" s="53">
        <v>8</v>
      </c>
      <c r="W21" s="44" t="s">
        <v>56</v>
      </c>
      <c r="X21" s="44" t="s">
        <v>53</v>
      </c>
      <c r="Y21" s="54">
        <v>1607.5</v>
      </c>
      <c r="Z21" s="54">
        <f t="shared" si="8"/>
        <v>12860</v>
      </c>
    </row>
    <row r="22" spans="2:26" s="27" customFormat="1" ht="43.5" customHeight="1">
      <c r="B22" s="28"/>
      <c r="C22" s="4" t="str">
        <f t="shared" si="2"/>
        <v>8.</v>
      </c>
      <c r="D22" s="58" t="str">
        <f>R22</f>
        <v>Стяжка кабельная КСС нейлоновая</v>
      </c>
      <c r="E22" s="55" t="str">
        <f t="shared" si="4"/>
        <v>Национальный режим не предоставляется – ограничение</v>
      </c>
      <c r="F22" s="4" t="str">
        <f t="shared" si="5"/>
        <v>уп</v>
      </c>
      <c r="G22" s="47">
        <f t="shared" si="6"/>
        <v>1</v>
      </c>
      <c r="H22" s="31" t="s">
        <v>14</v>
      </c>
      <c r="I22" s="30" t="s">
        <v>14</v>
      </c>
      <c r="J22" s="30"/>
      <c r="K22" s="41">
        <f t="shared" si="7"/>
        <v>340.25</v>
      </c>
      <c r="L22" s="1">
        <v>0</v>
      </c>
      <c r="M22" s="5">
        <f t="shared" si="1"/>
        <v>0</v>
      </c>
      <c r="N22" s="29"/>
      <c r="Q22" s="4" t="s">
        <v>24</v>
      </c>
      <c r="R22" s="55" t="s">
        <v>67</v>
      </c>
      <c r="S22" s="50" t="s">
        <v>40</v>
      </c>
      <c r="T22" s="51" t="s">
        <v>74</v>
      </c>
      <c r="U22" s="52" t="s">
        <v>72</v>
      </c>
      <c r="V22" s="53">
        <v>1</v>
      </c>
      <c r="W22" s="44" t="s">
        <v>56</v>
      </c>
      <c r="X22" s="44" t="s">
        <v>53</v>
      </c>
      <c r="Y22" s="54">
        <v>340.25</v>
      </c>
      <c r="Z22" s="54">
        <f t="shared" si="8"/>
        <v>340.25</v>
      </c>
    </row>
    <row r="23" spans="2:26" s="27" customFormat="1" ht="43.5" customHeight="1">
      <c r="B23" s="28"/>
      <c r="C23" s="4" t="str">
        <f t="shared" si="2"/>
        <v>9.</v>
      </c>
      <c r="D23" s="58" t="str">
        <f t="shared" si="3"/>
        <v>Патч-корд оптический</v>
      </c>
      <c r="E23" s="55" t="str">
        <f t="shared" si="4"/>
        <v>Национальный режим не предоставляется – ограничение</v>
      </c>
      <c r="F23" s="4" t="str">
        <f t="shared" si="5"/>
        <v>шт</v>
      </c>
      <c r="G23" s="47">
        <f t="shared" si="6"/>
        <v>8</v>
      </c>
      <c r="H23" s="31" t="s">
        <v>14</v>
      </c>
      <c r="I23" s="30" t="s">
        <v>14</v>
      </c>
      <c r="J23" s="30"/>
      <c r="K23" s="41">
        <f t="shared" si="7"/>
        <v>289.2</v>
      </c>
      <c r="L23" s="1">
        <v>0</v>
      </c>
      <c r="M23" s="5">
        <f t="shared" si="1"/>
        <v>0</v>
      </c>
      <c r="N23" s="29"/>
      <c r="Q23" s="4" t="s">
        <v>25</v>
      </c>
      <c r="R23" s="55" t="s">
        <v>68</v>
      </c>
      <c r="S23" s="50" t="s">
        <v>40</v>
      </c>
      <c r="T23" s="51" t="s">
        <v>77</v>
      </c>
      <c r="U23" s="52" t="s">
        <v>70</v>
      </c>
      <c r="V23" s="53">
        <v>8</v>
      </c>
      <c r="W23" s="44" t="s">
        <v>50</v>
      </c>
      <c r="X23" s="44" t="s">
        <v>55</v>
      </c>
      <c r="Y23" s="54">
        <v>289.2</v>
      </c>
      <c r="Z23" s="54">
        <f t="shared" si="8"/>
        <v>2313.6</v>
      </c>
    </row>
    <row r="24" spans="2:26" s="27" customFormat="1" ht="43.5" customHeight="1">
      <c r="B24" s="28"/>
      <c r="C24" s="4" t="str">
        <f t="shared" si="2"/>
        <v>10.</v>
      </c>
      <c r="D24" s="58" t="str">
        <f t="shared" si="3"/>
        <v>Патч-корд оптический</v>
      </c>
      <c r="E24" s="55" t="str">
        <f t="shared" si="4"/>
        <v>Национальный режим не предоставляется – ограничение</v>
      </c>
      <c r="F24" s="4" t="str">
        <f t="shared" si="5"/>
        <v>шт</v>
      </c>
      <c r="G24" s="47">
        <f t="shared" si="6"/>
        <v>8</v>
      </c>
      <c r="H24" s="31" t="s">
        <v>14</v>
      </c>
      <c r="I24" s="30" t="s">
        <v>14</v>
      </c>
      <c r="J24" s="30"/>
      <c r="K24" s="41">
        <f t="shared" si="7"/>
        <v>111.25</v>
      </c>
      <c r="L24" s="1">
        <v>0</v>
      </c>
      <c r="M24" s="5">
        <f t="shared" si="1"/>
        <v>0</v>
      </c>
      <c r="N24" s="29"/>
      <c r="Q24" s="4" t="s">
        <v>26</v>
      </c>
      <c r="R24" s="55" t="s">
        <v>68</v>
      </c>
      <c r="S24" s="50" t="s">
        <v>40</v>
      </c>
      <c r="T24" s="51" t="s">
        <v>77</v>
      </c>
      <c r="U24" s="52" t="s">
        <v>70</v>
      </c>
      <c r="V24" s="53">
        <v>8</v>
      </c>
      <c r="W24" s="44" t="s">
        <v>50</v>
      </c>
      <c r="X24" s="44" t="s">
        <v>55</v>
      </c>
      <c r="Y24" s="54">
        <v>111.25</v>
      </c>
      <c r="Z24" s="54">
        <f t="shared" si="8"/>
        <v>890</v>
      </c>
    </row>
    <row r="25" spans="2:26" s="27" customFormat="1" ht="43.5" customHeight="1">
      <c r="B25" s="28"/>
      <c r="C25" s="46" t="s">
        <v>58</v>
      </c>
      <c r="D25" s="58" t="str">
        <f t="shared" si="3"/>
        <v>ВОЛС</v>
      </c>
      <c r="E25" s="55" t="str">
        <f t="shared" si="4"/>
        <v>Национальный режим не предоставляется – ограничение</v>
      </c>
      <c r="F25" s="4" t="str">
        <f t="shared" ref="F25:F26" si="9">U25</f>
        <v>м</v>
      </c>
      <c r="G25" s="47">
        <f t="shared" ref="G25:G26" si="10">V25</f>
        <v>3000</v>
      </c>
      <c r="H25" s="31"/>
      <c r="I25" s="30"/>
      <c r="J25" s="30"/>
      <c r="K25" s="41">
        <f t="shared" si="7"/>
        <v>127.3</v>
      </c>
      <c r="L25" s="1">
        <v>0</v>
      </c>
      <c r="M25" s="5">
        <f t="shared" si="1"/>
        <v>0</v>
      </c>
      <c r="N25" s="29"/>
      <c r="Q25" s="4" t="s">
        <v>58</v>
      </c>
      <c r="R25" s="55" t="s">
        <v>69</v>
      </c>
      <c r="S25" s="50" t="s">
        <v>40</v>
      </c>
      <c r="T25" s="51" t="s">
        <v>77</v>
      </c>
      <c r="U25" s="52" t="s">
        <v>71</v>
      </c>
      <c r="V25" s="53">
        <v>3000</v>
      </c>
      <c r="W25" s="44" t="s">
        <v>50</v>
      </c>
      <c r="X25" s="44" t="s">
        <v>55</v>
      </c>
      <c r="Y25" s="54">
        <v>127.3</v>
      </c>
      <c r="Z25" s="54">
        <f t="shared" si="8"/>
        <v>381900</v>
      </c>
    </row>
    <row r="26" spans="2:26" s="27" customFormat="1" ht="43.5" customHeight="1">
      <c r="B26" s="28"/>
      <c r="C26" s="46" t="s">
        <v>59</v>
      </c>
      <c r="D26" s="58" t="str">
        <f t="shared" si="3"/>
        <v>Кросс бокс оптический</v>
      </c>
      <c r="E26" s="55" t="str">
        <f t="shared" si="4"/>
        <v>Национальный режим не предоставляется – ограничение</v>
      </c>
      <c r="F26" s="4" t="str">
        <f t="shared" si="9"/>
        <v>шт</v>
      </c>
      <c r="G26" s="47">
        <f t="shared" si="10"/>
        <v>4</v>
      </c>
      <c r="H26" s="31"/>
      <c r="I26" s="30"/>
      <c r="J26" s="30"/>
      <c r="K26" s="41">
        <f t="shared" si="7"/>
        <v>2559.6999999999998</v>
      </c>
      <c r="L26" s="1">
        <v>0</v>
      </c>
      <c r="M26" s="5">
        <f t="shared" si="1"/>
        <v>0</v>
      </c>
      <c r="N26" s="29"/>
      <c r="Q26" s="4" t="s">
        <v>59</v>
      </c>
      <c r="R26" s="50" t="s">
        <v>61</v>
      </c>
      <c r="S26" s="50" t="s">
        <v>40</v>
      </c>
      <c r="T26" s="51" t="s">
        <v>76</v>
      </c>
      <c r="U26" s="52" t="s">
        <v>70</v>
      </c>
      <c r="V26" s="53">
        <v>4</v>
      </c>
      <c r="W26" s="44" t="s">
        <v>56</v>
      </c>
      <c r="X26" s="44" t="s">
        <v>53</v>
      </c>
      <c r="Y26" s="54">
        <v>2559.6999999999998</v>
      </c>
      <c r="Z26" s="54">
        <f t="shared" si="8"/>
        <v>10238.799999999999</v>
      </c>
    </row>
    <row r="27" spans="2:26" ht="24" customHeight="1">
      <c r="B27" s="13"/>
      <c r="C27" s="71" t="s">
        <v>11</v>
      </c>
      <c r="D27" s="72"/>
      <c r="E27" s="72"/>
      <c r="F27" s="72"/>
      <c r="G27" s="72"/>
      <c r="H27" s="72"/>
      <c r="I27" s="73"/>
      <c r="J27" s="88" t="s">
        <v>8</v>
      </c>
      <c r="K27" s="89"/>
      <c r="L27" s="90"/>
      <c r="M27" s="18">
        <f>SUM(M15:M24)</f>
        <v>0</v>
      </c>
      <c r="N27" s="15"/>
      <c r="Q27" s="81" t="s">
        <v>35</v>
      </c>
      <c r="R27" s="82"/>
      <c r="S27" s="82"/>
      <c r="T27" s="82"/>
      <c r="U27" s="82"/>
      <c r="V27" s="83"/>
      <c r="W27" s="48" t="s">
        <v>8</v>
      </c>
      <c r="X27" s="48"/>
      <c r="Y27" s="49"/>
      <c r="Z27" s="6">
        <f>SUM(Z15:Z26)</f>
        <v>893977</v>
      </c>
    </row>
    <row r="28" spans="2:26" ht="24" customHeight="1">
      <c r="B28" s="13"/>
      <c r="C28" s="74"/>
      <c r="D28" s="75"/>
      <c r="E28" s="75"/>
      <c r="F28" s="75"/>
      <c r="G28" s="75"/>
      <c r="H28" s="75"/>
      <c r="I28" s="76"/>
      <c r="J28" s="88" t="s">
        <v>10</v>
      </c>
      <c r="K28" s="90"/>
      <c r="L28" s="39">
        <v>0.22</v>
      </c>
      <c r="M28" s="18">
        <f>L28*M27</f>
        <v>0</v>
      </c>
      <c r="N28" s="15"/>
      <c r="Q28" s="81"/>
      <c r="R28" s="84"/>
      <c r="S28" s="84"/>
      <c r="T28" s="84"/>
      <c r="U28" s="84"/>
      <c r="V28" s="83"/>
      <c r="W28" s="26" t="s">
        <v>10</v>
      </c>
      <c r="X28" s="26"/>
      <c r="Y28" s="7">
        <v>0.22</v>
      </c>
      <c r="Z28" s="6">
        <f>Y28*Z27</f>
        <v>196674.94</v>
      </c>
    </row>
    <row r="29" spans="2:26" ht="24" customHeight="1">
      <c r="B29" s="13"/>
      <c r="C29" s="77"/>
      <c r="D29" s="78"/>
      <c r="E29" s="78"/>
      <c r="F29" s="78"/>
      <c r="G29" s="78"/>
      <c r="H29" s="78"/>
      <c r="I29" s="79"/>
      <c r="J29" s="88" t="s">
        <v>9</v>
      </c>
      <c r="K29" s="89"/>
      <c r="L29" s="90"/>
      <c r="M29" s="18">
        <f>SUM(M27:M28)</f>
        <v>0</v>
      </c>
      <c r="N29" s="15"/>
      <c r="Q29" s="85"/>
      <c r="R29" s="86"/>
      <c r="S29" s="86"/>
      <c r="T29" s="86"/>
      <c r="U29" s="86"/>
      <c r="V29" s="87"/>
      <c r="W29" s="32" t="s">
        <v>9</v>
      </c>
      <c r="X29" s="32"/>
      <c r="Y29" s="26"/>
      <c r="Z29" s="6">
        <f>SUM(Z27:Z28)</f>
        <v>1090651.94</v>
      </c>
    </row>
    <row r="30" spans="2:26" ht="24" customHeight="1">
      <c r="B30" s="13"/>
      <c r="J30" s="33"/>
      <c r="K30" s="33"/>
      <c r="N30" s="15"/>
      <c r="Q30" s="69" t="s">
        <v>57</v>
      </c>
      <c r="R30" s="69"/>
      <c r="S30" s="69"/>
      <c r="T30" s="69"/>
      <c r="U30" s="69"/>
      <c r="V30" s="69"/>
      <c r="W30" s="69"/>
      <c r="X30" s="69"/>
      <c r="Y30" s="69"/>
      <c r="Z30" s="69"/>
    </row>
    <row r="31" spans="2:26" ht="15.75" customHeight="1">
      <c r="B31" s="13"/>
      <c r="C31" s="67"/>
      <c r="D31" s="67"/>
      <c r="E31" s="67"/>
      <c r="F31" s="19"/>
      <c r="G31" s="3"/>
      <c r="H31" s="19"/>
      <c r="I31" s="3"/>
      <c r="J31" s="43"/>
      <c r="K31" s="43"/>
      <c r="N31" s="15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2:26">
      <c r="B32" s="13"/>
      <c r="C32" s="80" t="s">
        <v>16</v>
      </c>
      <c r="D32" s="80"/>
      <c r="E32" s="80"/>
      <c r="F32" s="19"/>
      <c r="G32" s="23" t="s">
        <v>12</v>
      </c>
      <c r="H32" s="19" t="s">
        <v>13</v>
      </c>
      <c r="I32" s="40" t="s">
        <v>49</v>
      </c>
      <c r="J32" s="23"/>
      <c r="K32" s="23"/>
      <c r="N32" s="15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2:27" ht="16.5" customHeight="1" thickBot="1">
      <c r="B33" s="20"/>
      <c r="C33" s="21"/>
      <c r="D33" s="21"/>
      <c r="E33" s="21"/>
      <c r="F33" s="21"/>
      <c r="G33" s="59"/>
      <c r="H33" s="21"/>
      <c r="I33" s="21"/>
      <c r="J33" s="21"/>
      <c r="K33" s="21"/>
      <c r="L33" s="21"/>
      <c r="M33" s="21"/>
      <c r="N33" s="22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2:27" s="56" customFormat="1" ht="15.75" customHeight="1">
      <c r="G34" s="61"/>
      <c r="Q34" s="70" t="s">
        <v>81</v>
      </c>
      <c r="R34" s="70"/>
      <c r="S34" s="70"/>
      <c r="T34" s="70"/>
      <c r="U34" s="70"/>
      <c r="V34" s="70"/>
      <c r="W34" s="70"/>
      <c r="X34" s="70"/>
      <c r="Y34" s="70"/>
      <c r="Z34" s="70"/>
    </row>
    <row r="35" spans="2:27" s="56" customFormat="1" ht="84.95" customHeight="1">
      <c r="B35" s="68" t="s">
        <v>82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2:27" s="56" customFormat="1" ht="24.95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2:27" s="56" customFormat="1" ht="24.95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57"/>
    </row>
    <row r="38" spans="2:27" s="56" customFormat="1" ht="24.95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57"/>
    </row>
    <row r="39" spans="2:27" s="56" customFormat="1" ht="24.95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57"/>
    </row>
    <row r="40" spans="2:27" s="56" customFormat="1" ht="24.95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57"/>
    </row>
    <row r="41" spans="2:27" s="56" customFormat="1" ht="24.95" customHeight="1">
      <c r="G41" s="61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57"/>
    </row>
    <row r="42" spans="2:27" s="56" customFormat="1" ht="24.95" customHeight="1">
      <c r="G42" s="61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57"/>
    </row>
    <row r="43" spans="2:27" s="56" customFormat="1" ht="24.95" customHeight="1">
      <c r="G43" s="61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57"/>
    </row>
    <row r="44" spans="2:27" s="56" customFormat="1" ht="24.95" customHeight="1">
      <c r="G44" s="61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57"/>
    </row>
    <row r="45" spans="2:27" s="56" customFormat="1" ht="24.95" customHeight="1">
      <c r="G45" s="61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spans="2:27" s="56" customFormat="1" ht="24.95" customHeight="1">
      <c r="G46" s="61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spans="2:27" s="56" customFormat="1" ht="24.95" customHeight="1">
      <c r="G47" s="61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2:27" s="56" customFormat="1">
      <c r="G48" s="61"/>
    </row>
  </sheetData>
  <sheetProtection formatCells="0" formatColumns="0" formatRows="0" insertRows="0" deleteRows="0"/>
  <mergeCells count="20">
    <mergeCell ref="B35:N40"/>
    <mergeCell ref="Q30:Z33"/>
    <mergeCell ref="Q34:Z47"/>
    <mergeCell ref="C27:I29"/>
    <mergeCell ref="C31:E31"/>
    <mergeCell ref="C32:E32"/>
    <mergeCell ref="Q27:V29"/>
    <mergeCell ref="J27:L27"/>
    <mergeCell ref="J28:K28"/>
    <mergeCell ref="J29:L29"/>
    <mergeCell ref="Q1:Z1"/>
    <mergeCell ref="F11:G11"/>
    <mergeCell ref="B1:N1"/>
    <mergeCell ref="C9:D9"/>
    <mergeCell ref="Q7:Z7"/>
    <mergeCell ref="C7:M7"/>
    <mergeCell ref="C10:D10"/>
    <mergeCell ref="C11:D11"/>
    <mergeCell ref="F9:G9"/>
    <mergeCell ref="F10:G10"/>
  </mergeCells>
  <phoneticPr fontId="11" type="noConversion"/>
  <pageMargins left="0.25" right="0.25" top="0.75" bottom="0.75" header="0.3" footer="0.3"/>
  <pageSetup scale="29" fitToHeight="0" orientation="landscape" r:id="rId1"/>
  <ignoredErrors>
    <ignoredError sqref="Z28:Z29 M15:M24 C15:C24 D15:D20 E15:G24 K15:K24 D23:D24 Z15:Z2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S15:S26</xm:sqref>
        </x14:dataValidation>
        <x14:dataValidation type="list" allowBlank="1" showInputMessage="1" showErrorMessage="1">
          <x14:formula1>
            <xm:f>Справочники!$A$7:$A$9</xm:f>
          </x14:formula1>
          <xm:sqref>W15:W26</xm:sqref>
        </x14:dataValidation>
        <x14:dataValidation type="list" allowBlank="1" showInputMessage="1" showErrorMessage="1">
          <x14:formula1>
            <xm:f>Справочники!$A$12:$A$14</xm:f>
          </x14:formula1>
          <xm:sqref>X15:X26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8"/>
  </cols>
  <sheetData>
    <row r="1" spans="1:1" ht="15.75">
      <c r="A1" s="8" t="s">
        <v>38</v>
      </c>
    </row>
    <row r="2" spans="1:1" ht="15.75">
      <c r="A2" s="8" t="s">
        <v>39</v>
      </c>
    </row>
    <row r="3" spans="1:1" ht="15.75">
      <c r="A3" s="8" t="s">
        <v>40</v>
      </c>
    </row>
    <row r="4" spans="1:1" ht="15.75">
      <c r="A4" s="8" t="s">
        <v>41</v>
      </c>
    </row>
    <row r="5" spans="1:1" ht="15.75">
      <c r="A5" s="8" t="s">
        <v>42</v>
      </c>
    </row>
    <row r="7" spans="1:1" ht="15.75">
      <c r="A7" s="8" t="s">
        <v>50</v>
      </c>
    </row>
    <row r="8" spans="1:1" ht="44.25" customHeight="1">
      <c r="A8" s="45" t="s">
        <v>56</v>
      </c>
    </row>
    <row r="9" spans="1:1" ht="15.75">
      <c r="A9" s="8" t="s">
        <v>45</v>
      </c>
    </row>
    <row r="12" spans="1:1">
      <c r="A12" s="38" t="s">
        <v>52</v>
      </c>
    </row>
    <row r="13" spans="1:1">
      <c r="A13" s="38" t="s">
        <v>53</v>
      </c>
    </row>
    <row r="14" spans="1:1">
      <c r="A14" s="3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Ивашина Екатерина Андреевна</cp:lastModifiedBy>
  <cp:lastPrinted>2025-02-11T11:26:17Z</cp:lastPrinted>
  <dcterms:created xsi:type="dcterms:W3CDTF">2023-05-26T08:17:29Z</dcterms:created>
  <dcterms:modified xsi:type="dcterms:W3CDTF">2026-08-09T21:35:28Z</dcterms:modified>
</cp:coreProperties>
</file>