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2026\ЛОТЫ\769.1 УЗ Консервированные и бакалейные продукты питания с материковой части\На публикацию\"/>
    </mc:Choice>
  </mc:AlternateContent>
  <bookViews>
    <workbookView xWindow="0" yWindow="0" windowWidth="27870" windowHeight="13155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НМЦ'!$A$1:$Z$86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5" i="1" l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14" i="1"/>
  <c r="Z53" i="1" l="1"/>
  <c r="Z55" i="1" s="1"/>
  <c r="Z54" i="1" s="1"/>
  <c r="C24" i="1"/>
  <c r="D24" i="1"/>
  <c r="E24" i="1"/>
  <c r="F24" i="1"/>
  <c r="G24" i="1"/>
  <c r="M24" i="1" s="1"/>
  <c r="K24" i="1"/>
  <c r="C25" i="1"/>
  <c r="D25" i="1"/>
  <c r="E25" i="1"/>
  <c r="F25" i="1"/>
  <c r="G25" i="1"/>
  <c r="M25" i="1" s="1"/>
  <c r="K25" i="1"/>
  <c r="C26" i="1"/>
  <c r="D26" i="1"/>
  <c r="E26" i="1"/>
  <c r="F26" i="1"/>
  <c r="G26" i="1"/>
  <c r="M26" i="1" s="1"/>
  <c r="K26" i="1"/>
  <c r="C27" i="1"/>
  <c r="D27" i="1"/>
  <c r="E27" i="1"/>
  <c r="F27" i="1"/>
  <c r="G27" i="1"/>
  <c r="M27" i="1" s="1"/>
  <c r="K27" i="1"/>
  <c r="C28" i="1"/>
  <c r="D28" i="1"/>
  <c r="E28" i="1"/>
  <c r="F28" i="1"/>
  <c r="G28" i="1"/>
  <c r="M28" i="1" s="1"/>
  <c r="K28" i="1"/>
  <c r="C29" i="1"/>
  <c r="D29" i="1"/>
  <c r="E29" i="1"/>
  <c r="F29" i="1"/>
  <c r="G29" i="1"/>
  <c r="M29" i="1" s="1"/>
  <c r="K29" i="1"/>
  <c r="C30" i="1"/>
  <c r="D30" i="1"/>
  <c r="E30" i="1"/>
  <c r="F30" i="1"/>
  <c r="G30" i="1"/>
  <c r="M30" i="1" s="1"/>
  <c r="K30" i="1"/>
  <c r="C31" i="1"/>
  <c r="D31" i="1"/>
  <c r="E31" i="1"/>
  <c r="F31" i="1"/>
  <c r="G31" i="1"/>
  <c r="M31" i="1" s="1"/>
  <c r="K31" i="1"/>
  <c r="C32" i="1"/>
  <c r="D32" i="1"/>
  <c r="E32" i="1"/>
  <c r="F32" i="1"/>
  <c r="G32" i="1"/>
  <c r="M32" i="1" s="1"/>
  <c r="K32" i="1"/>
  <c r="C33" i="1"/>
  <c r="D33" i="1"/>
  <c r="E33" i="1"/>
  <c r="F33" i="1"/>
  <c r="G33" i="1"/>
  <c r="M33" i="1" s="1"/>
  <c r="K33" i="1"/>
  <c r="C34" i="1"/>
  <c r="D34" i="1"/>
  <c r="E34" i="1"/>
  <c r="F34" i="1"/>
  <c r="G34" i="1"/>
  <c r="M34" i="1" s="1"/>
  <c r="K34" i="1"/>
  <c r="C35" i="1"/>
  <c r="D35" i="1"/>
  <c r="E35" i="1"/>
  <c r="F35" i="1"/>
  <c r="G35" i="1"/>
  <c r="M35" i="1" s="1"/>
  <c r="K35" i="1"/>
  <c r="C36" i="1"/>
  <c r="D36" i="1"/>
  <c r="E36" i="1"/>
  <c r="F36" i="1"/>
  <c r="G36" i="1"/>
  <c r="M36" i="1" s="1"/>
  <c r="K36" i="1"/>
  <c r="C37" i="1"/>
  <c r="D37" i="1"/>
  <c r="E37" i="1"/>
  <c r="F37" i="1"/>
  <c r="G37" i="1"/>
  <c r="M37" i="1" s="1"/>
  <c r="K37" i="1"/>
  <c r="C38" i="1"/>
  <c r="D38" i="1"/>
  <c r="E38" i="1"/>
  <c r="F38" i="1"/>
  <c r="G38" i="1"/>
  <c r="M38" i="1" s="1"/>
  <c r="K38" i="1"/>
  <c r="C39" i="1"/>
  <c r="D39" i="1"/>
  <c r="E39" i="1"/>
  <c r="F39" i="1"/>
  <c r="G39" i="1"/>
  <c r="M39" i="1" s="1"/>
  <c r="K39" i="1"/>
  <c r="C40" i="1"/>
  <c r="D40" i="1"/>
  <c r="E40" i="1"/>
  <c r="F40" i="1"/>
  <c r="G40" i="1"/>
  <c r="M40" i="1" s="1"/>
  <c r="K40" i="1"/>
  <c r="C41" i="1"/>
  <c r="D41" i="1"/>
  <c r="E41" i="1"/>
  <c r="F41" i="1"/>
  <c r="G41" i="1"/>
  <c r="M41" i="1" s="1"/>
  <c r="K41" i="1"/>
  <c r="C42" i="1"/>
  <c r="D42" i="1"/>
  <c r="E42" i="1"/>
  <c r="F42" i="1"/>
  <c r="G42" i="1"/>
  <c r="M42" i="1" s="1"/>
  <c r="K42" i="1"/>
  <c r="C43" i="1"/>
  <c r="D43" i="1"/>
  <c r="E43" i="1"/>
  <c r="F43" i="1"/>
  <c r="G43" i="1"/>
  <c r="M43" i="1" s="1"/>
  <c r="K43" i="1"/>
  <c r="C44" i="1"/>
  <c r="D44" i="1"/>
  <c r="E44" i="1"/>
  <c r="F44" i="1"/>
  <c r="G44" i="1"/>
  <c r="M44" i="1" s="1"/>
  <c r="K44" i="1"/>
  <c r="C45" i="1"/>
  <c r="D45" i="1"/>
  <c r="E45" i="1"/>
  <c r="F45" i="1"/>
  <c r="G45" i="1"/>
  <c r="K45" i="1"/>
  <c r="M45" i="1"/>
  <c r="C46" i="1"/>
  <c r="D46" i="1"/>
  <c r="E46" i="1"/>
  <c r="F46" i="1"/>
  <c r="G46" i="1"/>
  <c r="M46" i="1" s="1"/>
  <c r="K46" i="1"/>
  <c r="C47" i="1"/>
  <c r="D47" i="1"/>
  <c r="E47" i="1"/>
  <c r="F47" i="1"/>
  <c r="G47" i="1"/>
  <c r="M47" i="1" s="1"/>
  <c r="K47" i="1"/>
  <c r="C48" i="1"/>
  <c r="D48" i="1"/>
  <c r="E48" i="1"/>
  <c r="F48" i="1"/>
  <c r="G48" i="1"/>
  <c r="M48" i="1" s="1"/>
  <c r="K48" i="1"/>
  <c r="C49" i="1"/>
  <c r="D49" i="1"/>
  <c r="E49" i="1"/>
  <c r="F49" i="1"/>
  <c r="G49" i="1"/>
  <c r="M49" i="1" s="1"/>
  <c r="K49" i="1"/>
  <c r="C50" i="1"/>
  <c r="D50" i="1"/>
  <c r="E50" i="1"/>
  <c r="F50" i="1"/>
  <c r="G50" i="1"/>
  <c r="M50" i="1" s="1"/>
  <c r="K50" i="1"/>
  <c r="C51" i="1"/>
  <c r="D51" i="1"/>
  <c r="E51" i="1"/>
  <c r="F51" i="1"/>
  <c r="G51" i="1"/>
  <c r="M51" i="1" s="1"/>
  <c r="K51" i="1"/>
  <c r="C52" i="1"/>
  <c r="D52" i="1"/>
  <c r="E52" i="1"/>
  <c r="F52" i="1"/>
  <c r="G52" i="1"/>
  <c r="M52" i="1" s="1"/>
  <c r="K52" i="1"/>
  <c r="D21" i="1" l="1"/>
  <c r="E15" i="1"/>
  <c r="E16" i="1"/>
  <c r="E17" i="1"/>
  <c r="E18" i="1"/>
  <c r="E19" i="1"/>
  <c r="E20" i="1"/>
  <c r="E21" i="1"/>
  <c r="E22" i="1"/>
  <c r="E23" i="1"/>
  <c r="E14" i="1"/>
  <c r="K15" i="1" l="1"/>
  <c r="K16" i="1"/>
  <c r="K17" i="1"/>
  <c r="K18" i="1"/>
  <c r="K19" i="1"/>
  <c r="K20" i="1"/>
  <c r="K21" i="1"/>
  <c r="K22" i="1"/>
  <c r="K23" i="1"/>
  <c r="K14" i="1"/>
  <c r="D14" i="1" l="1"/>
  <c r="C19" i="1"/>
  <c r="D19" i="1"/>
  <c r="F19" i="1"/>
  <c r="G19" i="1"/>
  <c r="M19" i="1" s="1"/>
  <c r="C15" i="1"/>
  <c r="C16" i="1"/>
  <c r="C17" i="1"/>
  <c r="C18" i="1"/>
  <c r="C20" i="1"/>
  <c r="C21" i="1"/>
  <c r="C22" i="1"/>
  <c r="C23" i="1"/>
  <c r="C14" i="1"/>
  <c r="G15" i="1"/>
  <c r="G16" i="1"/>
  <c r="G17" i="1"/>
  <c r="G18" i="1"/>
  <c r="G20" i="1"/>
  <c r="G21" i="1"/>
  <c r="G22" i="1"/>
  <c r="G23" i="1"/>
  <c r="G14" i="1"/>
  <c r="F15" i="1"/>
  <c r="F16" i="1"/>
  <c r="F17" i="1"/>
  <c r="F18" i="1"/>
  <c r="F20" i="1"/>
  <c r="F21" i="1"/>
  <c r="F22" i="1"/>
  <c r="F23" i="1"/>
  <c r="F14" i="1"/>
  <c r="D15" i="1"/>
  <c r="D16" i="1"/>
  <c r="D17" i="1"/>
  <c r="D18" i="1"/>
  <c r="D20" i="1"/>
  <c r="D22" i="1"/>
  <c r="D23" i="1"/>
  <c r="M15" i="1" l="1"/>
  <c r="M16" i="1"/>
  <c r="M17" i="1"/>
  <c r="M18" i="1"/>
  <c r="M20" i="1"/>
  <c r="M21" i="1"/>
  <c r="M22" i="1"/>
  <c r="M23" i="1"/>
  <c r="M14" i="1"/>
  <c r="M53" i="1" l="1"/>
  <c r="M54" i="1" s="1"/>
  <c r="M55" i="1" l="1"/>
</calcChain>
</file>

<file path=xl/sharedStrings.xml><?xml version="1.0" encoding="utf-8"?>
<sst xmlns="http://schemas.openxmlformats.org/spreadsheetml/2006/main" count="366" uniqueCount="120">
  <si>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</si>
  <si>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</si>
  <si>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</si>
  <si>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</si>
  <si>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</si>
  <si>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</si>
  <si>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</si>
  <si>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</si>
  <si>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</si>
  <si>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</si>
  <si>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</si>
  <si>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</si>
  <si>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</si>
  <si>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</si>
  <si>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</si>
  <si>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</si>
  <si>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</si>
  <si>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</si>
  <si>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</si>
  <si>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</si>
  <si>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</si>
  <si>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</si>
  <si>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</si>
  <si>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</si>
  <si>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</si>
  <si>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</si>
  <si>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</si>
  <si>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</si>
  <si>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</si>
  <si>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</si>
  <si>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</si>
  <si>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</si>
  <si>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</si>
  <si>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</si>
  <si>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</si>
  <si>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</si>
  <si>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</si>
  <si>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</si>
  <si>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</si>
  <si>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</si>
  <si>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</si>
  <si>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</si>
  <si>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</si>
  <si>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</si>
  <si>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</si>
  <si>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</si>
  <si>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</si>
  <si>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Майонез Провансаль 800 мл д/п 1/10 Махеев</t>
  </si>
  <si>
    <t>Крупа горох 800 гр 1/10 Агромастер</t>
  </si>
  <si>
    <t>Крупа гречневая 800 гр 1/12 Агро-Альянс</t>
  </si>
  <si>
    <t>Крупа перловая 800 гр 1/10 Агромастер</t>
  </si>
  <si>
    <t>Крупа рис пропаренный 800 гр 1/12 Агро-Альянс</t>
  </si>
  <si>
    <t>Крупа рис Краснодарский 800 г 1/12 Агро-Альянс</t>
  </si>
  <si>
    <t>Хлопья Геркулес 400 гр 1/30 Алейка</t>
  </si>
  <si>
    <t>Сухофрукты (компотная смесь) 1/25 кг</t>
  </si>
  <si>
    <t>Мука 2 кг в/с 1/6 Макфа</t>
  </si>
  <si>
    <t>Огурчики Домашние 1.5 л ст/б 1/6 Бегемот Любимый</t>
  </si>
  <si>
    <t>Сахар песок 50 кг 1/50</t>
  </si>
  <si>
    <t>Сок 1 л апельсин 1/12 Добрый</t>
  </si>
  <si>
    <t>Сок 1 л яблоко-черная рябина-вишня 1/12 Добрый</t>
  </si>
  <si>
    <t>Сок 1 л томат 1/12 Добрый</t>
  </si>
  <si>
    <t>Сок 1 л яблоко 1/12 Добрый</t>
  </si>
  <si>
    <t>Соль 1 кг Экстра 1/20 Усольская</t>
  </si>
  <si>
    <t>Изюм Голден желтый 1 кг</t>
  </si>
  <si>
    <t>Молоко сухое с м.д.ж. 26% 1/25 УМЗ</t>
  </si>
  <si>
    <t>Масло подсолнечное в/с 5 л 1/3 Дива Алтая</t>
  </si>
  <si>
    <t>Крахмал картофельный 1 кг</t>
  </si>
  <si>
    <t>Кофе зерно 1 кг Американо Крема 1/6 Жардин</t>
  </si>
  <si>
    <t>Крупа булгур 450 гр 1/8 Агро-Альянс</t>
  </si>
  <si>
    <t>Крупа пшено ГОСТ 800 гр 1/12 Агро-Альянс</t>
  </si>
  <si>
    <t>Грибы шампиньоны резан 850 мл ж/б 1/12 ТМ Бегемот Любимый</t>
  </si>
  <si>
    <t>Сайра натуральная с маслом 250 гр 1/24 Примрыбснаб</t>
  </si>
  <si>
    <t>Салат ДВ из морской капусты 220 гр 1/24 Примрыбснаб</t>
  </si>
  <si>
    <t>Молоко сгущ. вареное Егорка 360 гр 8,5% ГОСТ 1/30 Рогачев</t>
  </si>
  <si>
    <t>Дрожжи Воронежские 500 гр 1/20</t>
  </si>
  <si>
    <t>Молоко сгущ. 380 гр 8,5% ГОСТ 1/30 Рогачев</t>
  </si>
  <si>
    <t>Курага Монетка 1 кг</t>
  </si>
  <si>
    <t>Мед цветочный ведро 1,5 кг 1/6 Алтай</t>
  </si>
  <si>
    <t>Кориандр зерно 1кг</t>
  </si>
  <si>
    <t>Желатин 20 гр 1/32 Приправыч</t>
  </si>
  <si>
    <t>Кунжутное семя (белое) 1 кг</t>
  </si>
  <si>
    <t>Начинка Конфитюр киви 12 кг</t>
  </si>
  <si>
    <t>Начинка Конфитюр ананас т/с 14 кг Одоево</t>
  </si>
  <si>
    <t>Кукуруза сладкая 425 мл 1/24 Бегемот Любимый</t>
  </si>
  <si>
    <t>Горошек зеленый 425мл/400гр 1/24 ТМ Бегемот Любимый</t>
  </si>
  <si>
    <t>Фасоль красная в т/с 425 мл ж/б 1/24 Медведь Любимый</t>
  </si>
  <si>
    <t>шт</t>
  </si>
  <si>
    <t>кг</t>
  </si>
  <si>
    <t>10.84.12.130</t>
  </si>
  <si>
    <t>01.11.75.110</t>
  </si>
  <si>
    <t>10.61.11 </t>
  </si>
  <si>
    <t>10.61.33.111</t>
  </si>
  <si>
    <t xml:space="preserve">10.39.25.130 </t>
  </si>
  <si>
    <t>10.39.15.</t>
  </si>
  <si>
    <t>10.39.16.000</t>
  </si>
  <si>
    <t>10.39.17.190</t>
  </si>
  <si>
    <t>10.39.22.110</t>
  </si>
  <si>
    <t>01.11.94.120 </t>
  </si>
  <si>
    <t xml:space="preserve">20.59.60.111 </t>
  </si>
  <si>
    <t>01.28.14.130</t>
  </si>
  <si>
    <t xml:space="preserve">01.49.21.110 </t>
  </si>
  <si>
    <t>10.51.51.110</t>
  </si>
  <si>
    <t>ОКПД2 10.89.13.112</t>
  </si>
  <si>
    <t>10.61.24</t>
  </si>
  <si>
    <t xml:space="preserve"> 10.39.18.110.</t>
  </si>
  <si>
    <t>10.81.12.110</t>
  </si>
  <si>
    <t>10.32.12.120</t>
  </si>
  <si>
    <t>08.93.10.110.</t>
  </si>
  <si>
    <t xml:space="preserve"> 10.51.22.112</t>
  </si>
  <si>
    <t xml:space="preserve">10.41.54.110 </t>
  </si>
  <si>
    <t>10.62.11.111.</t>
  </si>
  <si>
    <t xml:space="preserve">10.83.11.120. </t>
  </si>
  <si>
    <t>10.61.31.110</t>
  </si>
  <si>
    <t>10.61.32.114.</t>
  </si>
  <si>
    <t>10.39.17.200</t>
  </si>
  <si>
    <t>10.20.25.113</t>
  </si>
  <si>
    <t xml:space="preserve"> 10.20.34.126</t>
  </si>
  <si>
    <t>Лот № 769.1 «ОКПД2 10.11 Консервированные и бакалейные продукты с материковой части для нужд СП АО «Чукотэнерго» Анадырская ТЭЦ»</t>
  </si>
  <si>
    <t>10.61.32.113</t>
  </si>
  <si>
    <t>10.61.32.116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</si>
</sst>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sz val="12"/>
      <name val="Times New Roman"/>
      <family val="1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86">
    <xf numFmtId="0" fontId="0" fillId="0" borderId="0" xfId="0"/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/>
    </xf>
    <xf numFmtId="0" fontId="1" fillId="0" borderId="19" xfId="0" applyFont="1" applyBorder="1" applyAlignment="1">
      <alignment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6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5" borderId="0" xfId="0" applyFont="1" applyFill="1" applyAlignment="1">
      <alignment horizontal="left" vertical="top"/>
    </xf>
    <xf numFmtId="0" fontId="2" fillId="5" borderId="0" xfId="0" applyFont="1" applyFill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7" fillId="0" borderId="0" xfId="0" applyFont="1"/>
    <xf numFmtId="9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top" wrapText="1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5" borderId="0" xfId="0" applyFont="1" applyFill="1" applyAlignment="1" applyProtection="1">
      <alignment horizontal="center" vertical="top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3" fontId="1" fillId="0" borderId="21" xfId="0" applyNumberFormat="1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/>
      <protection locked="0"/>
    </xf>
    <xf numFmtId="49" fontId="1" fillId="5" borderId="1" xfId="0" applyNumberFormat="1" applyFont="1" applyFill="1" applyBorder="1" applyAlignment="1" applyProtection="1">
      <alignment horizontal="center" vertical="center"/>
      <protection locked="0"/>
    </xf>
    <xf numFmtId="49" fontId="1" fillId="5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22" xfId="0" applyFont="1" applyBorder="1" applyAlignment="1" applyProtection="1">
      <alignment horizontal="right" vertical="center"/>
      <protection locked="0"/>
    </xf>
    <xf numFmtId="0" fontId="3" fillId="0" borderId="23" xfId="0" applyFont="1" applyBorder="1" applyAlignment="1" applyProtection="1">
      <alignment horizontal="right" vertical="center"/>
      <protection locked="0"/>
    </xf>
    <xf numFmtId="0" fontId="3" fillId="0" borderId="24" xfId="0" applyFont="1" applyBorder="1" applyAlignment="1" applyProtection="1">
      <alignment horizontal="right" vertical="center"/>
      <protection locked="0"/>
    </xf>
    <xf numFmtId="0" fontId="3" fillId="0" borderId="25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6" xfId="0" applyFont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 applyProtection="1">
      <alignment horizontal="right" vertical="center"/>
      <protection locked="0"/>
    </xf>
    <xf numFmtId="0" fontId="3" fillId="0" borderId="29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73"/>
  <sheetViews>
    <sheetView showGridLines="0" tabSelected="1" topLeftCell="Q1" zoomScale="80" zoomScaleNormal="80" zoomScaleSheetLayoutView="70" workbookViewId="0">
      <selection activeCell="T52" sqref="T52"/>
    </sheetView>
  </sheetViews>
  <sheetFormatPr defaultColWidth="18.5703125" defaultRowHeight="15.75"/>
  <cols>
    <col min="1" max="2" width="4.5703125" style="8" customWidth="1"/>
    <col min="3" max="3" width="6.5703125" style="8" customWidth="1"/>
    <col min="4" max="4" width="48.42578125" style="8" customWidth="1"/>
    <col min="5" max="5" width="41.5703125" style="8" customWidth="1"/>
    <col min="6" max="7" width="14.5703125" style="8" customWidth="1"/>
    <col min="8" max="8" width="27.85546875" style="8" customWidth="1"/>
    <col min="9" max="9" width="28.7109375" style="8" customWidth="1"/>
    <col min="10" max="10" width="28.85546875" style="8" customWidth="1"/>
    <col min="11" max="11" width="18.5703125" style="8" customWidth="1"/>
    <col min="12" max="13" width="18.5703125" style="8"/>
    <col min="14" max="16" width="4.5703125" style="8" customWidth="1"/>
    <col min="17" max="17" width="6.5703125" style="8" customWidth="1"/>
    <col min="18" max="18" width="28.5703125" style="8" customWidth="1"/>
    <col min="19" max="19" width="70.5703125" style="8" customWidth="1"/>
    <col min="20" max="20" width="24.5703125" style="33" customWidth="1"/>
    <col min="21" max="21" width="14.7109375" style="8" customWidth="1"/>
    <col min="22" max="22" width="15.28515625" style="8" customWidth="1"/>
    <col min="23" max="23" width="39.28515625" style="8" customWidth="1"/>
    <col min="24" max="24" width="24.42578125" style="8" customWidth="1"/>
    <col min="25" max="26" width="20.5703125" style="8" customWidth="1"/>
    <col min="27" max="16384" width="18.5703125" style="8"/>
  </cols>
  <sheetData>
    <row r="1" spans="2:26" ht="16.5" customHeight="1" thickBot="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Q1" s="33"/>
      <c r="R1" s="34"/>
      <c r="S1" s="33"/>
      <c r="T1" s="34"/>
      <c r="U1" s="34"/>
      <c r="V1" s="34"/>
      <c r="W1" s="34"/>
      <c r="X1" s="34"/>
      <c r="Y1" s="34"/>
      <c r="Z1" s="34"/>
    </row>
    <row r="2" spans="2:26" ht="47.25" customHeight="1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2:26" ht="15.75" customHeight="1">
      <c r="B3" s="13"/>
      <c r="C3" s="14" t="s">
        <v>0</v>
      </c>
      <c r="D3" s="14"/>
      <c r="E3" s="14"/>
      <c r="F3" s="14"/>
      <c r="G3" s="14"/>
      <c r="H3" s="14"/>
      <c r="N3" s="15"/>
    </row>
    <row r="4" spans="2:26" ht="15.75" customHeight="1">
      <c r="B4" s="13"/>
      <c r="C4" s="2" t="s">
        <v>15</v>
      </c>
      <c r="D4" s="2"/>
      <c r="E4" s="2"/>
      <c r="F4" s="14"/>
      <c r="G4" s="14"/>
      <c r="H4" s="14"/>
      <c r="N4" s="15"/>
    </row>
    <row r="5" spans="2:26" ht="24" customHeight="1">
      <c r="B5" s="13"/>
      <c r="F5" s="14"/>
      <c r="G5" s="14"/>
      <c r="H5" s="14"/>
      <c r="N5" s="15"/>
      <c r="Q5" s="33"/>
      <c r="R5" s="33"/>
    </row>
    <row r="6" spans="2:26">
      <c r="B6" s="13"/>
      <c r="C6" s="84" t="s">
        <v>7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15"/>
      <c r="Q6" s="84" t="s">
        <v>23</v>
      </c>
      <c r="R6" s="84"/>
      <c r="S6" s="84"/>
      <c r="T6" s="84"/>
      <c r="U6" s="84"/>
      <c r="V6" s="84"/>
      <c r="W6" s="84"/>
      <c r="X6" s="84"/>
      <c r="Y6" s="84"/>
      <c r="Z6" s="84"/>
    </row>
    <row r="7" spans="2:26" ht="24" customHeight="1">
      <c r="B7" s="13"/>
      <c r="N7" s="15"/>
      <c r="Q7" s="85" t="s">
        <v>117</v>
      </c>
      <c r="R7" s="85"/>
      <c r="S7" s="85"/>
      <c r="T7" s="85"/>
      <c r="U7" s="85"/>
      <c r="V7" s="85"/>
      <c r="W7" s="85"/>
      <c r="X7" s="85"/>
      <c r="Y7" s="85"/>
      <c r="Z7" s="85"/>
    </row>
    <row r="8" spans="2:26" ht="24" customHeight="1">
      <c r="B8" s="13"/>
      <c r="C8" s="83" t="s">
        <v>1</v>
      </c>
      <c r="D8" s="83"/>
      <c r="F8" s="68"/>
      <c r="G8" s="68"/>
      <c r="N8" s="15"/>
    </row>
    <row r="9" spans="2:26" ht="24" customHeight="1">
      <c r="B9" s="13"/>
      <c r="C9" s="83" t="s">
        <v>2</v>
      </c>
      <c r="D9" s="83"/>
      <c r="F9" s="82"/>
      <c r="G9" s="82"/>
      <c r="N9" s="15"/>
    </row>
    <row r="10" spans="2:26" ht="24" customHeight="1">
      <c r="B10" s="13"/>
      <c r="C10" s="83" t="s">
        <v>3</v>
      </c>
      <c r="D10" s="83"/>
      <c r="F10" s="82"/>
      <c r="G10" s="82"/>
      <c r="N10" s="15"/>
    </row>
    <row r="11" spans="2:26">
      <c r="B11" s="13"/>
      <c r="N11" s="15"/>
    </row>
    <row r="12" spans="2:26" ht="185.1" customHeight="1">
      <c r="B12" s="13"/>
      <c r="C12" s="16" t="s">
        <v>6</v>
      </c>
      <c r="D12" s="16" t="s">
        <v>26</v>
      </c>
      <c r="E12" s="16" t="s">
        <v>27</v>
      </c>
      <c r="F12" s="16" t="s">
        <v>20</v>
      </c>
      <c r="G12" s="16" t="s">
        <v>21</v>
      </c>
      <c r="H12" s="16" t="s">
        <v>22</v>
      </c>
      <c r="I12" s="16" t="s">
        <v>39</v>
      </c>
      <c r="J12" s="16" t="s">
        <v>36</v>
      </c>
      <c r="K12" s="16" t="s">
        <v>17</v>
      </c>
      <c r="L12" s="16" t="s">
        <v>4</v>
      </c>
      <c r="M12" s="16" t="s">
        <v>5</v>
      </c>
      <c r="N12" s="15"/>
      <c r="Q12" s="24" t="s">
        <v>6</v>
      </c>
      <c r="R12" s="24" t="s">
        <v>18</v>
      </c>
      <c r="S12" s="24" t="s">
        <v>33</v>
      </c>
      <c r="T12" s="51" t="s">
        <v>19</v>
      </c>
      <c r="U12" s="24" t="s">
        <v>20</v>
      </c>
      <c r="V12" s="24" t="s">
        <v>21</v>
      </c>
      <c r="W12" s="35" t="s">
        <v>35</v>
      </c>
      <c r="X12" s="35" t="s">
        <v>42</v>
      </c>
      <c r="Y12" s="24" t="s">
        <v>17</v>
      </c>
      <c r="Z12" s="24" t="s">
        <v>24</v>
      </c>
    </row>
    <row r="13" spans="2:26">
      <c r="B13" s="13"/>
      <c r="C13" s="17">
        <v>1</v>
      </c>
      <c r="D13" s="17">
        <v>2</v>
      </c>
      <c r="E13" s="17">
        <v>3</v>
      </c>
      <c r="F13" s="41">
        <v>4</v>
      </c>
      <c r="G13" s="17">
        <v>5</v>
      </c>
      <c r="H13" s="17">
        <v>6</v>
      </c>
      <c r="I13" s="17">
        <v>7</v>
      </c>
      <c r="J13" s="41">
        <v>8</v>
      </c>
      <c r="K13" s="17">
        <v>9</v>
      </c>
      <c r="L13" s="17">
        <v>10</v>
      </c>
      <c r="M13" s="17">
        <v>11</v>
      </c>
      <c r="N13" s="15"/>
      <c r="Q13" s="25">
        <v>1</v>
      </c>
      <c r="R13" s="25">
        <v>2</v>
      </c>
      <c r="S13" s="25">
        <v>3</v>
      </c>
      <c r="T13" s="52">
        <v>4</v>
      </c>
      <c r="U13" s="25">
        <v>5</v>
      </c>
      <c r="V13" s="25">
        <v>6</v>
      </c>
      <c r="W13" s="36">
        <v>7</v>
      </c>
      <c r="X13" s="36">
        <v>8</v>
      </c>
      <c r="Y13" s="25">
        <v>9</v>
      </c>
      <c r="Z13" s="25">
        <v>10</v>
      </c>
    </row>
    <row r="14" spans="2:26" s="27" customFormat="1" ht="57.75" customHeight="1">
      <c r="B14" s="28"/>
      <c r="C14" s="4">
        <f>Q14</f>
        <v>1</v>
      </c>
      <c r="D14" s="55" t="str">
        <f>R14</f>
        <v>Майонез Провансаль 800 мл д/п 1/10 Махеев</v>
      </c>
      <c r="E14" s="56" t="str">
        <f>S14</f>
        <v>Национальный режим не предоставляется – преимущество</v>
      </c>
      <c r="F14" s="4" t="str">
        <f t="shared" ref="F14:G14" si="0">U14</f>
        <v>шт</v>
      </c>
      <c r="G14" s="48">
        <f t="shared" si="0"/>
        <v>240</v>
      </c>
      <c r="H14" s="31" t="s">
        <v>14</v>
      </c>
      <c r="I14" s="30" t="s">
        <v>14</v>
      </c>
      <c r="J14" s="30"/>
      <c r="K14" s="40">
        <f>Y14</f>
        <v>177.92</v>
      </c>
      <c r="L14" s="1">
        <v>0</v>
      </c>
      <c r="M14" s="5">
        <f t="shared" ref="M14:M23" si="1">G14*L14</f>
        <v>0</v>
      </c>
      <c r="N14" s="29"/>
      <c r="Q14" s="4">
        <v>1</v>
      </c>
      <c r="R14" s="46" t="s">
        <v>47</v>
      </c>
      <c r="S14" s="50" t="s">
        <v>31</v>
      </c>
      <c r="T14" s="53" t="s">
        <v>88</v>
      </c>
      <c r="U14" s="4" t="s">
        <v>86</v>
      </c>
      <c r="V14" s="48">
        <v>240</v>
      </c>
      <c r="W14" s="44" t="s">
        <v>44</v>
      </c>
      <c r="X14" s="44" t="s">
        <v>43</v>
      </c>
      <c r="Y14" s="5">
        <v>177.92</v>
      </c>
      <c r="Z14" s="5">
        <f>Y14*V14</f>
        <v>42700.799999999996</v>
      </c>
    </row>
    <row r="15" spans="2:26" s="27" customFormat="1" ht="57.75" customHeight="1">
      <c r="B15" s="28"/>
      <c r="C15" s="4">
        <f t="shared" ref="C15:C23" si="2">Q15</f>
        <v>2</v>
      </c>
      <c r="D15" s="55" t="str">
        <f t="shared" ref="D15:D23" si="3">R15</f>
        <v>Крупа горох 800 гр 1/10 Агромастер</v>
      </c>
      <c r="E15" s="56" t="str">
        <f t="shared" ref="E15:E23" si="4">S15</f>
        <v>Национальный режим не предоставляется – преимущество</v>
      </c>
      <c r="F15" s="4" t="str">
        <f t="shared" ref="F15:F23" si="5">U15</f>
        <v>шт</v>
      </c>
      <c r="G15" s="48">
        <f t="shared" ref="G15:G23" si="6">V15</f>
        <v>130</v>
      </c>
      <c r="H15" s="31" t="s">
        <v>14</v>
      </c>
      <c r="I15" s="30" t="s">
        <v>14</v>
      </c>
      <c r="J15" s="30"/>
      <c r="K15" s="40">
        <f t="shared" ref="K15:K23" si="7">Y15</f>
        <v>66.48</v>
      </c>
      <c r="L15" s="1">
        <v>0</v>
      </c>
      <c r="M15" s="5">
        <f t="shared" si="1"/>
        <v>0</v>
      </c>
      <c r="N15" s="29"/>
      <c r="Q15" s="4">
        <v>2</v>
      </c>
      <c r="R15" s="46" t="s">
        <v>48</v>
      </c>
      <c r="S15" s="50" t="s">
        <v>31</v>
      </c>
      <c r="T15" s="53" t="s">
        <v>89</v>
      </c>
      <c r="U15" s="4" t="s">
        <v>86</v>
      </c>
      <c r="V15" s="48">
        <v>130</v>
      </c>
      <c r="W15" s="44" t="s">
        <v>44</v>
      </c>
      <c r="X15" s="44" t="s">
        <v>43</v>
      </c>
      <c r="Y15" s="5">
        <v>66.48</v>
      </c>
      <c r="Z15" s="5">
        <f t="shared" ref="Z15:Z52" si="8">Y15*V15</f>
        <v>8642.4</v>
      </c>
    </row>
    <row r="16" spans="2:26" s="27" customFormat="1" ht="57.75" customHeight="1">
      <c r="B16" s="28"/>
      <c r="C16" s="4">
        <f t="shared" si="2"/>
        <v>3</v>
      </c>
      <c r="D16" s="55" t="str">
        <f t="shared" si="3"/>
        <v>Крупа гречневая 800 гр 1/12 Агро-Альянс</v>
      </c>
      <c r="E16" s="56" t="str">
        <f t="shared" si="4"/>
        <v>Национальный режим не предоставляется – преимущество</v>
      </c>
      <c r="F16" s="4" t="str">
        <f t="shared" si="5"/>
        <v>шт</v>
      </c>
      <c r="G16" s="48">
        <f t="shared" si="6"/>
        <v>60</v>
      </c>
      <c r="H16" s="31" t="s">
        <v>14</v>
      </c>
      <c r="I16" s="30" t="s">
        <v>14</v>
      </c>
      <c r="J16" s="30"/>
      <c r="K16" s="40">
        <f t="shared" si="7"/>
        <v>84.27</v>
      </c>
      <c r="L16" s="1">
        <v>0</v>
      </c>
      <c r="M16" s="5">
        <f t="shared" si="1"/>
        <v>0</v>
      </c>
      <c r="N16" s="29"/>
      <c r="Q16" s="4">
        <v>3</v>
      </c>
      <c r="R16" s="46" t="s">
        <v>49</v>
      </c>
      <c r="S16" s="50" t="s">
        <v>31</v>
      </c>
      <c r="T16" s="53" t="s">
        <v>118</v>
      </c>
      <c r="U16" s="4" t="s">
        <v>86</v>
      </c>
      <c r="V16" s="48">
        <v>60</v>
      </c>
      <c r="W16" s="44" t="s">
        <v>44</v>
      </c>
      <c r="X16" s="44" t="s">
        <v>43</v>
      </c>
      <c r="Y16" s="5">
        <v>84.27</v>
      </c>
      <c r="Z16" s="5">
        <f t="shared" si="8"/>
        <v>5056.2</v>
      </c>
    </row>
    <row r="17" spans="2:26" s="27" customFormat="1" ht="57.75" customHeight="1">
      <c r="B17" s="28"/>
      <c r="C17" s="4">
        <f t="shared" si="2"/>
        <v>4</v>
      </c>
      <c r="D17" s="55" t="str">
        <f t="shared" si="3"/>
        <v>Крупа перловая 800 гр 1/10 Агромастер</v>
      </c>
      <c r="E17" s="56" t="str">
        <f t="shared" si="4"/>
        <v>Национальный режим не предоставляется – преимущество</v>
      </c>
      <c r="F17" s="4" t="str">
        <f t="shared" si="5"/>
        <v>шт</v>
      </c>
      <c r="G17" s="48">
        <f t="shared" si="6"/>
        <v>60</v>
      </c>
      <c r="H17" s="31" t="s">
        <v>14</v>
      </c>
      <c r="I17" s="30" t="s">
        <v>14</v>
      </c>
      <c r="J17" s="30"/>
      <c r="K17" s="40">
        <f t="shared" si="7"/>
        <v>54.31</v>
      </c>
      <c r="L17" s="1">
        <v>0</v>
      </c>
      <c r="M17" s="5">
        <f t="shared" si="1"/>
        <v>0</v>
      </c>
      <c r="N17" s="29"/>
      <c r="Q17" s="4">
        <v>4</v>
      </c>
      <c r="R17" s="46" t="s">
        <v>50</v>
      </c>
      <c r="S17" s="50" t="s">
        <v>31</v>
      </c>
      <c r="T17" s="53" t="s">
        <v>119</v>
      </c>
      <c r="U17" s="4" t="s">
        <v>86</v>
      </c>
      <c r="V17" s="48">
        <v>60</v>
      </c>
      <c r="W17" s="44" t="s">
        <v>44</v>
      </c>
      <c r="X17" s="44" t="s">
        <v>43</v>
      </c>
      <c r="Y17" s="5">
        <v>54.31</v>
      </c>
      <c r="Z17" s="5">
        <f t="shared" si="8"/>
        <v>3258.6000000000004</v>
      </c>
    </row>
    <row r="18" spans="2:26" s="27" customFormat="1" ht="57.75" customHeight="1">
      <c r="B18" s="28"/>
      <c r="C18" s="4">
        <f t="shared" si="2"/>
        <v>5</v>
      </c>
      <c r="D18" s="55" t="str">
        <f t="shared" si="3"/>
        <v>Крупа рис пропаренный 800 гр 1/12 Агро-Альянс</v>
      </c>
      <c r="E18" s="56" t="str">
        <f t="shared" si="4"/>
        <v>Национальный режим не предоставляется – преимущество</v>
      </c>
      <c r="F18" s="4" t="str">
        <f t="shared" si="5"/>
        <v>шт</v>
      </c>
      <c r="G18" s="48">
        <f t="shared" si="6"/>
        <v>132</v>
      </c>
      <c r="H18" s="31" t="s">
        <v>14</v>
      </c>
      <c r="I18" s="30" t="s">
        <v>14</v>
      </c>
      <c r="J18" s="30"/>
      <c r="K18" s="40">
        <f t="shared" si="7"/>
        <v>141.38999999999999</v>
      </c>
      <c r="L18" s="1">
        <v>0</v>
      </c>
      <c r="M18" s="5">
        <f t="shared" si="1"/>
        <v>0</v>
      </c>
      <c r="N18" s="29"/>
      <c r="Q18" s="4">
        <v>5</v>
      </c>
      <c r="R18" s="46" t="s">
        <v>51</v>
      </c>
      <c r="S18" s="50" t="s">
        <v>31</v>
      </c>
      <c r="T18" s="53" t="s">
        <v>90</v>
      </c>
      <c r="U18" s="4" t="s">
        <v>86</v>
      </c>
      <c r="V18" s="48">
        <v>132</v>
      </c>
      <c r="W18" s="44" t="s">
        <v>44</v>
      </c>
      <c r="X18" s="44" t="s">
        <v>43</v>
      </c>
      <c r="Y18" s="5">
        <v>141.38999999999999</v>
      </c>
      <c r="Z18" s="5">
        <f t="shared" si="8"/>
        <v>18663.48</v>
      </c>
    </row>
    <row r="19" spans="2:26" s="27" customFormat="1" ht="57.75" customHeight="1">
      <c r="B19" s="28"/>
      <c r="C19" s="4">
        <f t="shared" si="2"/>
        <v>6</v>
      </c>
      <c r="D19" s="55" t="str">
        <f t="shared" si="3"/>
        <v>Крупа рис Краснодарский 800 г 1/12 Агро-Альянс</v>
      </c>
      <c r="E19" s="56" t="str">
        <f t="shared" si="4"/>
        <v>Национальный режим не предоставляется – преимущество</v>
      </c>
      <c r="F19" s="4" t="str">
        <f t="shared" si="5"/>
        <v>шт</v>
      </c>
      <c r="G19" s="48">
        <f t="shared" si="6"/>
        <v>192</v>
      </c>
      <c r="H19" s="31" t="s">
        <v>14</v>
      </c>
      <c r="I19" s="30" t="s">
        <v>14</v>
      </c>
      <c r="J19" s="30"/>
      <c r="K19" s="40">
        <f t="shared" si="7"/>
        <v>103</v>
      </c>
      <c r="L19" s="1">
        <v>0</v>
      </c>
      <c r="M19" s="5">
        <f t="shared" si="1"/>
        <v>0</v>
      </c>
      <c r="N19" s="29"/>
      <c r="Q19" s="4">
        <v>6</v>
      </c>
      <c r="R19" s="46" t="s">
        <v>52</v>
      </c>
      <c r="S19" s="50" t="s">
        <v>31</v>
      </c>
      <c r="T19" s="53" t="s">
        <v>90</v>
      </c>
      <c r="U19" s="4" t="s">
        <v>86</v>
      </c>
      <c r="V19" s="48">
        <v>192</v>
      </c>
      <c r="W19" s="44" t="s">
        <v>44</v>
      </c>
      <c r="X19" s="44" t="s">
        <v>43</v>
      </c>
      <c r="Y19" s="5">
        <v>103</v>
      </c>
      <c r="Z19" s="5">
        <f t="shared" si="8"/>
        <v>19776</v>
      </c>
    </row>
    <row r="20" spans="2:26" s="27" customFormat="1" ht="57.75" customHeight="1">
      <c r="B20" s="28"/>
      <c r="C20" s="4">
        <f t="shared" si="2"/>
        <v>7</v>
      </c>
      <c r="D20" s="55" t="str">
        <f t="shared" si="3"/>
        <v>Хлопья Геркулес 400 гр 1/30 Алейка</v>
      </c>
      <c r="E20" s="56" t="str">
        <f t="shared" si="4"/>
        <v>Национальный режим не предоставляется – преимущество</v>
      </c>
      <c r="F20" s="4" t="str">
        <f t="shared" si="5"/>
        <v>шт</v>
      </c>
      <c r="G20" s="48">
        <f t="shared" si="6"/>
        <v>24</v>
      </c>
      <c r="H20" s="31" t="s">
        <v>14</v>
      </c>
      <c r="I20" s="30" t="s">
        <v>14</v>
      </c>
      <c r="J20" s="30"/>
      <c r="K20" s="40">
        <f t="shared" si="7"/>
        <v>29.03</v>
      </c>
      <c r="L20" s="1">
        <v>0</v>
      </c>
      <c r="M20" s="5">
        <f t="shared" si="1"/>
        <v>0</v>
      </c>
      <c r="N20" s="29"/>
      <c r="Q20" s="4">
        <v>7</v>
      </c>
      <c r="R20" s="46" t="s">
        <v>53</v>
      </c>
      <c r="S20" s="50" t="s">
        <v>31</v>
      </c>
      <c r="T20" s="53" t="s">
        <v>91</v>
      </c>
      <c r="U20" s="4" t="s">
        <v>86</v>
      </c>
      <c r="V20" s="48">
        <v>24</v>
      </c>
      <c r="W20" s="44" t="s">
        <v>44</v>
      </c>
      <c r="X20" s="44" t="s">
        <v>43</v>
      </c>
      <c r="Y20" s="5">
        <v>29.03</v>
      </c>
      <c r="Z20" s="5">
        <f t="shared" si="8"/>
        <v>696.72</v>
      </c>
    </row>
    <row r="21" spans="2:26" s="27" customFormat="1" ht="57.75" customHeight="1">
      <c r="B21" s="28"/>
      <c r="C21" s="4">
        <f t="shared" si="2"/>
        <v>8</v>
      </c>
      <c r="D21" s="55" t="str">
        <f>R21</f>
        <v>Сухофрукты (компотная смесь) 1/25 кг</v>
      </c>
      <c r="E21" s="56" t="str">
        <f t="shared" si="4"/>
        <v>Национальный режим не предоставляется – преимущество</v>
      </c>
      <c r="F21" s="4" t="str">
        <f t="shared" si="5"/>
        <v>кг</v>
      </c>
      <c r="G21" s="48">
        <f t="shared" si="6"/>
        <v>300</v>
      </c>
      <c r="H21" s="31" t="s">
        <v>14</v>
      </c>
      <c r="I21" s="30" t="s">
        <v>14</v>
      </c>
      <c r="J21" s="30"/>
      <c r="K21" s="40">
        <f t="shared" si="7"/>
        <v>142.68</v>
      </c>
      <c r="L21" s="1">
        <v>0</v>
      </c>
      <c r="M21" s="5">
        <f t="shared" si="1"/>
        <v>0</v>
      </c>
      <c r="N21" s="29"/>
      <c r="Q21" s="4">
        <v>8</v>
      </c>
      <c r="R21" s="46" t="s">
        <v>54</v>
      </c>
      <c r="S21" s="50" t="s">
        <v>31</v>
      </c>
      <c r="T21" s="53" t="s">
        <v>92</v>
      </c>
      <c r="U21" s="4" t="s">
        <v>87</v>
      </c>
      <c r="V21" s="48">
        <v>300</v>
      </c>
      <c r="W21" s="44" t="s">
        <v>44</v>
      </c>
      <c r="X21" s="44" t="s">
        <v>43</v>
      </c>
      <c r="Y21" s="5">
        <v>142.68</v>
      </c>
      <c r="Z21" s="5">
        <f t="shared" si="8"/>
        <v>42804</v>
      </c>
    </row>
    <row r="22" spans="2:26" s="27" customFormat="1" ht="57.75" customHeight="1">
      <c r="B22" s="28"/>
      <c r="C22" s="4">
        <f t="shared" si="2"/>
        <v>9</v>
      </c>
      <c r="D22" s="55" t="str">
        <f t="shared" si="3"/>
        <v>Мука 2 кг в/с 1/6 Макфа</v>
      </c>
      <c r="E22" s="56" t="str">
        <f t="shared" si="4"/>
        <v>Национальный режим не предоставляется – преимущество</v>
      </c>
      <c r="F22" s="4" t="str">
        <f t="shared" si="5"/>
        <v>шт</v>
      </c>
      <c r="G22" s="48">
        <f t="shared" si="6"/>
        <v>1752</v>
      </c>
      <c r="H22" s="31" t="s">
        <v>14</v>
      </c>
      <c r="I22" s="30" t="s">
        <v>14</v>
      </c>
      <c r="J22" s="30"/>
      <c r="K22" s="40">
        <f t="shared" si="7"/>
        <v>157.31</v>
      </c>
      <c r="L22" s="1">
        <v>0</v>
      </c>
      <c r="M22" s="5">
        <f t="shared" si="1"/>
        <v>0</v>
      </c>
      <c r="N22" s="29"/>
      <c r="Q22" s="4">
        <v>9</v>
      </c>
      <c r="R22" s="46" t="s">
        <v>55</v>
      </c>
      <c r="S22" s="50" t="s">
        <v>31</v>
      </c>
      <c r="T22" s="53" t="s">
        <v>103</v>
      </c>
      <c r="U22" s="4" t="s">
        <v>86</v>
      </c>
      <c r="V22" s="48">
        <v>1752</v>
      </c>
      <c r="W22" s="44" t="s">
        <v>44</v>
      </c>
      <c r="X22" s="44" t="s">
        <v>43</v>
      </c>
      <c r="Y22" s="5">
        <v>157.31</v>
      </c>
      <c r="Z22" s="5">
        <f t="shared" si="8"/>
        <v>275607.12</v>
      </c>
    </row>
    <row r="23" spans="2:26" s="27" customFormat="1" ht="57.75" customHeight="1">
      <c r="B23" s="28"/>
      <c r="C23" s="4">
        <f t="shared" si="2"/>
        <v>10</v>
      </c>
      <c r="D23" s="55" t="str">
        <f t="shared" si="3"/>
        <v>Огурчики Домашние 1.5 л ст/б 1/6 Бегемот Любимый</v>
      </c>
      <c r="E23" s="56" t="str">
        <f t="shared" si="4"/>
        <v>Национальный режим не предоставляется – преимущество</v>
      </c>
      <c r="F23" s="4" t="str">
        <f t="shared" si="5"/>
        <v>шт</v>
      </c>
      <c r="G23" s="48">
        <f t="shared" si="6"/>
        <v>300</v>
      </c>
      <c r="H23" s="31" t="s">
        <v>14</v>
      </c>
      <c r="I23" s="30" t="s">
        <v>14</v>
      </c>
      <c r="J23" s="30"/>
      <c r="K23" s="40">
        <f t="shared" si="7"/>
        <v>213.11</v>
      </c>
      <c r="L23" s="1">
        <v>0</v>
      </c>
      <c r="M23" s="5">
        <f t="shared" si="1"/>
        <v>0</v>
      </c>
      <c r="N23" s="29"/>
      <c r="Q23" s="4">
        <v>10</v>
      </c>
      <c r="R23" s="47" t="s">
        <v>56</v>
      </c>
      <c r="S23" s="50" t="s">
        <v>31</v>
      </c>
      <c r="T23" s="54" t="s">
        <v>104</v>
      </c>
      <c r="U23" s="42" t="s">
        <v>86</v>
      </c>
      <c r="V23" s="49">
        <v>300</v>
      </c>
      <c r="W23" s="44" t="s">
        <v>44</v>
      </c>
      <c r="X23" s="44" t="s">
        <v>43</v>
      </c>
      <c r="Y23" s="5">
        <v>213.11</v>
      </c>
      <c r="Z23" s="5">
        <f t="shared" si="8"/>
        <v>63933.000000000007</v>
      </c>
    </row>
    <row r="24" spans="2:26" s="27" customFormat="1" ht="57.75" customHeight="1">
      <c r="B24" s="28"/>
      <c r="C24" s="4">
        <f t="shared" ref="C24:C52" si="9">Q24</f>
        <v>11</v>
      </c>
      <c r="D24" s="55" t="str">
        <f t="shared" ref="D24:D52" si="10">R24</f>
        <v>Сахар песок 50 кг 1/50</v>
      </c>
      <c r="E24" s="56" t="str">
        <f t="shared" ref="E24:E52" si="11">S24</f>
        <v>Национальный режим не предоставляется – преимущество</v>
      </c>
      <c r="F24" s="4" t="str">
        <f t="shared" ref="F24:F52" si="12">U24</f>
        <v>кг</v>
      </c>
      <c r="G24" s="48">
        <f t="shared" ref="G24:G52" si="13">V24</f>
        <v>800</v>
      </c>
      <c r="H24" s="31" t="s">
        <v>14</v>
      </c>
      <c r="I24" s="30" t="s">
        <v>14</v>
      </c>
      <c r="J24" s="30"/>
      <c r="K24" s="40">
        <f t="shared" ref="K24:K52" si="14">Y24</f>
        <v>85.21</v>
      </c>
      <c r="L24" s="1">
        <v>0</v>
      </c>
      <c r="M24" s="5">
        <f t="shared" ref="M24:M52" si="15">G24*L24</f>
        <v>0</v>
      </c>
      <c r="N24" s="29"/>
      <c r="Q24" s="4">
        <v>11</v>
      </c>
      <c r="R24" s="46" t="s">
        <v>57</v>
      </c>
      <c r="S24" s="50" t="s">
        <v>31</v>
      </c>
      <c r="T24" s="53" t="s">
        <v>105</v>
      </c>
      <c r="U24" s="4" t="s">
        <v>87</v>
      </c>
      <c r="V24" s="48">
        <v>800</v>
      </c>
      <c r="W24" s="44" t="s">
        <v>44</v>
      </c>
      <c r="X24" s="44" t="s">
        <v>43</v>
      </c>
      <c r="Y24" s="5">
        <v>85.21</v>
      </c>
      <c r="Z24" s="5">
        <f t="shared" si="8"/>
        <v>68168</v>
      </c>
    </row>
    <row r="25" spans="2:26" s="27" customFormat="1" ht="57.75" customHeight="1">
      <c r="B25" s="28"/>
      <c r="C25" s="4">
        <f t="shared" si="9"/>
        <v>12</v>
      </c>
      <c r="D25" s="55" t="str">
        <f t="shared" si="10"/>
        <v>Сок 1 л апельсин 1/12 Добрый</v>
      </c>
      <c r="E25" s="56" t="str">
        <f t="shared" si="11"/>
        <v>Национальный режим не предоставляется – преимущество</v>
      </c>
      <c r="F25" s="4" t="str">
        <f t="shared" si="12"/>
        <v>шт</v>
      </c>
      <c r="G25" s="48">
        <f t="shared" si="13"/>
        <v>48</v>
      </c>
      <c r="H25" s="31" t="s">
        <v>14</v>
      </c>
      <c r="I25" s="30" t="s">
        <v>14</v>
      </c>
      <c r="J25" s="30"/>
      <c r="K25" s="40">
        <f t="shared" si="14"/>
        <v>145.13999999999999</v>
      </c>
      <c r="L25" s="1">
        <v>0</v>
      </c>
      <c r="M25" s="5">
        <f t="shared" si="15"/>
        <v>0</v>
      </c>
      <c r="N25" s="29"/>
      <c r="Q25" s="4">
        <v>12</v>
      </c>
      <c r="R25" s="46" t="s">
        <v>58</v>
      </c>
      <c r="S25" s="50" t="s">
        <v>31</v>
      </c>
      <c r="T25" s="53" t="s">
        <v>106</v>
      </c>
      <c r="U25" s="4" t="s">
        <v>86</v>
      </c>
      <c r="V25" s="48">
        <v>48</v>
      </c>
      <c r="W25" s="44" t="s">
        <v>44</v>
      </c>
      <c r="X25" s="44" t="s">
        <v>43</v>
      </c>
      <c r="Y25" s="5">
        <v>145.13999999999999</v>
      </c>
      <c r="Z25" s="5">
        <f t="shared" si="8"/>
        <v>6966.7199999999993</v>
      </c>
    </row>
    <row r="26" spans="2:26" s="27" customFormat="1" ht="57.75" customHeight="1">
      <c r="B26" s="28"/>
      <c r="C26" s="4">
        <f t="shared" si="9"/>
        <v>13</v>
      </c>
      <c r="D26" s="55" t="str">
        <f t="shared" si="10"/>
        <v>Сок 1 л яблоко-черная рябина-вишня 1/12 Добрый</v>
      </c>
      <c r="E26" s="56" t="str">
        <f t="shared" si="11"/>
        <v>Национальный режим не предоставляется – преимущество</v>
      </c>
      <c r="F26" s="4" t="str">
        <f t="shared" si="12"/>
        <v>шт</v>
      </c>
      <c r="G26" s="48">
        <f t="shared" si="13"/>
        <v>48</v>
      </c>
      <c r="H26" s="31" t="s">
        <v>14</v>
      </c>
      <c r="I26" s="30" t="s">
        <v>14</v>
      </c>
      <c r="J26" s="30"/>
      <c r="K26" s="40">
        <f t="shared" si="14"/>
        <v>136.32</v>
      </c>
      <c r="L26" s="1">
        <v>0</v>
      </c>
      <c r="M26" s="5">
        <f t="shared" si="15"/>
        <v>0</v>
      </c>
      <c r="N26" s="29"/>
      <c r="Q26" s="4">
        <v>13</v>
      </c>
      <c r="R26" s="46" t="s">
        <v>59</v>
      </c>
      <c r="S26" s="50" t="s">
        <v>31</v>
      </c>
      <c r="T26" s="53" t="s">
        <v>106</v>
      </c>
      <c r="U26" s="4" t="s">
        <v>86</v>
      </c>
      <c r="V26" s="48">
        <v>48</v>
      </c>
      <c r="W26" s="44" t="s">
        <v>44</v>
      </c>
      <c r="X26" s="44" t="s">
        <v>43</v>
      </c>
      <c r="Y26" s="5">
        <v>136.32</v>
      </c>
      <c r="Z26" s="5">
        <f t="shared" si="8"/>
        <v>6543.36</v>
      </c>
    </row>
    <row r="27" spans="2:26" s="27" customFormat="1" ht="57.75" customHeight="1">
      <c r="B27" s="28"/>
      <c r="C27" s="4">
        <f t="shared" si="9"/>
        <v>14</v>
      </c>
      <c r="D27" s="55" t="str">
        <f t="shared" si="10"/>
        <v>Сок 1 л томат 1/12 Добрый</v>
      </c>
      <c r="E27" s="56" t="str">
        <f t="shared" si="11"/>
        <v>Национальный режим не предоставляется – преимущество</v>
      </c>
      <c r="F27" s="4" t="str">
        <f t="shared" si="12"/>
        <v>шт</v>
      </c>
      <c r="G27" s="48">
        <f t="shared" si="13"/>
        <v>84</v>
      </c>
      <c r="H27" s="31" t="s">
        <v>14</v>
      </c>
      <c r="I27" s="30" t="s">
        <v>14</v>
      </c>
      <c r="J27" s="30"/>
      <c r="K27" s="40">
        <f t="shared" si="14"/>
        <v>145.13999999999999</v>
      </c>
      <c r="L27" s="1">
        <v>0</v>
      </c>
      <c r="M27" s="5">
        <f t="shared" si="15"/>
        <v>0</v>
      </c>
      <c r="N27" s="29"/>
      <c r="Q27" s="4">
        <v>14</v>
      </c>
      <c r="R27" s="47" t="s">
        <v>60</v>
      </c>
      <c r="S27" s="50" t="s">
        <v>31</v>
      </c>
      <c r="T27" s="54" t="s">
        <v>106</v>
      </c>
      <c r="U27" s="42" t="s">
        <v>86</v>
      </c>
      <c r="V27" s="49">
        <v>84</v>
      </c>
      <c r="W27" s="44" t="s">
        <v>44</v>
      </c>
      <c r="X27" s="44" t="s">
        <v>43</v>
      </c>
      <c r="Y27" s="5">
        <v>145.13999999999999</v>
      </c>
      <c r="Z27" s="5">
        <f t="shared" si="8"/>
        <v>12191.759999999998</v>
      </c>
    </row>
    <row r="28" spans="2:26" s="27" customFormat="1" ht="57.75" customHeight="1">
      <c r="B28" s="28"/>
      <c r="C28" s="4">
        <f t="shared" si="9"/>
        <v>15</v>
      </c>
      <c r="D28" s="55" t="str">
        <f t="shared" si="10"/>
        <v>Сок 1 л яблоко 1/12 Добрый</v>
      </c>
      <c r="E28" s="56" t="str">
        <f t="shared" si="11"/>
        <v>Национальный режим не предоставляется – преимущество</v>
      </c>
      <c r="F28" s="4" t="str">
        <f t="shared" si="12"/>
        <v>шт</v>
      </c>
      <c r="G28" s="48">
        <f t="shared" si="13"/>
        <v>48</v>
      </c>
      <c r="H28" s="31" t="s">
        <v>14</v>
      </c>
      <c r="I28" s="30" t="s">
        <v>14</v>
      </c>
      <c r="J28" s="30"/>
      <c r="K28" s="40">
        <f t="shared" si="14"/>
        <v>136.32</v>
      </c>
      <c r="L28" s="1">
        <v>0</v>
      </c>
      <c r="M28" s="5">
        <f t="shared" si="15"/>
        <v>0</v>
      </c>
      <c r="N28" s="29"/>
      <c r="Q28" s="4">
        <v>15</v>
      </c>
      <c r="R28" s="46" t="s">
        <v>61</v>
      </c>
      <c r="S28" s="50" t="s">
        <v>31</v>
      </c>
      <c r="T28" s="53" t="s">
        <v>106</v>
      </c>
      <c r="U28" s="4" t="s">
        <v>86</v>
      </c>
      <c r="V28" s="48">
        <v>48</v>
      </c>
      <c r="W28" s="44" t="s">
        <v>44</v>
      </c>
      <c r="X28" s="44" t="s">
        <v>43</v>
      </c>
      <c r="Y28" s="5">
        <v>136.32</v>
      </c>
      <c r="Z28" s="5">
        <f t="shared" si="8"/>
        <v>6543.36</v>
      </c>
    </row>
    <row r="29" spans="2:26" s="27" customFormat="1" ht="57.75" customHeight="1">
      <c r="B29" s="28"/>
      <c r="C29" s="4">
        <f t="shared" si="9"/>
        <v>16</v>
      </c>
      <c r="D29" s="55" t="str">
        <f t="shared" si="10"/>
        <v>Соль 1 кг Экстра 1/20 Усольская</v>
      </c>
      <c r="E29" s="56" t="str">
        <f t="shared" si="11"/>
        <v>Национальный режим не предоставляется – преимущество</v>
      </c>
      <c r="F29" s="4" t="str">
        <f t="shared" si="12"/>
        <v>кг</v>
      </c>
      <c r="G29" s="48">
        <f t="shared" si="13"/>
        <v>150</v>
      </c>
      <c r="H29" s="31" t="s">
        <v>14</v>
      </c>
      <c r="I29" s="30" t="s">
        <v>14</v>
      </c>
      <c r="J29" s="30"/>
      <c r="K29" s="40">
        <f t="shared" si="14"/>
        <v>35.58</v>
      </c>
      <c r="L29" s="1">
        <v>0</v>
      </c>
      <c r="M29" s="5">
        <f t="shared" si="15"/>
        <v>0</v>
      </c>
      <c r="N29" s="29"/>
      <c r="Q29" s="4">
        <v>16</v>
      </c>
      <c r="R29" s="46" t="s">
        <v>62</v>
      </c>
      <c r="S29" s="50" t="s">
        <v>31</v>
      </c>
      <c r="T29" s="53" t="s">
        <v>107</v>
      </c>
      <c r="U29" s="4" t="s">
        <v>87</v>
      </c>
      <c r="V29" s="48">
        <v>150</v>
      </c>
      <c r="W29" s="44" t="s">
        <v>44</v>
      </c>
      <c r="X29" s="44" t="s">
        <v>43</v>
      </c>
      <c r="Y29" s="5">
        <v>35.58</v>
      </c>
      <c r="Z29" s="5">
        <f t="shared" si="8"/>
        <v>5337</v>
      </c>
    </row>
    <row r="30" spans="2:26" s="27" customFormat="1" ht="57.75" customHeight="1">
      <c r="B30" s="28"/>
      <c r="C30" s="4">
        <f t="shared" si="9"/>
        <v>17</v>
      </c>
      <c r="D30" s="55" t="str">
        <f t="shared" si="10"/>
        <v>Изюм Голден желтый 1 кг</v>
      </c>
      <c r="E30" s="56" t="str">
        <f t="shared" si="11"/>
        <v>Национальный режим не предоставляется – преимущество</v>
      </c>
      <c r="F30" s="4" t="str">
        <f t="shared" si="12"/>
        <v>кг</v>
      </c>
      <c r="G30" s="48">
        <f t="shared" si="13"/>
        <v>50</v>
      </c>
      <c r="H30" s="31" t="s">
        <v>14</v>
      </c>
      <c r="I30" s="30" t="s">
        <v>14</v>
      </c>
      <c r="J30" s="30"/>
      <c r="K30" s="40">
        <f t="shared" si="14"/>
        <v>571.57000000000005</v>
      </c>
      <c r="L30" s="1">
        <v>0</v>
      </c>
      <c r="M30" s="5">
        <f t="shared" si="15"/>
        <v>0</v>
      </c>
      <c r="N30" s="29"/>
      <c r="Q30" s="4">
        <v>17</v>
      </c>
      <c r="R30" s="46" t="s">
        <v>63</v>
      </c>
      <c r="S30" s="50" t="s">
        <v>31</v>
      </c>
      <c r="T30" s="53" t="s">
        <v>92</v>
      </c>
      <c r="U30" s="4" t="s">
        <v>87</v>
      </c>
      <c r="V30" s="48">
        <v>50</v>
      </c>
      <c r="W30" s="44" t="s">
        <v>44</v>
      </c>
      <c r="X30" s="44" t="s">
        <v>43</v>
      </c>
      <c r="Y30" s="5">
        <v>571.57000000000005</v>
      </c>
      <c r="Z30" s="5">
        <f t="shared" si="8"/>
        <v>28578.500000000004</v>
      </c>
    </row>
    <row r="31" spans="2:26" s="27" customFormat="1" ht="57.75" customHeight="1">
      <c r="B31" s="28"/>
      <c r="C31" s="4">
        <f t="shared" si="9"/>
        <v>18</v>
      </c>
      <c r="D31" s="55" t="str">
        <f t="shared" si="10"/>
        <v>Молоко сухое с м.д.ж. 26% 1/25 УМЗ</v>
      </c>
      <c r="E31" s="56" t="str">
        <f t="shared" si="11"/>
        <v>Национальный режим не предоставляется – преимущество</v>
      </c>
      <c r="F31" s="4" t="str">
        <f t="shared" si="12"/>
        <v>кг</v>
      </c>
      <c r="G31" s="48">
        <f t="shared" si="13"/>
        <v>100</v>
      </c>
      <c r="H31" s="31" t="s">
        <v>14</v>
      </c>
      <c r="I31" s="30" t="s">
        <v>14</v>
      </c>
      <c r="J31" s="30"/>
      <c r="K31" s="40">
        <f t="shared" si="14"/>
        <v>400.58</v>
      </c>
      <c r="L31" s="1">
        <v>0</v>
      </c>
      <c r="M31" s="5">
        <f t="shared" si="15"/>
        <v>0</v>
      </c>
      <c r="N31" s="29"/>
      <c r="Q31" s="4">
        <v>18</v>
      </c>
      <c r="R31" s="47" t="s">
        <v>64</v>
      </c>
      <c r="S31" s="50" t="s">
        <v>31</v>
      </c>
      <c r="T31" s="54" t="s">
        <v>108</v>
      </c>
      <c r="U31" s="42" t="s">
        <v>87</v>
      </c>
      <c r="V31" s="49">
        <v>100</v>
      </c>
      <c r="W31" s="44" t="s">
        <v>44</v>
      </c>
      <c r="X31" s="44" t="s">
        <v>43</v>
      </c>
      <c r="Y31" s="5">
        <v>400.58</v>
      </c>
      <c r="Z31" s="5">
        <f t="shared" si="8"/>
        <v>40058</v>
      </c>
    </row>
    <row r="32" spans="2:26" s="27" customFormat="1" ht="57.75" customHeight="1">
      <c r="B32" s="28"/>
      <c r="C32" s="4">
        <f t="shared" si="9"/>
        <v>19</v>
      </c>
      <c r="D32" s="55" t="str">
        <f t="shared" si="10"/>
        <v>Масло подсолнечное в/с 5 л 1/3 Дива Алтая</v>
      </c>
      <c r="E32" s="56" t="str">
        <f t="shared" si="11"/>
        <v>Национальный режим не предоставляется – преимущество</v>
      </c>
      <c r="F32" s="4" t="str">
        <f t="shared" si="12"/>
        <v>шт</v>
      </c>
      <c r="G32" s="48">
        <f t="shared" si="13"/>
        <v>160</v>
      </c>
      <c r="H32" s="31" t="s">
        <v>14</v>
      </c>
      <c r="I32" s="30" t="s">
        <v>14</v>
      </c>
      <c r="J32" s="30"/>
      <c r="K32" s="40">
        <f t="shared" si="14"/>
        <v>784.14</v>
      </c>
      <c r="L32" s="1">
        <v>0</v>
      </c>
      <c r="M32" s="5">
        <f t="shared" si="15"/>
        <v>0</v>
      </c>
      <c r="N32" s="29"/>
      <c r="Q32" s="4">
        <v>19</v>
      </c>
      <c r="R32" s="46" t="s">
        <v>65</v>
      </c>
      <c r="S32" s="50" t="s">
        <v>31</v>
      </c>
      <c r="T32" s="53" t="s">
        <v>109</v>
      </c>
      <c r="U32" s="4" t="s">
        <v>86</v>
      </c>
      <c r="V32" s="48">
        <v>160</v>
      </c>
      <c r="W32" s="44" t="s">
        <v>44</v>
      </c>
      <c r="X32" s="44" t="s">
        <v>43</v>
      </c>
      <c r="Y32" s="5">
        <v>784.14</v>
      </c>
      <c r="Z32" s="5">
        <f t="shared" si="8"/>
        <v>125462.39999999999</v>
      </c>
    </row>
    <row r="33" spans="2:26" s="27" customFormat="1" ht="57.75" customHeight="1">
      <c r="B33" s="28"/>
      <c r="C33" s="4">
        <f t="shared" si="9"/>
        <v>20</v>
      </c>
      <c r="D33" s="55" t="str">
        <f t="shared" si="10"/>
        <v>Крахмал картофельный 1 кг</v>
      </c>
      <c r="E33" s="56" t="str">
        <f t="shared" si="11"/>
        <v>Национальный режим не предоставляется – преимущество</v>
      </c>
      <c r="F33" s="4" t="str">
        <f t="shared" si="12"/>
        <v>кг</v>
      </c>
      <c r="G33" s="48">
        <f t="shared" si="13"/>
        <v>25</v>
      </c>
      <c r="H33" s="31" t="s">
        <v>14</v>
      </c>
      <c r="I33" s="30" t="s">
        <v>14</v>
      </c>
      <c r="J33" s="30"/>
      <c r="K33" s="40">
        <f t="shared" si="14"/>
        <v>233.46</v>
      </c>
      <c r="L33" s="1">
        <v>0</v>
      </c>
      <c r="M33" s="5">
        <f t="shared" si="15"/>
        <v>0</v>
      </c>
      <c r="N33" s="29"/>
      <c r="Q33" s="4">
        <v>20</v>
      </c>
      <c r="R33" s="46" t="s">
        <v>66</v>
      </c>
      <c r="S33" s="50" t="s">
        <v>31</v>
      </c>
      <c r="T33" s="53" t="s">
        <v>110</v>
      </c>
      <c r="U33" s="4" t="s">
        <v>87</v>
      </c>
      <c r="V33" s="48">
        <v>25</v>
      </c>
      <c r="W33" s="44" t="s">
        <v>44</v>
      </c>
      <c r="X33" s="44" t="s">
        <v>43</v>
      </c>
      <c r="Y33" s="5">
        <v>233.46</v>
      </c>
      <c r="Z33" s="5">
        <f t="shared" si="8"/>
        <v>5836.5</v>
      </c>
    </row>
    <row r="34" spans="2:26" s="27" customFormat="1" ht="57.75" customHeight="1">
      <c r="B34" s="28"/>
      <c r="C34" s="4">
        <f t="shared" si="9"/>
        <v>21</v>
      </c>
      <c r="D34" s="55" t="str">
        <f t="shared" si="10"/>
        <v>Кофе зерно 1 кг Американо Крема 1/6 Жардин</v>
      </c>
      <c r="E34" s="56" t="str">
        <f t="shared" si="11"/>
        <v>Национальный режим не предоставляется – преимущество</v>
      </c>
      <c r="F34" s="4" t="str">
        <f t="shared" si="12"/>
        <v>шт</v>
      </c>
      <c r="G34" s="48">
        <f t="shared" si="13"/>
        <v>3</v>
      </c>
      <c r="H34" s="31" t="s">
        <v>14</v>
      </c>
      <c r="I34" s="30" t="s">
        <v>14</v>
      </c>
      <c r="J34" s="30"/>
      <c r="K34" s="40">
        <f t="shared" si="14"/>
        <v>1830.36</v>
      </c>
      <c r="L34" s="1">
        <v>0</v>
      </c>
      <c r="M34" s="5">
        <f t="shared" si="15"/>
        <v>0</v>
      </c>
      <c r="N34" s="29"/>
      <c r="Q34" s="4">
        <v>21</v>
      </c>
      <c r="R34" s="46" t="s">
        <v>67</v>
      </c>
      <c r="S34" s="50" t="s">
        <v>31</v>
      </c>
      <c r="T34" s="53" t="s">
        <v>111</v>
      </c>
      <c r="U34" s="4" t="s">
        <v>86</v>
      </c>
      <c r="V34" s="48">
        <v>3</v>
      </c>
      <c r="W34" s="44" t="s">
        <v>44</v>
      </c>
      <c r="X34" s="44" t="s">
        <v>43</v>
      </c>
      <c r="Y34" s="5">
        <v>1830.36</v>
      </c>
      <c r="Z34" s="5">
        <f t="shared" si="8"/>
        <v>5491.08</v>
      </c>
    </row>
    <row r="35" spans="2:26" s="27" customFormat="1" ht="57.75" customHeight="1">
      <c r="B35" s="28"/>
      <c r="C35" s="4">
        <f t="shared" si="9"/>
        <v>22</v>
      </c>
      <c r="D35" s="55" t="str">
        <f t="shared" si="10"/>
        <v>Крупа булгур 450 гр 1/8 Агро-Альянс</v>
      </c>
      <c r="E35" s="56" t="str">
        <f t="shared" si="11"/>
        <v>Национальный режим не предоставляется – преимущество</v>
      </c>
      <c r="F35" s="4" t="str">
        <f t="shared" si="12"/>
        <v>шт</v>
      </c>
      <c r="G35" s="48">
        <f t="shared" si="13"/>
        <v>32</v>
      </c>
      <c r="H35" s="31" t="s">
        <v>14</v>
      </c>
      <c r="I35" s="30" t="s">
        <v>14</v>
      </c>
      <c r="J35" s="30"/>
      <c r="K35" s="40">
        <f t="shared" si="14"/>
        <v>74.91</v>
      </c>
      <c r="L35" s="1">
        <v>0</v>
      </c>
      <c r="M35" s="5">
        <f t="shared" si="15"/>
        <v>0</v>
      </c>
      <c r="N35" s="29"/>
      <c r="Q35" s="4">
        <v>22</v>
      </c>
      <c r="R35" s="47" t="s">
        <v>68</v>
      </c>
      <c r="S35" s="50" t="s">
        <v>31</v>
      </c>
      <c r="T35" s="54" t="s">
        <v>112</v>
      </c>
      <c r="U35" s="42" t="s">
        <v>86</v>
      </c>
      <c r="V35" s="49">
        <v>32</v>
      </c>
      <c r="W35" s="44" t="s">
        <v>44</v>
      </c>
      <c r="X35" s="44" t="s">
        <v>43</v>
      </c>
      <c r="Y35" s="5">
        <v>74.91</v>
      </c>
      <c r="Z35" s="5">
        <f t="shared" si="8"/>
        <v>2397.12</v>
      </c>
    </row>
    <row r="36" spans="2:26" s="27" customFormat="1" ht="57.75" customHeight="1">
      <c r="B36" s="28"/>
      <c r="C36" s="4">
        <f t="shared" si="9"/>
        <v>23</v>
      </c>
      <c r="D36" s="55" t="str">
        <f t="shared" si="10"/>
        <v>Крупа пшено ГОСТ 800 гр 1/12 Агро-Альянс</v>
      </c>
      <c r="E36" s="56" t="str">
        <f t="shared" si="11"/>
        <v>Национальный режим не предоставляется – преимущество</v>
      </c>
      <c r="F36" s="4" t="str">
        <f t="shared" si="12"/>
        <v>шт</v>
      </c>
      <c r="G36" s="48">
        <f t="shared" si="13"/>
        <v>12</v>
      </c>
      <c r="H36" s="31" t="s">
        <v>14</v>
      </c>
      <c r="I36" s="30" t="s">
        <v>14</v>
      </c>
      <c r="J36" s="30"/>
      <c r="K36" s="40">
        <f t="shared" si="14"/>
        <v>80.53</v>
      </c>
      <c r="L36" s="1">
        <v>0</v>
      </c>
      <c r="M36" s="5">
        <f t="shared" si="15"/>
        <v>0</v>
      </c>
      <c r="N36" s="29"/>
      <c r="Q36" s="4">
        <v>23</v>
      </c>
      <c r="R36" s="46" t="s">
        <v>69</v>
      </c>
      <c r="S36" s="50" t="s">
        <v>31</v>
      </c>
      <c r="T36" s="53" t="s">
        <v>113</v>
      </c>
      <c r="U36" s="4" t="s">
        <v>86</v>
      </c>
      <c r="V36" s="48">
        <v>12</v>
      </c>
      <c r="W36" s="44" t="s">
        <v>44</v>
      </c>
      <c r="X36" s="44" t="s">
        <v>43</v>
      </c>
      <c r="Y36" s="5">
        <v>80.53</v>
      </c>
      <c r="Z36" s="5">
        <f t="shared" si="8"/>
        <v>966.36</v>
      </c>
    </row>
    <row r="37" spans="2:26" s="27" customFormat="1" ht="57.75" customHeight="1">
      <c r="B37" s="28"/>
      <c r="C37" s="4">
        <f t="shared" si="9"/>
        <v>24</v>
      </c>
      <c r="D37" s="55" t="str">
        <f t="shared" si="10"/>
        <v>Грибы шампиньоны резан 850 мл ж/б 1/12 ТМ Бегемот Любимый</v>
      </c>
      <c r="E37" s="56" t="str">
        <f t="shared" si="11"/>
        <v>Национальный режим не предоставляется – преимущество</v>
      </c>
      <c r="F37" s="4" t="str">
        <f t="shared" si="12"/>
        <v>шт</v>
      </c>
      <c r="G37" s="48">
        <f t="shared" si="13"/>
        <v>60</v>
      </c>
      <c r="H37" s="31" t="s">
        <v>14</v>
      </c>
      <c r="I37" s="30" t="s">
        <v>14</v>
      </c>
      <c r="J37" s="30"/>
      <c r="K37" s="40">
        <f t="shared" si="14"/>
        <v>103.84</v>
      </c>
      <c r="L37" s="1">
        <v>0</v>
      </c>
      <c r="M37" s="5">
        <f t="shared" si="15"/>
        <v>0</v>
      </c>
      <c r="N37" s="29"/>
      <c r="Q37" s="4">
        <v>24</v>
      </c>
      <c r="R37" s="46" t="s">
        <v>70</v>
      </c>
      <c r="S37" s="50" t="s">
        <v>31</v>
      </c>
      <c r="T37" s="53" t="s">
        <v>114</v>
      </c>
      <c r="U37" s="4" t="s">
        <v>86</v>
      </c>
      <c r="V37" s="48">
        <v>60</v>
      </c>
      <c r="W37" s="44" t="s">
        <v>44</v>
      </c>
      <c r="X37" s="44" t="s">
        <v>43</v>
      </c>
      <c r="Y37" s="5">
        <v>103.84</v>
      </c>
      <c r="Z37" s="5">
        <f t="shared" si="8"/>
        <v>6230.4000000000005</v>
      </c>
    </row>
    <row r="38" spans="2:26" s="27" customFormat="1" ht="57.75" customHeight="1">
      <c r="B38" s="28"/>
      <c r="C38" s="4">
        <f t="shared" si="9"/>
        <v>25</v>
      </c>
      <c r="D38" s="55" t="str">
        <f t="shared" si="10"/>
        <v>Сайра натуральная с маслом 250 гр 1/24 Примрыбснаб</v>
      </c>
      <c r="E38" s="56" t="str">
        <f t="shared" si="11"/>
        <v>Национальный режим не предоставляется – преимущество</v>
      </c>
      <c r="F38" s="4" t="str">
        <f t="shared" si="12"/>
        <v>шт</v>
      </c>
      <c r="G38" s="48">
        <f t="shared" si="13"/>
        <v>144</v>
      </c>
      <c r="H38" s="31" t="s">
        <v>14</v>
      </c>
      <c r="I38" s="30" t="s">
        <v>14</v>
      </c>
      <c r="J38" s="30"/>
      <c r="K38" s="40">
        <f t="shared" si="14"/>
        <v>161.97</v>
      </c>
      <c r="L38" s="1">
        <v>0</v>
      </c>
      <c r="M38" s="5">
        <f t="shared" si="15"/>
        <v>0</v>
      </c>
      <c r="N38" s="29"/>
      <c r="Q38" s="4">
        <v>25</v>
      </c>
      <c r="R38" s="46" t="s">
        <v>71</v>
      </c>
      <c r="S38" s="50" t="s">
        <v>31</v>
      </c>
      <c r="T38" s="53" t="s">
        <v>115</v>
      </c>
      <c r="U38" s="4" t="s">
        <v>86</v>
      </c>
      <c r="V38" s="48">
        <v>144</v>
      </c>
      <c r="W38" s="44" t="s">
        <v>44</v>
      </c>
      <c r="X38" s="44" t="s">
        <v>43</v>
      </c>
      <c r="Y38" s="5">
        <v>161.97</v>
      </c>
      <c r="Z38" s="5">
        <f t="shared" si="8"/>
        <v>23323.68</v>
      </c>
    </row>
    <row r="39" spans="2:26" s="27" customFormat="1" ht="57.75" customHeight="1">
      <c r="B39" s="28"/>
      <c r="C39" s="4">
        <f t="shared" si="9"/>
        <v>26</v>
      </c>
      <c r="D39" s="55" t="str">
        <f t="shared" si="10"/>
        <v>Салат ДВ из морской капусты 220 гр 1/24 Примрыбснаб</v>
      </c>
      <c r="E39" s="56" t="str">
        <f t="shared" si="11"/>
        <v>Национальный режим не предоставляется – преимущество</v>
      </c>
      <c r="F39" s="4" t="str">
        <f t="shared" si="12"/>
        <v>шт</v>
      </c>
      <c r="G39" s="48">
        <f t="shared" si="13"/>
        <v>96</v>
      </c>
      <c r="H39" s="31" t="s">
        <v>14</v>
      </c>
      <c r="I39" s="30" t="s">
        <v>14</v>
      </c>
      <c r="J39" s="30"/>
      <c r="K39" s="40">
        <f t="shared" si="14"/>
        <v>73.040000000000006</v>
      </c>
      <c r="L39" s="1">
        <v>0</v>
      </c>
      <c r="M39" s="5">
        <f t="shared" si="15"/>
        <v>0</v>
      </c>
      <c r="N39" s="29"/>
      <c r="Q39" s="4">
        <v>26</v>
      </c>
      <c r="R39" s="47" t="s">
        <v>72</v>
      </c>
      <c r="S39" s="50" t="s">
        <v>31</v>
      </c>
      <c r="T39" s="54" t="s">
        <v>116</v>
      </c>
      <c r="U39" s="42" t="s">
        <v>86</v>
      </c>
      <c r="V39" s="49">
        <v>96</v>
      </c>
      <c r="W39" s="44" t="s">
        <v>44</v>
      </c>
      <c r="X39" s="44" t="s">
        <v>43</v>
      </c>
      <c r="Y39" s="5">
        <v>73.040000000000006</v>
      </c>
      <c r="Z39" s="5">
        <f t="shared" si="8"/>
        <v>7011.84</v>
      </c>
    </row>
    <row r="40" spans="2:26" s="27" customFormat="1" ht="57.75" customHeight="1">
      <c r="B40" s="28"/>
      <c r="C40" s="4">
        <f t="shared" si="9"/>
        <v>27</v>
      </c>
      <c r="D40" s="55" t="str">
        <f t="shared" si="10"/>
        <v>Молоко сгущ. вареное Егорка 360 гр 8,5% ГОСТ 1/30 Рогачев</v>
      </c>
      <c r="E40" s="56" t="str">
        <f t="shared" si="11"/>
        <v>Национальный режим не предоставляется – преимущество</v>
      </c>
      <c r="F40" s="4" t="str">
        <f t="shared" si="12"/>
        <v>шт</v>
      </c>
      <c r="G40" s="48">
        <f t="shared" si="13"/>
        <v>120</v>
      </c>
      <c r="H40" s="31" t="s">
        <v>14</v>
      </c>
      <c r="I40" s="30" t="s">
        <v>14</v>
      </c>
      <c r="J40" s="30"/>
      <c r="K40" s="40">
        <f t="shared" si="14"/>
        <v>140.93</v>
      </c>
      <c r="L40" s="1">
        <v>0</v>
      </c>
      <c r="M40" s="5">
        <f t="shared" si="15"/>
        <v>0</v>
      </c>
      <c r="N40" s="29"/>
      <c r="Q40" s="4">
        <v>27</v>
      </c>
      <c r="R40" s="46" t="s">
        <v>73</v>
      </c>
      <c r="S40" s="50" t="s">
        <v>31</v>
      </c>
      <c r="T40" s="53" t="s">
        <v>101</v>
      </c>
      <c r="U40" s="4" t="s">
        <v>86</v>
      </c>
      <c r="V40" s="48">
        <v>120</v>
      </c>
      <c r="W40" s="44" t="s">
        <v>44</v>
      </c>
      <c r="X40" s="44" t="s">
        <v>43</v>
      </c>
      <c r="Y40" s="5">
        <v>140.93</v>
      </c>
      <c r="Z40" s="5">
        <f t="shared" si="8"/>
        <v>16911.600000000002</v>
      </c>
    </row>
    <row r="41" spans="2:26" s="27" customFormat="1" ht="57.75" customHeight="1">
      <c r="B41" s="28"/>
      <c r="C41" s="4">
        <f t="shared" si="9"/>
        <v>28</v>
      </c>
      <c r="D41" s="55" t="str">
        <f t="shared" si="10"/>
        <v>Дрожжи Воронежские 500 гр 1/20</v>
      </c>
      <c r="E41" s="56" t="str">
        <f t="shared" si="11"/>
        <v>Национальный режим не предоставляется – преимущество</v>
      </c>
      <c r="F41" s="4" t="str">
        <f t="shared" si="12"/>
        <v>шт</v>
      </c>
      <c r="G41" s="48">
        <f t="shared" si="13"/>
        <v>20</v>
      </c>
      <c r="H41" s="31" t="s">
        <v>14</v>
      </c>
      <c r="I41" s="30" t="s">
        <v>14</v>
      </c>
      <c r="J41" s="30"/>
      <c r="K41" s="40">
        <f t="shared" si="14"/>
        <v>152.85</v>
      </c>
      <c r="L41" s="1">
        <v>0</v>
      </c>
      <c r="M41" s="5">
        <f t="shared" si="15"/>
        <v>0</v>
      </c>
      <c r="N41" s="29"/>
      <c r="Q41" s="4">
        <v>28</v>
      </c>
      <c r="R41" s="46" t="s">
        <v>74</v>
      </c>
      <c r="S41" s="50" t="s">
        <v>31</v>
      </c>
      <c r="T41" s="53" t="s">
        <v>102</v>
      </c>
      <c r="U41" s="4" t="s">
        <v>86</v>
      </c>
      <c r="V41" s="48">
        <v>20</v>
      </c>
      <c r="W41" s="44" t="s">
        <v>44</v>
      </c>
      <c r="X41" s="44" t="s">
        <v>43</v>
      </c>
      <c r="Y41" s="5">
        <v>152.85</v>
      </c>
      <c r="Z41" s="5">
        <f t="shared" si="8"/>
        <v>3057</v>
      </c>
    </row>
    <row r="42" spans="2:26" s="27" customFormat="1" ht="57.75" customHeight="1">
      <c r="B42" s="28"/>
      <c r="C42" s="4">
        <f t="shared" si="9"/>
        <v>29</v>
      </c>
      <c r="D42" s="55" t="str">
        <f t="shared" si="10"/>
        <v>Молоко сгущ. 380 гр 8,5% ГОСТ 1/30 Рогачев</v>
      </c>
      <c r="E42" s="56" t="str">
        <f t="shared" si="11"/>
        <v>Национальный режим не предоставляется – преимущество</v>
      </c>
      <c r="F42" s="4" t="str">
        <f t="shared" si="12"/>
        <v>шт</v>
      </c>
      <c r="G42" s="48">
        <f t="shared" si="13"/>
        <v>150</v>
      </c>
      <c r="H42" s="31" t="s">
        <v>14</v>
      </c>
      <c r="I42" s="30" t="s">
        <v>14</v>
      </c>
      <c r="J42" s="30"/>
      <c r="K42" s="40">
        <f t="shared" si="14"/>
        <v>139.54</v>
      </c>
      <c r="L42" s="1">
        <v>0</v>
      </c>
      <c r="M42" s="5">
        <f t="shared" si="15"/>
        <v>0</v>
      </c>
      <c r="N42" s="29"/>
      <c r="Q42" s="4">
        <v>29</v>
      </c>
      <c r="R42" s="46" t="s">
        <v>75</v>
      </c>
      <c r="S42" s="50" t="s">
        <v>31</v>
      </c>
      <c r="T42" s="53" t="s">
        <v>101</v>
      </c>
      <c r="U42" s="4" t="s">
        <v>86</v>
      </c>
      <c r="V42" s="48">
        <v>150</v>
      </c>
      <c r="W42" s="44" t="s">
        <v>44</v>
      </c>
      <c r="X42" s="44" t="s">
        <v>43</v>
      </c>
      <c r="Y42" s="5">
        <v>139.54</v>
      </c>
      <c r="Z42" s="5">
        <f t="shared" si="8"/>
        <v>20931</v>
      </c>
    </row>
    <row r="43" spans="2:26" s="27" customFormat="1" ht="57.75" customHeight="1">
      <c r="B43" s="28"/>
      <c r="C43" s="4">
        <f t="shared" si="9"/>
        <v>30</v>
      </c>
      <c r="D43" s="55" t="str">
        <f t="shared" si="10"/>
        <v>Курага Монетка 1 кг</v>
      </c>
      <c r="E43" s="56" t="str">
        <f t="shared" si="11"/>
        <v>Национальный режим не предоставляется – преимущество</v>
      </c>
      <c r="F43" s="4" t="str">
        <f t="shared" si="12"/>
        <v>кг</v>
      </c>
      <c r="G43" s="48">
        <f t="shared" si="13"/>
        <v>20</v>
      </c>
      <c r="H43" s="31" t="s">
        <v>14</v>
      </c>
      <c r="I43" s="30" t="s">
        <v>14</v>
      </c>
      <c r="J43" s="30"/>
      <c r="K43" s="40">
        <f t="shared" si="14"/>
        <v>536.11</v>
      </c>
      <c r="L43" s="1">
        <v>0</v>
      </c>
      <c r="M43" s="5">
        <f t="shared" si="15"/>
        <v>0</v>
      </c>
      <c r="N43" s="29"/>
      <c r="Q43" s="4">
        <v>30</v>
      </c>
      <c r="R43" s="47" t="s">
        <v>76</v>
      </c>
      <c r="S43" s="50" t="s">
        <v>31</v>
      </c>
      <c r="T43" s="54" t="s">
        <v>92</v>
      </c>
      <c r="U43" s="42" t="s">
        <v>87</v>
      </c>
      <c r="V43" s="49">
        <v>20</v>
      </c>
      <c r="W43" s="44" t="s">
        <v>44</v>
      </c>
      <c r="X43" s="44" t="s">
        <v>43</v>
      </c>
      <c r="Y43" s="5">
        <v>536.11</v>
      </c>
      <c r="Z43" s="5">
        <f t="shared" si="8"/>
        <v>10722.2</v>
      </c>
    </row>
    <row r="44" spans="2:26" s="27" customFormat="1" ht="57.75" customHeight="1">
      <c r="B44" s="28"/>
      <c r="C44" s="4">
        <f t="shared" si="9"/>
        <v>31</v>
      </c>
      <c r="D44" s="55" t="str">
        <f t="shared" si="10"/>
        <v>Мед цветочный ведро 1,5 кг 1/6 Алтай</v>
      </c>
      <c r="E44" s="56" t="str">
        <f t="shared" si="11"/>
        <v>Национальный режим не предоставляется – преимущество</v>
      </c>
      <c r="F44" s="4" t="str">
        <f t="shared" si="12"/>
        <v>шт</v>
      </c>
      <c r="G44" s="48">
        <f t="shared" si="13"/>
        <v>12</v>
      </c>
      <c r="H44" s="31" t="s">
        <v>14</v>
      </c>
      <c r="I44" s="30" t="s">
        <v>14</v>
      </c>
      <c r="J44" s="30"/>
      <c r="K44" s="40">
        <f t="shared" si="14"/>
        <v>486.8</v>
      </c>
      <c r="L44" s="1">
        <v>0</v>
      </c>
      <c r="M44" s="5">
        <f t="shared" si="15"/>
        <v>0</v>
      </c>
      <c r="N44" s="29"/>
      <c r="Q44" s="4">
        <v>31</v>
      </c>
      <c r="R44" s="46" t="s">
        <v>77</v>
      </c>
      <c r="S44" s="50" t="s">
        <v>31</v>
      </c>
      <c r="T44" s="53" t="s">
        <v>100</v>
      </c>
      <c r="U44" s="4" t="s">
        <v>86</v>
      </c>
      <c r="V44" s="48">
        <v>12</v>
      </c>
      <c r="W44" s="44" t="s">
        <v>44</v>
      </c>
      <c r="X44" s="44" t="s">
        <v>43</v>
      </c>
      <c r="Y44" s="5">
        <v>486.8</v>
      </c>
      <c r="Z44" s="5">
        <f t="shared" si="8"/>
        <v>5841.6</v>
      </c>
    </row>
    <row r="45" spans="2:26" s="27" customFormat="1" ht="57.75" customHeight="1">
      <c r="B45" s="28"/>
      <c r="C45" s="4">
        <f t="shared" si="9"/>
        <v>32</v>
      </c>
      <c r="D45" s="55" t="str">
        <f t="shared" si="10"/>
        <v>Кориандр зерно 1кг</v>
      </c>
      <c r="E45" s="56" t="str">
        <f t="shared" si="11"/>
        <v>Национальный режим не предоставляется – преимущество</v>
      </c>
      <c r="F45" s="4" t="str">
        <f t="shared" si="12"/>
        <v>кг</v>
      </c>
      <c r="G45" s="48">
        <f t="shared" si="13"/>
        <v>2</v>
      </c>
      <c r="H45" s="31" t="s">
        <v>14</v>
      </c>
      <c r="I45" s="30" t="s">
        <v>14</v>
      </c>
      <c r="J45" s="30"/>
      <c r="K45" s="40">
        <f t="shared" si="14"/>
        <v>185.3</v>
      </c>
      <c r="L45" s="1">
        <v>0</v>
      </c>
      <c r="M45" s="5">
        <f t="shared" si="15"/>
        <v>0</v>
      </c>
      <c r="N45" s="29"/>
      <c r="Q45" s="4">
        <v>32</v>
      </c>
      <c r="R45" s="46" t="s">
        <v>78</v>
      </c>
      <c r="S45" s="50" t="s">
        <v>31</v>
      </c>
      <c r="T45" s="53" t="s">
        <v>99</v>
      </c>
      <c r="U45" s="4" t="s">
        <v>87</v>
      </c>
      <c r="V45" s="48">
        <v>2</v>
      </c>
      <c r="W45" s="44" t="s">
        <v>44</v>
      </c>
      <c r="X45" s="44" t="s">
        <v>43</v>
      </c>
      <c r="Y45" s="5">
        <v>185.3</v>
      </c>
      <c r="Z45" s="5">
        <f t="shared" si="8"/>
        <v>370.6</v>
      </c>
    </row>
    <row r="46" spans="2:26" s="27" customFormat="1" ht="57.75" customHeight="1">
      <c r="B46" s="28"/>
      <c r="C46" s="4">
        <f t="shared" si="9"/>
        <v>33</v>
      </c>
      <c r="D46" s="55" t="str">
        <f t="shared" si="10"/>
        <v>Желатин 20 гр 1/32 Приправыч</v>
      </c>
      <c r="E46" s="56" t="str">
        <f t="shared" si="11"/>
        <v>Национальный режим не предоставляется – преимущество</v>
      </c>
      <c r="F46" s="4" t="str">
        <f t="shared" si="12"/>
        <v>шт</v>
      </c>
      <c r="G46" s="48">
        <f t="shared" si="13"/>
        <v>96</v>
      </c>
      <c r="H46" s="31" t="s">
        <v>14</v>
      </c>
      <c r="I46" s="30" t="s">
        <v>14</v>
      </c>
      <c r="J46" s="30"/>
      <c r="K46" s="40">
        <f t="shared" si="14"/>
        <v>44.7</v>
      </c>
      <c r="L46" s="1">
        <v>0</v>
      </c>
      <c r="M46" s="5">
        <f t="shared" si="15"/>
        <v>0</v>
      </c>
      <c r="N46" s="29"/>
      <c r="Q46" s="4">
        <v>33</v>
      </c>
      <c r="R46" s="46" t="s">
        <v>79</v>
      </c>
      <c r="S46" s="50" t="s">
        <v>31</v>
      </c>
      <c r="T46" s="53" t="s">
        <v>98</v>
      </c>
      <c r="U46" s="4" t="s">
        <v>86</v>
      </c>
      <c r="V46" s="48">
        <v>96</v>
      </c>
      <c r="W46" s="44" t="s">
        <v>44</v>
      </c>
      <c r="X46" s="44" t="s">
        <v>43</v>
      </c>
      <c r="Y46" s="5">
        <v>44.7</v>
      </c>
      <c r="Z46" s="5">
        <f t="shared" si="8"/>
        <v>4291.2000000000007</v>
      </c>
    </row>
    <row r="47" spans="2:26" s="27" customFormat="1" ht="57.75" customHeight="1">
      <c r="B47" s="28"/>
      <c r="C47" s="4">
        <f t="shared" si="9"/>
        <v>34</v>
      </c>
      <c r="D47" s="55" t="str">
        <f t="shared" si="10"/>
        <v>Кунжутное семя (белое) 1 кг</v>
      </c>
      <c r="E47" s="56" t="str">
        <f t="shared" si="11"/>
        <v>Национальный режим не предоставляется – преимущество</v>
      </c>
      <c r="F47" s="4" t="str">
        <f t="shared" si="12"/>
        <v>кг</v>
      </c>
      <c r="G47" s="48">
        <f t="shared" si="13"/>
        <v>1</v>
      </c>
      <c r="H47" s="31" t="s">
        <v>14</v>
      </c>
      <c r="I47" s="30" t="s">
        <v>14</v>
      </c>
      <c r="J47" s="30"/>
      <c r="K47" s="40">
        <f t="shared" si="14"/>
        <v>348.33</v>
      </c>
      <c r="L47" s="1">
        <v>0</v>
      </c>
      <c r="M47" s="5">
        <f t="shared" si="15"/>
        <v>0</v>
      </c>
      <c r="N47" s="29"/>
      <c r="Q47" s="4">
        <v>34</v>
      </c>
      <c r="R47" s="47" t="s">
        <v>80</v>
      </c>
      <c r="S47" s="50" t="s">
        <v>31</v>
      </c>
      <c r="T47" s="54" t="s">
        <v>97</v>
      </c>
      <c r="U47" s="42" t="s">
        <v>87</v>
      </c>
      <c r="V47" s="49">
        <v>1</v>
      </c>
      <c r="W47" s="44" t="s">
        <v>44</v>
      </c>
      <c r="X47" s="44" t="s">
        <v>43</v>
      </c>
      <c r="Y47" s="5">
        <v>348.33</v>
      </c>
      <c r="Z47" s="5">
        <f t="shared" si="8"/>
        <v>348.33</v>
      </c>
    </row>
    <row r="48" spans="2:26" s="27" customFormat="1" ht="57.75" customHeight="1">
      <c r="B48" s="28"/>
      <c r="C48" s="4">
        <f t="shared" si="9"/>
        <v>35</v>
      </c>
      <c r="D48" s="55" t="str">
        <f t="shared" si="10"/>
        <v>Начинка Конфитюр киви 12 кг</v>
      </c>
      <c r="E48" s="56" t="str">
        <f t="shared" si="11"/>
        <v>Национальный режим не предоставляется – преимущество</v>
      </c>
      <c r="F48" s="4" t="str">
        <f t="shared" si="12"/>
        <v>шт</v>
      </c>
      <c r="G48" s="48">
        <f t="shared" si="13"/>
        <v>1</v>
      </c>
      <c r="H48" s="31" t="s">
        <v>14</v>
      </c>
      <c r="I48" s="30" t="s">
        <v>14</v>
      </c>
      <c r="J48" s="30"/>
      <c r="K48" s="40">
        <f t="shared" si="14"/>
        <v>2839.16</v>
      </c>
      <c r="L48" s="1">
        <v>0</v>
      </c>
      <c r="M48" s="5">
        <f t="shared" si="15"/>
        <v>0</v>
      </c>
      <c r="N48" s="29"/>
      <c r="Q48" s="4">
        <v>35</v>
      </c>
      <c r="R48" s="46" t="s">
        <v>81</v>
      </c>
      <c r="S48" s="50" t="s">
        <v>31</v>
      </c>
      <c r="T48" s="53" t="s">
        <v>96</v>
      </c>
      <c r="U48" s="4" t="s">
        <v>86</v>
      </c>
      <c r="V48" s="48">
        <v>1</v>
      </c>
      <c r="W48" s="44" t="s">
        <v>44</v>
      </c>
      <c r="X48" s="44" t="s">
        <v>43</v>
      </c>
      <c r="Y48" s="5">
        <v>2839.16</v>
      </c>
      <c r="Z48" s="5">
        <f t="shared" si="8"/>
        <v>2839.16</v>
      </c>
    </row>
    <row r="49" spans="2:26" s="27" customFormat="1" ht="57.75" customHeight="1">
      <c r="B49" s="28"/>
      <c r="C49" s="4">
        <f t="shared" si="9"/>
        <v>36</v>
      </c>
      <c r="D49" s="55" t="str">
        <f t="shared" si="10"/>
        <v>Начинка Конфитюр ананас т/с 14 кг Одоево</v>
      </c>
      <c r="E49" s="56" t="str">
        <f t="shared" si="11"/>
        <v>Национальный режим не предоставляется – преимущество</v>
      </c>
      <c r="F49" s="4" t="str">
        <f t="shared" si="12"/>
        <v>шт</v>
      </c>
      <c r="G49" s="48">
        <f t="shared" si="13"/>
        <v>1</v>
      </c>
      <c r="H49" s="31" t="s">
        <v>14</v>
      </c>
      <c r="I49" s="30" t="s">
        <v>14</v>
      </c>
      <c r="J49" s="30"/>
      <c r="K49" s="40">
        <f t="shared" si="14"/>
        <v>3385.62</v>
      </c>
      <c r="L49" s="1">
        <v>0</v>
      </c>
      <c r="M49" s="5">
        <f t="shared" si="15"/>
        <v>0</v>
      </c>
      <c r="N49" s="29"/>
      <c r="Q49" s="4">
        <v>36</v>
      </c>
      <c r="R49" s="46" t="s">
        <v>82</v>
      </c>
      <c r="S49" s="50" t="s">
        <v>31</v>
      </c>
      <c r="T49" s="53" t="s">
        <v>96</v>
      </c>
      <c r="U49" s="4" t="s">
        <v>86</v>
      </c>
      <c r="V49" s="48">
        <v>1</v>
      </c>
      <c r="W49" s="44" t="s">
        <v>44</v>
      </c>
      <c r="X49" s="44" t="s">
        <v>43</v>
      </c>
      <c r="Y49" s="5">
        <v>3385.62</v>
      </c>
      <c r="Z49" s="5">
        <f t="shared" si="8"/>
        <v>3385.62</v>
      </c>
    </row>
    <row r="50" spans="2:26" s="27" customFormat="1" ht="57.75" customHeight="1">
      <c r="B50" s="28"/>
      <c r="C50" s="4">
        <f t="shared" si="9"/>
        <v>37</v>
      </c>
      <c r="D50" s="55" t="str">
        <f t="shared" si="10"/>
        <v>Кукуруза сладкая 425 мл 1/24 Бегемот Любимый</v>
      </c>
      <c r="E50" s="56" t="str">
        <f t="shared" si="11"/>
        <v>Национальный режим не предоставляется – преимущество</v>
      </c>
      <c r="F50" s="4" t="str">
        <f t="shared" si="12"/>
        <v>шт</v>
      </c>
      <c r="G50" s="48">
        <f t="shared" si="13"/>
        <v>240</v>
      </c>
      <c r="H50" s="31" t="s">
        <v>14</v>
      </c>
      <c r="I50" s="30" t="s">
        <v>14</v>
      </c>
      <c r="J50" s="30"/>
      <c r="K50" s="40">
        <f t="shared" si="14"/>
        <v>75.98</v>
      </c>
      <c r="L50" s="1">
        <v>0</v>
      </c>
      <c r="M50" s="5">
        <f t="shared" si="15"/>
        <v>0</v>
      </c>
      <c r="N50" s="29"/>
      <c r="Q50" s="4">
        <v>37</v>
      </c>
      <c r="R50" s="46" t="s">
        <v>83</v>
      </c>
      <c r="S50" s="50" t="s">
        <v>31</v>
      </c>
      <c r="T50" s="53" t="s">
        <v>95</v>
      </c>
      <c r="U50" s="4" t="s">
        <v>86</v>
      </c>
      <c r="V50" s="48">
        <v>240</v>
      </c>
      <c r="W50" s="44" t="s">
        <v>44</v>
      </c>
      <c r="X50" s="44" t="s">
        <v>43</v>
      </c>
      <c r="Y50" s="5">
        <v>75.98</v>
      </c>
      <c r="Z50" s="5">
        <f t="shared" si="8"/>
        <v>18235.2</v>
      </c>
    </row>
    <row r="51" spans="2:26" s="27" customFormat="1" ht="57.75" customHeight="1">
      <c r="B51" s="28"/>
      <c r="C51" s="4">
        <f t="shared" si="9"/>
        <v>38</v>
      </c>
      <c r="D51" s="55" t="str">
        <f t="shared" si="10"/>
        <v>Горошек зеленый 425мл/400гр 1/24 ТМ Бегемот Любимый</v>
      </c>
      <c r="E51" s="56" t="str">
        <f t="shared" si="11"/>
        <v>Национальный режим не предоставляется – преимущество</v>
      </c>
      <c r="F51" s="4" t="str">
        <f t="shared" si="12"/>
        <v>шт</v>
      </c>
      <c r="G51" s="48">
        <f t="shared" si="13"/>
        <v>240</v>
      </c>
      <c r="H51" s="31" t="s">
        <v>14</v>
      </c>
      <c r="I51" s="30" t="s">
        <v>14</v>
      </c>
      <c r="J51" s="30"/>
      <c r="K51" s="40">
        <f t="shared" si="14"/>
        <v>81.89</v>
      </c>
      <c r="L51" s="1">
        <v>0</v>
      </c>
      <c r="M51" s="5">
        <f t="shared" si="15"/>
        <v>0</v>
      </c>
      <c r="N51" s="29"/>
      <c r="Q51" s="4">
        <v>38</v>
      </c>
      <c r="R51" s="47" t="s">
        <v>84</v>
      </c>
      <c r="S51" s="50" t="s">
        <v>31</v>
      </c>
      <c r="T51" s="54" t="s">
        <v>94</v>
      </c>
      <c r="U51" s="42" t="s">
        <v>86</v>
      </c>
      <c r="V51" s="49">
        <v>240</v>
      </c>
      <c r="W51" s="44" t="s">
        <v>44</v>
      </c>
      <c r="X51" s="44" t="s">
        <v>43</v>
      </c>
      <c r="Y51" s="5">
        <v>81.89</v>
      </c>
      <c r="Z51" s="5">
        <f t="shared" si="8"/>
        <v>19653.599999999999</v>
      </c>
    </row>
    <row r="52" spans="2:26" s="27" customFormat="1" ht="57.75" customHeight="1">
      <c r="B52" s="28"/>
      <c r="C52" s="4">
        <f t="shared" si="9"/>
        <v>39</v>
      </c>
      <c r="D52" s="55" t="str">
        <f t="shared" si="10"/>
        <v>Фасоль красная в т/с 425 мл ж/б 1/24 Медведь Любимый</v>
      </c>
      <c r="E52" s="56" t="str">
        <f t="shared" si="11"/>
        <v>Национальный режим не предоставляется – преимущество</v>
      </c>
      <c r="F52" s="4" t="str">
        <f t="shared" si="12"/>
        <v>шт</v>
      </c>
      <c r="G52" s="48">
        <f t="shared" si="13"/>
        <v>120</v>
      </c>
      <c r="H52" s="31" t="s">
        <v>14</v>
      </c>
      <c r="I52" s="30" t="s">
        <v>14</v>
      </c>
      <c r="J52" s="30"/>
      <c r="K52" s="40">
        <f t="shared" si="14"/>
        <v>67.540000000000006</v>
      </c>
      <c r="L52" s="1">
        <v>0</v>
      </c>
      <c r="M52" s="5">
        <f t="shared" si="15"/>
        <v>0</v>
      </c>
      <c r="N52" s="29"/>
      <c r="Q52" s="4">
        <v>39</v>
      </c>
      <c r="R52" s="46" t="s">
        <v>85</v>
      </c>
      <c r="S52" s="50" t="s">
        <v>31</v>
      </c>
      <c r="T52" s="53" t="s">
        <v>93</v>
      </c>
      <c r="U52" s="4" t="s">
        <v>86</v>
      </c>
      <c r="V52" s="48">
        <v>120</v>
      </c>
      <c r="W52" s="44" t="s">
        <v>44</v>
      </c>
      <c r="X52" s="44" t="s">
        <v>43</v>
      </c>
      <c r="Y52" s="5">
        <v>67.540000000000006</v>
      </c>
      <c r="Z52" s="5">
        <f t="shared" si="8"/>
        <v>8104.8000000000011</v>
      </c>
    </row>
    <row r="53" spans="2:26" ht="24" customHeight="1">
      <c r="B53" s="13"/>
      <c r="C53" s="59" t="s">
        <v>11</v>
      </c>
      <c r="D53" s="60"/>
      <c r="E53" s="60"/>
      <c r="F53" s="60"/>
      <c r="G53" s="60"/>
      <c r="H53" s="60"/>
      <c r="I53" s="61"/>
      <c r="J53" s="79" t="s">
        <v>8</v>
      </c>
      <c r="K53" s="80"/>
      <c r="L53" s="81"/>
      <c r="M53" s="18">
        <f>SUM(M14:M23)</f>
        <v>0</v>
      </c>
      <c r="N53" s="15"/>
      <c r="Q53" s="70" t="s">
        <v>25</v>
      </c>
      <c r="R53" s="71"/>
      <c r="S53" s="71"/>
      <c r="T53" s="71"/>
      <c r="U53" s="71"/>
      <c r="V53" s="72"/>
      <c r="W53" s="32" t="s">
        <v>8</v>
      </c>
      <c r="X53" s="32"/>
      <c r="Y53" s="26"/>
      <c r="Z53" s="6">
        <f>SUM(Z14:Z52)</f>
        <v>946936.30999999982</v>
      </c>
    </row>
    <row r="54" spans="2:26" ht="24" customHeight="1">
      <c r="B54" s="13"/>
      <c r="C54" s="62"/>
      <c r="D54" s="63"/>
      <c r="E54" s="63"/>
      <c r="F54" s="63"/>
      <c r="G54" s="63"/>
      <c r="H54" s="63"/>
      <c r="I54" s="64"/>
      <c r="J54" s="79" t="s">
        <v>10</v>
      </c>
      <c r="K54" s="81"/>
      <c r="L54" s="38">
        <v>0.2</v>
      </c>
      <c r="M54" s="18">
        <f>L54*M53</f>
        <v>0</v>
      </c>
      <c r="N54" s="15"/>
      <c r="Q54" s="73"/>
      <c r="R54" s="74"/>
      <c r="S54" s="74"/>
      <c r="T54" s="74"/>
      <c r="U54" s="74"/>
      <c r="V54" s="75"/>
      <c r="W54" s="26" t="s">
        <v>10</v>
      </c>
      <c r="X54" s="26"/>
      <c r="Y54" s="7">
        <v>0.22</v>
      </c>
      <c r="Z54" s="6">
        <f>Z55-Z53</f>
        <v>208325.98820000002</v>
      </c>
    </row>
    <row r="55" spans="2:26" ht="24" customHeight="1">
      <c r="B55" s="13"/>
      <c r="C55" s="65"/>
      <c r="D55" s="66"/>
      <c r="E55" s="66"/>
      <c r="F55" s="66"/>
      <c r="G55" s="66"/>
      <c r="H55" s="66"/>
      <c r="I55" s="67"/>
      <c r="J55" s="79" t="s">
        <v>9</v>
      </c>
      <c r="K55" s="80"/>
      <c r="L55" s="81"/>
      <c r="M55" s="18">
        <f>SUM(M53:M54)</f>
        <v>0</v>
      </c>
      <c r="N55" s="15"/>
      <c r="Q55" s="76"/>
      <c r="R55" s="77"/>
      <c r="S55" s="77"/>
      <c r="T55" s="77"/>
      <c r="U55" s="77"/>
      <c r="V55" s="78"/>
      <c r="W55" s="32" t="s">
        <v>9</v>
      </c>
      <c r="X55" s="32"/>
      <c r="Y55" s="26"/>
      <c r="Z55" s="6">
        <f>Z53*1.22</f>
        <v>1155262.2981999998</v>
      </c>
    </row>
    <row r="56" spans="2:26" ht="24" customHeight="1">
      <c r="B56" s="13"/>
      <c r="J56" s="33"/>
      <c r="K56" s="33"/>
      <c r="N56" s="15"/>
      <c r="Q56" s="58" t="s">
        <v>45</v>
      </c>
      <c r="R56" s="58"/>
      <c r="S56" s="58"/>
      <c r="T56" s="58"/>
      <c r="U56" s="58"/>
      <c r="V56" s="58"/>
      <c r="W56" s="58"/>
      <c r="X56" s="58"/>
      <c r="Y56" s="58"/>
      <c r="Z56" s="58"/>
    </row>
    <row r="57" spans="2:26" ht="15.75" customHeight="1">
      <c r="B57" s="13"/>
      <c r="C57" s="68"/>
      <c r="D57" s="68"/>
      <c r="E57" s="68"/>
      <c r="F57" s="19"/>
      <c r="G57" s="3"/>
      <c r="H57" s="19"/>
      <c r="I57" s="3"/>
      <c r="J57" s="43"/>
      <c r="K57" s="43"/>
      <c r="N57" s="15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2:26">
      <c r="B58" s="13"/>
      <c r="C58" s="69" t="s">
        <v>16</v>
      </c>
      <c r="D58" s="69"/>
      <c r="E58" s="69"/>
      <c r="F58" s="19"/>
      <c r="G58" s="23" t="s">
        <v>12</v>
      </c>
      <c r="H58" s="19" t="s">
        <v>13</v>
      </c>
      <c r="I58" s="39" t="s">
        <v>37</v>
      </c>
      <c r="J58" s="23"/>
      <c r="K58" s="23"/>
      <c r="N58" s="15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2:26" ht="16.5" customHeight="1" thickBot="1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2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spans="2:26" ht="15.75" customHeight="1">
      <c r="T60" s="8"/>
    </row>
    <row r="61" spans="2:26" ht="84.95" customHeight="1">
      <c r="B61" s="57" t="s">
        <v>46</v>
      </c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T61" s="8"/>
    </row>
    <row r="62" spans="2:26" ht="24.95" customHeight="1"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T62" s="8"/>
    </row>
    <row r="63" spans="2:26" ht="24.95" customHeight="1"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Q63" s="37"/>
      <c r="T63" s="8"/>
    </row>
    <row r="64" spans="2:26" ht="24.95" customHeight="1"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Q64" s="37"/>
      <c r="T64" s="8"/>
    </row>
    <row r="65" spans="2:20" ht="24.95" customHeight="1"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Q65" s="37"/>
      <c r="T65" s="8"/>
    </row>
    <row r="66" spans="2:20" ht="24.95" customHeight="1"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Q66" s="37"/>
      <c r="T66" s="8"/>
    </row>
    <row r="67" spans="2:20" ht="24.95" customHeight="1">
      <c r="Q67" s="37"/>
      <c r="T67" s="8"/>
    </row>
    <row r="68" spans="2:20" ht="24.95" customHeight="1">
      <c r="Q68" s="37"/>
      <c r="T68" s="8"/>
    </row>
    <row r="69" spans="2:20" ht="24.95" customHeight="1">
      <c r="Q69" s="37"/>
      <c r="T69" s="8"/>
    </row>
    <row r="70" spans="2:20" ht="24.95" customHeight="1">
      <c r="Q70" s="37"/>
      <c r="T70" s="8"/>
    </row>
    <row r="71" spans="2:20" ht="24.95" customHeight="1">
      <c r="T71" s="8"/>
    </row>
    <row r="72" spans="2:20" ht="24.95" customHeight="1">
      <c r="T72" s="8"/>
    </row>
    <row r="73" spans="2:20" ht="157.5" customHeight="1">
      <c r="T73" s="8"/>
    </row>
  </sheetData>
  <sheetProtection formatCells="0" formatColumns="0" formatRows="0" insertRows="0" deleteRows="0"/>
  <mergeCells count="18">
    <mergeCell ref="F10:G10"/>
    <mergeCell ref="C8:D8"/>
    <mergeCell ref="Q6:Z6"/>
    <mergeCell ref="C6:M6"/>
    <mergeCell ref="C9:D9"/>
    <mergeCell ref="C10:D10"/>
    <mergeCell ref="F8:G8"/>
    <mergeCell ref="F9:G9"/>
    <mergeCell ref="Q7:Z7"/>
    <mergeCell ref="B61:N66"/>
    <mergeCell ref="Q56:Z59"/>
    <mergeCell ref="C53:I55"/>
    <mergeCell ref="C57:E57"/>
    <mergeCell ref="C58:E58"/>
    <mergeCell ref="Q53:V55"/>
    <mergeCell ref="J53:L53"/>
    <mergeCell ref="J54:K54"/>
    <mergeCell ref="J55:L55"/>
  </mergeCells>
  <phoneticPr fontId="16" type="noConversion"/>
  <pageMargins left="0.25" right="0.25" top="0.75" bottom="0.75" header="0.3" footer="0.3"/>
  <pageSetup scale="24" fitToHeight="0" orientation="landscape" r:id="rId1"/>
  <ignoredErrors>
    <ignoredError sqref="M14:M23 C14:C23 D14:D20 E14:G23 K14:K23 D22:D23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Справочники!$A$1:$A$5</xm:f>
          </x14:formula1>
          <xm:sqref>S14:S52</xm:sqref>
        </x14:dataValidation>
        <x14:dataValidation type="list" allowBlank="1" showInputMessage="1" showErrorMessage="1">
          <x14:formula1>
            <xm:f>Справочники!$A$7:$A$9</xm:f>
          </x14:formula1>
          <xm:sqref>W14:W52</xm:sqref>
        </x14:dataValidation>
        <x14:dataValidation type="list" allowBlank="1" showInputMessage="1" showErrorMessage="1">
          <x14:formula1>
            <xm:f>Справочники!$A$12:$A$14</xm:f>
          </x14:formula1>
          <xm:sqref>X14:X52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37"/>
  </cols>
  <sheetData>
    <row r="1" spans="1:1" ht="15.75">
      <c r="A1" s="8" t="s">
        <v>28</v>
      </c>
    </row>
    <row r="2" spans="1:1" ht="15.75">
      <c r="A2" s="8" t="s">
        <v>29</v>
      </c>
    </row>
    <row r="3" spans="1:1" ht="15.75">
      <c r="A3" s="8" t="s">
        <v>30</v>
      </c>
    </row>
    <row r="4" spans="1:1" ht="15.75">
      <c r="A4" s="8" t="s">
        <v>31</v>
      </c>
    </row>
    <row r="5" spans="1:1" ht="15.75">
      <c r="A5" s="8" t="s">
        <v>32</v>
      </c>
    </row>
    <row r="7" spans="1:1" ht="15.75">
      <c r="A7" s="8" t="s">
        <v>38</v>
      </c>
    </row>
    <row r="8" spans="1:1" ht="44.25" customHeight="1">
      <c r="A8" s="45" t="s">
        <v>44</v>
      </c>
    </row>
    <row r="9" spans="1:1" ht="15.75">
      <c r="A9" s="8" t="s">
        <v>34</v>
      </c>
    </row>
    <row r="12" spans="1:1">
      <c r="A12" s="37" t="s">
        <v>40</v>
      </c>
    </row>
    <row r="13" spans="1:1">
      <c r="A13" s="37" t="s">
        <v>41</v>
      </c>
    </row>
    <row r="14" spans="1:1">
      <c r="A14" s="3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Ивашина Екатерина Андреевна</cp:lastModifiedBy>
  <cp:lastPrinted>2025-02-11T11:26:17Z</cp:lastPrinted>
  <dcterms:created xsi:type="dcterms:W3CDTF">2023-05-26T08:17:29Z</dcterms:created>
  <dcterms:modified xsi:type="dcterms:W3CDTF">2026-08-13T22:46:41Z</dcterms:modified>
</cp:coreProperties>
</file>