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Семиченко_\ИНВЕСТ ПРОЕКТЫ\2.1_2022 ОРУ 110_35_6 кВ\НОВОЕ  ТТ от Дмитрия 07.04.26\Новое ТТ_ОРУ_Корректировка 08.04.26\"/>
    </mc:Choice>
  </mc:AlternateContent>
  <bookViews>
    <workbookView xWindow="-105" yWindow="-105" windowWidth="23250" windowHeight="13170"/>
  </bookViews>
  <sheets>
    <sheet name="Мои данные" sheetId="1" r:id="rId1"/>
    <sheet name="Вспомогательный" sheetId="2" state="hidden" r:id="rId2"/>
  </sheets>
  <definedNames>
    <definedName name="_xlnm.Print_Titles" localSheetId="0">'Мои данные'!$11:$11</definedName>
    <definedName name="_xlnm.Print_Area" localSheetId="0">'Мои данные'!$A$6:$O$18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1" l="1"/>
  <c r="O16" i="1" l="1"/>
  <c r="O17" i="1" s="1"/>
  <c r="E13" i="1" l="1"/>
  <c r="F13" i="1"/>
  <c r="A12" i="2" l="1"/>
</calcChain>
</file>

<file path=xl/comments1.xml><?xml version="1.0" encoding="utf-8"?>
<comments xmlns="http://schemas.openxmlformats.org/spreadsheetml/2006/main">
  <authors>
    <author>Сергей</author>
    <author>Alex Sosedko</author>
    <author>Alex</author>
  </authors>
  <commentList>
    <comment ref="A11" authorId="0" shapeId="0">
      <text>
        <r>
          <rPr>
            <sz val="8"/>
            <rFont val="Tahoma"/>
            <family val="2"/>
            <charset val="204"/>
          </rPr>
          <t xml:space="preserve"> &lt;Номер позиции по смете&gt;</t>
        </r>
      </text>
    </comment>
    <comment ref="B11" authorId="0" shapeId="0">
      <text>
        <r>
          <rPr>
            <sz val="8"/>
            <rFont val="Tahoma"/>
            <family val="2"/>
            <charset val="204"/>
          </rPr>
          <t xml:space="preserve"> &lt;Наименование (текстовая часть) расценки&gt;</t>
        </r>
      </text>
    </comment>
    <comment ref="C11" authorId="1" shapeId="0">
      <text>
        <r>
          <rPr>
            <sz val="8"/>
            <rFont val="Tahoma"/>
            <family val="2"/>
            <charset val="204"/>
          </rPr>
          <t xml:space="preserve"> &lt;Обоснование (код) позиции&gt;
&lt;Комментарии из базы данных к расценке&gt;
Примечание: &lt;Примечание&gt;</t>
        </r>
      </text>
    </comment>
    <comment ref="D11" authorId="0" shapeId="0">
      <text>
        <r>
          <rPr>
            <sz val="8"/>
            <rFont val="Tahoma"/>
            <family val="2"/>
            <charset val="204"/>
          </rPr>
          <t xml:space="preserve"> =IF(INDIRECT("H"&amp;ROW())="",INDIRECT("E"&amp;ROW()),"(" &amp; INDIRECT("H"&amp;ROW())&amp;")")&amp;IF(INDIRECT("F"&amp;ROW())="0", " * 0", IF(INDIRECT("F"&amp;ROW())="", IF(INDIRECT("I"&amp;ROW())=""," "," * "&amp;INDIRECT("I"&amp;ROW())), " * "&amp;INDIRECT("F"&amp;ROW())))&amp;IF(INDIRECT("G"&amp;ROW())="", " ", " * "&amp;INDIRECT("G"&amp;ROW()))&lt;Пустой идентификатор&gt;</t>
        </r>
      </text>
    </comment>
    <comment ref="E11" authorId="0" shapeId="0">
      <text>
        <r>
          <rPr>
            <sz val="8"/>
            <rFont val="Tahoma"/>
            <family val="2"/>
            <charset val="204"/>
          </rPr>
          <t xml:space="preserve"> =IF(&lt;Пустой идентификатор&gt;&lt;Количество всего (физ. объем) по позиции&gt; = "","0",&lt;Количество всего (физ. объем) по позиции&gt;)</t>
        </r>
      </text>
    </comment>
    <comment ref="F11" authorId="0" shapeId="0">
      <text>
        <r>
          <rPr>
            <sz val="8"/>
            <rFont val="Tahoma"/>
            <family val="2"/>
            <charset val="204"/>
          </rPr>
          <t xml:space="preserve"> =IF(INDIRECT("J" &amp; ROW())="текущие цены", IF(INDIRECT("G" &amp; ROW())="", "&lt;ПЗ по позиции на единицу в текущих ценах с учетом всех к-тов&gt;", "&lt;ПЗ по позиции на единицу в текущих ценах&gt;"), IF(INDIRECT("G" &amp; ROW())="", "&lt;ПЗ по позиции на единицу в базисных ценах с учетом всех к-тов&gt;","&lt;ПЗ по позиции на единицу в базисных ценах&gt;")) </t>
        </r>
      </text>
    </comment>
    <comment ref="G11" authorId="0" shapeId="0">
      <text>
        <r>
          <rPr>
            <sz val="8"/>
            <rFont val="Tahoma"/>
            <family val="2"/>
            <charset val="204"/>
          </rPr>
          <t xml:space="preserve"> &lt;К-т к позиции на прямые затраты&gt;</t>
        </r>
      </text>
    </comment>
    <comment ref="H11" authorId="0" shapeId="0">
      <text>
        <r>
          <rPr>
            <sz val="8"/>
            <rFont val="Tahoma"/>
            <family val="2"/>
            <charset val="204"/>
          </rPr>
          <t xml:space="preserve"> &lt;Формула расчета физ. объема&gt;</t>
        </r>
      </text>
    </comment>
    <comment ref="I11" authorId="0" shapeId="0">
      <text>
        <r>
          <rPr>
            <sz val="8"/>
            <rFont val="Tahoma"/>
            <family val="2"/>
            <charset val="204"/>
          </rPr>
          <t xml:space="preserve"> &lt;Формула расчета стоимости единицы&gt;</t>
        </r>
      </text>
    </comment>
    <comment ref="J11" authorId="1" shapeId="0">
      <text>
        <r>
          <rPr>
            <b/>
            <sz val="8"/>
            <rFont val="Tahoma"/>
            <family val="2"/>
            <charset val="204"/>
          </rPr>
          <t xml:space="preserve"> &lt;Уровень цен позиции&gt;</t>
        </r>
      </text>
    </comment>
    <comment ref="K11" authorId="1" shapeId="0">
      <text>
        <r>
          <rPr>
            <sz val="8"/>
            <rFont val="Tahoma"/>
            <family val="2"/>
            <charset val="204"/>
          </rPr>
          <t xml:space="preserve"> &lt;Обоснование коэффициентов&gt;</t>
        </r>
      </text>
    </comment>
    <comment ref="L11" authorId="2" shapeId="0">
      <text>
        <r>
          <rPr>
            <b/>
            <sz val="8"/>
            <rFont val="Tahoma"/>
            <family val="2"/>
            <charset val="204"/>
          </rPr>
          <t xml:space="preserve"> &lt;Номер раздела&gt;</t>
        </r>
      </text>
    </comment>
    <comment ref="M11" authorId="0" shapeId="0">
      <text>
        <r>
          <rPr>
            <sz val="8"/>
            <rFont val="Tahoma"/>
            <family val="2"/>
            <charset val="204"/>
          </rPr>
          <t xml:space="preserve"> &lt;Ед. измерения по расценке&gt;</t>
        </r>
      </text>
    </comment>
    <comment ref="O11" authorId="2" shapeId="0">
      <text>
        <r>
          <rPr>
            <b/>
            <sz val="8"/>
            <rFont val="Tahoma"/>
            <family val="2"/>
            <charset val="204"/>
          </rPr>
          <t xml:space="preserve"> =IF(INDIRECT("J" &amp; ROW())="текущие цены", &lt;ИТОГО ПЗ по позиции в текущих ценах&gt;/1000, &lt;ИТОГО ПЗ по позиции для БИМ&gt;/1000) 
</t>
        </r>
      </text>
    </comment>
  </commentList>
</comments>
</file>

<file path=xl/sharedStrings.xml><?xml version="1.0" encoding="utf-8"?>
<sst xmlns="http://schemas.openxmlformats.org/spreadsheetml/2006/main" count="23" uniqueCount="23">
  <si>
    <t>№ пп</t>
  </si>
  <si>
    <t>Характеристика предприятия,
здания, сооружения или вид работ</t>
  </si>
  <si>
    <t>Номер частей, глав, таблиц,
параграфов и пунктов указаний к
разделу справочника базовых цен
на проектные и изыскательские
работы для строителей</t>
  </si>
  <si>
    <t>Расчет стоимости: (a+bx)*Kj или
(стоимость
строительно-монтажных
работ)*проц./ 100 или количество * цена, руб.</t>
  </si>
  <si>
    <t xml:space="preserve">Раздел 1. </t>
  </si>
  <si>
    <t>цены 2001</t>
  </si>
  <si>
    <t>4 объекта</t>
  </si>
  <si>
    <t>18/4</t>
  </si>
  <si>
    <t xml:space="preserve">  ВСЕГО по смете</t>
  </si>
  <si>
    <t>Стоимость работ,  руб.</t>
  </si>
  <si>
    <t>Ед. изм.</t>
  </si>
  <si>
    <t>Итоги по смете:</t>
  </si>
  <si>
    <t>Итого прямые затраты по смете в базисных ценах</t>
  </si>
  <si>
    <t>1</t>
  </si>
  <si>
    <t xml:space="preserve">СБЦП81-02-24-2001 Объекты энергетики. Электросетевые объекты
1. Таблица №1; Открытые и закрытые электрические подстанции напряжением 35-1150кВ                 С учетом ПД/РД 40/60 .
</t>
  </si>
  <si>
    <t>39 024 802*0,097*60/100</t>
  </si>
  <si>
    <t>РУ</t>
  </si>
  <si>
    <t xml:space="preserve">  НДС 22%</t>
  </si>
  <si>
    <t>СМЕТА № 2</t>
  </si>
  <si>
    <t xml:space="preserve">Разработка рабочей документации по титулу " Реконструкция секции шин 35 кВ на ОРУ 110/35/6 кВ для нужд филиала  Эгвекинотская ГРЭС" </t>
  </si>
  <si>
    <t>Разработка рабочей документациипо титулу  Реконструкция секции шин 35 кВ на ОРУ 110/35/6 кВ для нужд филиала  Эгвекинотская ГРЭС</t>
  </si>
  <si>
    <t xml:space="preserve">Приложение № 3/1 к </t>
  </si>
  <si>
    <t>Техническому Требованию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</si>
</sst>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13" x14ac:knownFonts="1">
    <font>
      <sz val="10"/>
      <name val="Arial Cyr"/>
      <family val="2"/>
      <charset val="204"/>
    </font>
    <font>
      <sz val="10"/>
      <color theme="1"/>
      <name val="Arial"/>
      <family val="2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11"/>
      <name val="Arial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1">
      <alignment horizontal="center"/>
    </xf>
    <xf numFmtId="0" fontId="11" fillId="0" borderId="0">
      <alignment vertical="top"/>
    </xf>
    <xf numFmtId="0" fontId="4" fillId="0" borderId="1">
      <alignment horizontal="center"/>
    </xf>
    <xf numFmtId="0" fontId="4" fillId="0" borderId="0">
      <alignment vertical="top"/>
    </xf>
    <xf numFmtId="0" fontId="4" fillId="0" borderId="0">
      <alignment horizontal="right" vertical="top" wrapText="1"/>
    </xf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1">
      <alignment horizontal="center" wrapText="1"/>
    </xf>
    <xf numFmtId="0" fontId="11" fillId="0" borderId="0">
      <alignment vertical="top"/>
    </xf>
    <xf numFmtId="0" fontId="11" fillId="0" borderId="0"/>
    <xf numFmtId="0" fontId="11" fillId="0" borderId="0"/>
    <xf numFmtId="0" fontId="4" fillId="0" borderId="0"/>
    <xf numFmtId="0" fontId="4" fillId="0" borderId="1">
      <alignment horizontal="center" wrapText="1"/>
    </xf>
    <xf numFmtId="0" fontId="4" fillId="0" borderId="1">
      <alignment horizontal="center"/>
    </xf>
    <xf numFmtId="0" fontId="4" fillId="0" borderId="1">
      <alignment horizontal="center" wrapText="1"/>
    </xf>
    <xf numFmtId="0" fontId="11" fillId="0" borderId="0"/>
    <xf numFmtId="0" fontId="4" fillId="0" borderId="0">
      <alignment horizontal="center"/>
    </xf>
    <xf numFmtId="0" fontId="4" fillId="0" borderId="0">
      <alignment horizontal="left" vertical="top"/>
    </xf>
    <xf numFmtId="0" fontId="4" fillId="0" borderId="0"/>
    <xf numFmtId="0" fontId="11" fillId="0" borderId="0"/>
  </cellStyleXfs>
  <cellXfs count="41">
    <xf numFmtId="0" fontId="0" fillId="0" borderId="0" xfId="0"/>
    <xf numFmtId="0" fontId="0" fillId="0" borderId="0" xfId="29" applyFont="1"/>
    <xf numFmtId="0" fontId="6" fillId="0" borderId="0" xfId="29" applyFont="1"/>
    <xf numFmtId="0" fontId="6" fillId="0" borderId="0" xfId="26" applyFont="1" applyBorder="1" applyAlignment="1">
      <alignment horizontal="center"/>
    </xf>
    <xf numFmtId="0" fontId="6" fillId="0" borderId="0" xfId="26" applyFont="1" applyBorder="1" applyAlignment="1">
      <alignment horizontal="right"/>
    </xf>
    <xf numFmtId="0" fontId="6" fillId="0" borderId="1" xfId="29" applyFont="1" applyBorder="1" applyAlignment="1">
      <alignment horizontal="center" vertical="center" wrapText="1"/>
    </xf>
    <xf numFmtId="0" fontId="0" fillId="0" borderId="0" xfId="29" applyFont="1" applyAlignment="1">
      <alignment horizontal="center" vertical="center" wrapText="1"/>
    </xf>
    <xf numFmtId="0" fontId="0" fillId="0" borderId="0" xfId="29" applyFont="1" applyAlignment="1">
      <alignment vertical="top" wrapText="1"/>
    </xf>
    <xf numFmtId="0" fontId="0" fillId="0" borderId="0" xfId="29" applyFont="1" applyAlignment="1">
      <alignment vertical="top"/>
    </xf>
    <xf numFmtId="0" fontId="0" fillId="0" borderId="0" xfId="29" applyFont="1" applyAlignment="1">
      <alignment wrapText="1"/>
    </xf>
    <xf numFmtId="0" fontId="6" fillId="0" borderId="2" xfId="17" applyFont="1" applyBorder="1" applyAlignment="1">
      <alignment horizontal="center" wrapText="1"/>
    </xf>
    <xf numFmtId="49" fontId="6" fillId="0" borderId="1" xfId="29" applyNumberFormat="1" applyFont="1" applyBorder="1" applyAlignment="1">
      <alignment horizontal="center" vertical="top" wrapText="1"/>
    </xf>
    <xf numFmtId="0" fontId="6" fillId="0" borderId="1" xfId="29" applyFont="1" applyBorder="1" applyAlignment="1">
      <alignment horizontal="left" vertical="top" wrapText="1"/>
    </xf>
    <xf numFmtId="49" fontId="6" fillId="0" borderId="1" xfId="29" applyNumberFormat="1" applyFont="1" applyBorder="1" applyAlignment="1">
      <alignment horizontal="left" vertical="top" wrapText="1"/>
    </xf>
    <xf numFmtId="0" fontId="6" fillId="0" borderId="1" xfId="29" applyNumberFormat="1" applyFont="1" applyBorder="1" applyAlignment="1">
      <alignment horizontal="center" vertical="top" wrapText="1"/>
    </xf>
    <xf numFmtId="0" fontId="0" fillId="0" borderId="1" xfId="29" applyFont="1" applyBorder="1" applyAlignment="1">
      <alignment horizontal="left" vertical="top" wrapText="1"/>
    </xf>
    <xf numFmtId="0" fontId="8" fillId="0" borderId="1" xfId="29" applyFont="1" applyBorder="1" applyAlignment="1">
      <alignment horizontal="left" vertical="top" wrapText="1"/>
    </xf>
    <xf numFmtId="0" fontId="8" fillId="0" borderId="2" xfId="29" applyFont="1" applyBorder="1" applyAlignment="1">
      <alignment horizontal="left" vertical="top" wrapText="1"/>
    </xf>
    <xf numFmtId="4" fontId="6" fillId="0" borderId="1" xfId="29" applyNumberFormat="1" applyFont="1" applyBorder="1" applyAlignment="1">
      <alignment horizontal="right" vertical="top" wrapText="1"/>
    </xf>
    <xf numFmtId="4" fontId="7" fillId="0" borderId="2" xfId="29" applyNumberFormat="1" applyFont="1" applyBorder="1" applyAlignment="1">
      <alignment horizontal="right" vertical="top" wrapText="1"/>
    </xf>
    <xf numFmtId="4" fontId="6" fillId="0" borderId="1" xfId="10" applyNumberFormat="1" applyFont="1" applyBorder="1" applyAlignment="1">
      <alignment horizontal="right" vertical="top" wrapText="1"/>
    </xf>
    <xf numFmtId="4" fontId="7" fillId="0" borderId="1" xfId="10" applyNumberFormat="1" applyFont="1" applyBorder="1" applyAlignment="1">
      <alignment horizontal="right" vertical="top" wrapText="1"/>
    </xf>
    <xf numFmtId="0" fontId="12" fillId="0" borderId="0" xfId="29" applyFont="1" applyAlignment="1">
      <alignment horizontal="center"/>
    </xf>
    <xf numFmtId="4" fontId="6" fillId="0" borderId="0" xfId="29" applyNumberFormat="1" applyFont="1"/>
    <xf numFmtId="0" fontId="12" fillId="0" borderId="0" xfId="29" applyFont="1" applyAlignment="1">
      <alignment horizontal="center"/>
    </xf>
    <xf numFmtId="0" fontId="7" fillId="0" borderId="1" xfId="10" applyFont="1" applyBorder="1" applyAlignment="1">
      <alignment horizontal="left" vertical="top" wrapText="1"/>
    </xf>
    <xf numFmtId="0" fontId="8" fillId="0" borderId="1" xfId="29" applyFont="1" applyBorder="1" applyAlignment="1">
      <alignment horizontal="left" vertical="top" wrapText="1"/>
    </xf>
    <xf numFmtId="49" fontId="6" fillId="0" borderId="2" xfId="29" applyNumberFormat="1" applyFont="1" applyBorder="1" applyAlignment="1">
      <alignment horizontal="left" vertical="top" wrapText="1"/>
    </xf>
    <xf numFmtId="0" fontId="11" fillId="0" borderId="2" xfId="29" applyFont="1" applyBorder="1" applyAlignment="1">
      <alignment horizontal="left" vertical="top" wrapText="1"/>
    </xf>
    <xf numFmtId="0" fontId="5" fillId="0" borderId="0" xfId="26" applyFont="1" applyAlignment="1">
      <alignment horizontal="center"/>
    </xf>
    <xf numFmtId="0" fontId="7" fillId="0" borderId="0" xfId="26" applyFont="1" applyBorder="1" applyAlignment="1">
      <alignment horizontal="center" vertical="top" wrapText="1"/>
    </xf>
    <xf numFmtId="49" fontId="9" fillId="0" borderId="1" xfId="29" applyNumberFormat="1" applyFont="1" applyBorder="1" applyAlignment="1">
      <alignment horizontal="left" vertical="top" wrapText="1"/>
    </xf>
    <xf numFmtId="0" fontId="10" fillId="0" borderId="1" xfId="29" applyFont="1" applyBorder="1" applyAlignment="1">
      <alignment horizontal="left" vertical="top" wrapText="1"/>
    </xf>
    <xf numFmtId="0" fontId="6" fillId="0" borderId="1" xfId="10" applyFont="1" applyBorder="1" applyAlignment="1">
      <alignment horizontal="left" vertical="top" wrapText="1"/>
    </xf>
    <xf numFmtId="0" fontId="0" fillId="0" borderId="1" xfId="29" applyFont="1" applyBorder="1" applyAlignment="1">
      <alignment horizontal="left" vertical="top" wrapText="1"/>
    </xf>
    <xf numFmtId="49" fontId="7" fillId="0" borderId="5" xfId="29" applyNumberFormat="1" applyFont="1" applyBorder="1" applyAlignment="1">
      <alignment horizontal="left" vertical="top" wrapText="1"/>
    </xf>
    <xf numFmtId="49" fontId="7" fillId="0" borderId="3" xfId="29" applyNumberFormat="1" applyFont="1" applyBorder="1" applyAlignment="1">
      <alignment horizontal="left" vertical="top" wrapText="1"/>
    </xf>
    <xf numFmtId="49" fontId="7" fillId="0" borderId="4" xfId="29" applyNumberFormat="1" applyFont="1" applyBorder="1" applyAlignment="1">
      <alignment horizontal="left" vertical="top" wrapText="1"/>
    </xf>
    <xf numFmtId="4" fontId="0" fillId="0" borderId="0" xfId="29" applyNumberFormat="1" applyFont="1" applyAlignment="1">
      <alignment vertical="top" wrapText="1"/>
    </xf>
    <xf numFmtId="10" fontId="6" fillId="2" borderId="1" xfId="29" applyNumberFormat="1" applyFont="1" applyFill="1" applyBorder="1" applyAlignment="1">
      <alignment horizontal="center" vertical="top" wrapText="1"/>
    </xf>
    <xf numFmtId="4" fontId="0" fillId="0" borderId="0" xfId="29" applyNumberFormat="1" applyFont="1"/>
  </cellXfs>
  <cellStyles count="30">
    <cellStyle name="Comma" xfId="4"/>
    <cellStyle name="Comma [0]" xfId="5"/>
    <cellStyle name="Currency" xfId="2"/>
    <cellStyle name="Currency [0]" xfId="3"/>
    <cellStyle name="Normal" xfId="29"/>
    <cellStyle name="Percent" xfId="1"/>
    <cellStyle name="Акт" xfId="6"/>
    <cellStyle name="АктМТСН" xfId="7"/>
    <cellStyle name="ВедРесурсов" xfId="8"/>
    <cellStyle name="ВедРесурсовАкт" xfId="9"/>
    <cellStyle name="Итоги" xfId="10"/>
    <cellStyle name="ИтогоАктБазЦ" xfId="11"/>
    <cellStyle name="ИтогоАктБИМ" xfId="12"/>
    <cellStyle name="ИтогоАктРесМет" xfId="13"/>
    <cellStyle name="ИтогоБазЦ" xfId="14"/>
    <cellStyle name="ИтогоБИМ" xfId="15"/>
    <cellStyle name="ИтогоРесМет" xfId="16"/>
    <cellStyle name="ЛокСмета" xfId="17"/>
    <cellStyle name="ЛокСмМТСН" xfId="18"/>
    <cellStyle name="М29" xfId="19"/>
    <cellStyle name="ОбСмета" xfId="20"/>
    <cellStyle name="Обычный" xfId="0" builtinId="0"/>
    <cellStyle name="Параметр" xfId="21"/>
    <cellStyle name="ПеременныеСметы" xfId="22"/>
    <cellStyle name="РесСмета" xfId="23"/>
    <cellStyle name="СводкаСтоимРаб" xfId="24"/>
    <cellStyle name="СводРасч" xfId="25"/>
    <cellStyle name="Титул" xfId="26"/>
    <cellStyle name="Хвост" xfId="27"/>
    <cellStyle name="Экспертиза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847725</xdr:rowOff>
        </xdr:from>
        <xdr:to>
          <xdr:col>1</xdr:col>
          <xdr:colOff>1905000</xdr:colOff>
          <xdr:row>9</xdr:row>
          <xdr:rowOff>1095375</xdr:rowOff>
        </xdr:to>
        <xdr:sp macro="" textlink="">
          <xdr:nvSpPr>
            <xdr:cNvPr id="1071" name="CheckBox1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2:Z19"/>
  <sheetViews>
    <sheetView showGridLines="0" tabSelected="1" view="pageBreakPreview" topLeftCell="A10" zoomScale="150" zoomScaleNormal="100" zoomScaleSheetLayoutView="150" workbookViewId="0">
      <selection activeCell="O24" sqref="O24"/>
    </sheetView>
  </sheetViews>
  <sheetFormatPr defaultColWidth="9.140625" defaultRowHeight="12.75" x14ac:dyDescent="0.2"/>
  <cols>
    <col min="1" max="1" width="5.7109375" style="1" customWidth="1"/>
    <col min="2" max="3" width="29.42578125" style="1" customWidth="1"/>
    <col min="4" max="4" width="16.85546875" style="1" customWidth="1"/>
    <col min="5" max="10" width="22.140625" style="1" hidden="1" customWidth="1"/>
    <col min="11" max="11" width="73.7109375" style="1" hidden="1" customWidth="1"/>
    <col min="12" max="13" width="15" style="1" hidden="1" customWidth="1"/>
    <col min="14" max="14" width="27.85546875" style="1" customWidth="1"/>
    <col min="15" max="15" width="15.5703125" style="1" customWidth="1"/>
    <col min="16" max="16" width="18.140625" style="1" customWidth="1"/>
    <col min="17" max="17" width="21.140625" style="1" customWidth="1"/>
    <col min="18" max="25" width="9.140625" style="1"/>
    <col min="26" max="26" width="79.28515625" style="9" customWidth="1"/>
    <col min="27" max="16384" width="9.140625" style="1"/>
  </cols>
  <sheetData>
    <row r="2" spans="1:20" x14ac:dyDescent="0.2">
      <c r="N2" s="24" t="s">
        <v>21</v>
      </c>
      <c r="O2" s="24"/>
    </row>
    <row r="3" spans="1:20" x14ac:dyDescent="0.2">
      <c r="N3" s="24" t="s">
        <v>22</v>
      </c>
      <c r="O3" s="24"/>
    </row>
    <row r="4" spans="1:20" x14ac:dyDescent="0.2">
      <c r="N4" s="22"/>
      <c r="O4" s="22"/>
    </row>
    <row r="5" spans="1:20" x14ac:dyDescent="0.2">
      <c r="N5" s="22"/>
      <c r="O5" s="22"/>
    </row>
    <row r="6" spans="1:20" ht="15.75" x14ac:dyDescent="0.25">
      <c r="A6" s="29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20" x14ac:dyDescent="0.2">
      <c r="A7" s="30" t="s">
        <v>19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2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20" x14ac:dyDescent="0.2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</row>
    <row r="10" spans="1:20" s="6" customFormat="1" ht="123" customHeight="1" x14ac:dyDescent="0.2">
      <c r="A10" s="5" t="s">
        <v>0</v>
      </c>
      <c r="B10" s="5" t="s">
        <v>1</v>
      </c>
      <c r="C10" s="5" t="s">
        <v>2</v>
      </c>
      <c r="D10" s="5" t="s">
        <v>3</v>
      </c>
      <c r="E10" s="5"/>
      <c r="F10" s="5"/>
      <c r="G10" s="5"/>
      <c r="H10" s="5"/>
      <c r="I10" s="5"/>
      <c r="J10" s="5"/>
      <c r="K10" s="5"/>
      <c r="L10" s="5"/>
      <c r="M10" s="5"/>
      <c r="N10" s="5" t="s">
        <v>10</v>
      </c>
      <c r="O10" s="5" t="s">
        <v>9</v>
      </c>
    </row>
    <row r="11" spans="1:20" x14ac:dyDescent="0.2">
      <c r="A11" s="10">
        <v>1</v>
      </c>
      <c r="B11" s="10">
        <v>2</v>
      </c>
      <c r="C11" s="10">
        <v>3</v>
      </c>
      <c r="D11" s="10">
        <v>4</v>
      </c>
      <c r="E11" s="10"/>
      <c r="F11" s="10"/>
      <c r="G11" s="10"/>
      <c r="H11" s="10"/>
      <c r="I11" s="10"/>
      <c r="J11" s="10"/>
      <c r="K11" s="10"/>
      <c r="L11" s="10"/>
      <c r="M11" s="10"/>
      <c r="N11" s="10">
        <v>5</v>
      </c>
      <c r="O11" s="10">
        <v>6</v>
      </c>
    </row>
    <row r="12" spans="1:20" s="7" customFormat="1" ht="21" customHeight="1" x14ac:dyDescent="0.2">
      <c r="A12" s="31" t="s">
        <v>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20" ht="117.75" customHeight="1" x14ac:dyDescent="0.2">
      <c r="A13" s="11" t="s">
        <v>13</v>
      </c>
      <c r="B13" s="12" t="s">
        <v>20</v>
      </c>
      <c r="C13" s="13" t="s">
        <v>14</v>
      </c>
      <c r="D13" s="39" t="s">
        <v>15</v>
      </c>
      <c r="E13" s="14">
        <f>IF(4.5="","0",4.5)</f>
        <v>4.5</v>
      </c>
      <c r="F13" s="14" t="str">
        <f ca="1">IF(INDIRECT("J"&amp;ROW())="текущие цены",IF(INDIRECT("G"&amp;ROW())="","0","0"),IF(INDIRECT("G"&amp;ROW())="","1160","1160"))</f>
        <v>1160</v>
      </c>
      <c r="G13" s="14"/>
      <c r="H13" s="14" t="s">
        <v>7</v>
      </c>
      <c r="I13" s="14"/>
      <c r="J13" s="14" t="s">
        <v>5</v>
      </c>
      <c r="K13" s="14"/>
      <c r="L13" s="14">
        <v>1</v>
      </c>
      <c r="M13" s="14" t="s">
        <v>6</v>
      </c>
      <c r="N13" s="14" t="s">
        <v>16</v>
      </c>
      <c r="O13" s="18">
        <v>2276092.2200000002</v>
      </c>
      <c r="P13" s="7"/>
      <c r="Q13" s="7"/>
      <c r="R13" s="7"/>
      <c r="S13" s="7"/>
      <c r="T13" s="7"/>
    </row>
    <row r="14" spans="1:20" x14ac:dyDescent="0.2">
      <c r="A14" s="27" t="s">
        <v>12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17"/>
      <c r="O14" s="19">
        <f>O13</f>
        <v>2276092.2200000002</v>
      </c>
      <c r="P14" s="38"/>
      <c r="Q14" s="7"/>
      <c r="R14" s="7"/>
      <c r="S14" s="7"/>
      <c r="T14" s="7"/>
    </row>
    <row r="15" spans="1:20" x14ac:dyDescent="0.2">
      <c r="A15" s="35" t="s">
        <v>11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17"/>
      <c r="O15" s="19"/>
      <c r="P15" s="7"/>
      <c r="Q15" s="7"/>
      <c r="R15" s="7"/>
      <c r="S15" s="7"/>
      <c r="T15" s="7"/>
    </row>
    <row r="16" spans="1:20" x14ac:dyDescent="0.2">
      <c r="A16" s="33" t="s">
        <v>17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15"/>
      <c r="O16" s="20">
        <f>O14*22%</f>
        <v>500740.28840000002</v>
      </c>
      <c r="P16" s="38"/>
      <c r="Q16" s="38"/>
      <c r="R16" s="7"/>
      <c r="S16" s="7"/>
      <c r="T16" s="7"/>
    </row>
    <row r="17" spans="1:20" x14ac:dyDescent="0.2">
      <c r="A17" s="25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6"/>
      <c r="O17" s="21">
        <f>O14+O16</f>
        <v>2776832.5084000002</v>
      </c>
      <c r="P17" s="38"/>
      <c r="Q17" s="7"/>
      <c r="R17" s="7"/>
      <c r="S17" s="7"/>
      <c r="T17" s="7"/>
    </row>
    <row r="18" spans="1:2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3"/>
      <c r="P18" s="8"/>
      <c r="Q18" s="8"/>
      <c r="R18" s="8"/>
      <c r="S18" s="8"/>
      <c r="T18" s="8"/>
    </row>
    <row r="19" spans="1:20" x14ac:dyDescent="0.2">
      <c r="O19" s="40"/>
    </row>
  </sheetData>
  <mergeCells count="9">
    <mergeCell ref="N2:O2"/>
    <mergeCell ref="N3:O3"/>
    <mergeCell ref="A17:M17"/>
    <mergeCell ref="A14:M14"/>
    <mergeCell ref="A6:O6"/>
    <mergeCell ref="A7:O7"/>
    <mergeCell ref="A12:O12"/>
    <mergeCell ref="A16:M16"/>
    <mergeCell ref="A15:M15"/>
  </mergeCells>
  <pageMargins left="0.78740157480314998" right="0.39370078740157499" top="0.39370078740157499" bottom="0.39370078740157499" header="0.23622047244094499" footer="0.23622047244094499"/>
  <pageSetup paperSize="9" fitToHeight="30000" orientation="landscape" r:id="rId1"/>
  <headerFooter alignWithMargins="0">
    <oddHeader>&amp;LГРАНД-Смета</oddHeader>
  </headerFooter>
  <drawing r:id="rId2"/>
  <legacyDrawing r:id="rId3"/>
  <controls>
    <mc:AlternateContent xmlns:mc="http://schemas.openxmlformats.org/markup-compatibility/2006">
      <mc:Choice Requires="x14">
        <control shapeId="1071" r:id="rId4" name="CheckBox1">
          <controlPr defaultSize="0" print="0" autoLine="0" r:id="rId5">
            <anchor moveWithCells="1">
              <from>
                <xdr:col>1</xdr:col>
                <xdr:colOff>19050</xdr:colOff>
                <xdr:row>9</xdr:row>
                <xdr:rowOff>847725</xdr:rowOff>
              </from>
              <to>
                <xdr:col>1</xdr:col>
                <xdr:colOff>1905000</xdr:colOff>
                <xdr:row>9</xdr:row>
                <xdr:rowOff>1095375</xdr:rowOff>
              </to>
            </anchor>
          </controlPr>
        </control>
      </mc:Choice>
      <mc:Fallback>
        <control shapeId="1071" r:id="rId4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2"/>
  <sheetViews>
    <sheetView workbookViewId="0">
      <selection activeCell="A12" sqref="A12"/>
    </sheetView>
  </sheetViews>
  <sheetFormatPr defaultRowHeight="12.75" x14ac:dyDescent="0.2"/>
  <sheetData>
    <row r="12" spans="1:1" x14ac:dyDescent="0.2">
      <c r="A12">
        <f>MAX('Мои данные'!L:L)</f>
        <v>1</v>
      </c>
    </row>
  </sheetData>
  <pageMargins left="0.7" right="0.7" top="0.75" bottom="0.75" header="0.3" footer="0.3"/>
  <pageSetup orientation="portrait"/>
  <headerFooter>
    <oddFooter>&amp;R&amp;"Tahoma, Regular"&amp;K000000Рег. номер WSS Docs: ЭСЗ-С-2019-2832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Вспомогательный</vt:lpstr>
      <vt:lpstr>'Мои данные'!Заголовки_для_печати</vt:lpstr>
      <vt:lpstr>'Мои данные'!Область_печати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Подоляко Анна Анатольевна</dc:creator>
  <dc:description>17.05.2010</dc:description>
  <cp:lastModifiedBy>Семиченко Татьяна Юрьевна</cp:lastModifiedBy>
  <cp:lastPrinted>2026-04-08T23:44:36Z</cp:lastPrinted>
  <dcterms:created xsi:type="dcterms:W3CDTF">2007-02-21T08:42:24Z</dcterms:created>
  <dcterms:modified xsi:type="dcterms:W3CDTF">2026-04-09T04:18:15Z</dcterms:modified>
</cp:coreProperties>
</file>