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sk.ru\RSK10\00 Проекты ИА\007 Закупочная деятельность ДИТ\2026\Материалы лот 1164\Разценка\"/>
    </mc:Choice>
  </mc:AlternateContent>
  <bookViews>
    <workbookView xWindow="0" yWindow="0" windowWidth="30720" windowHeight="12936" tabRatio="500"/>
  </bookViews>
  <sheets>
    <sheet name="Комм. предл. (Структура НМЦ)" sheetId="1" r:id="rId1"/>
  </sheets>
  <calcPr calcId="162913" iterateDelta="1E-4"/>
</workbook>
</file>

<file path=xl/calcChain.xml><?xml version="1.0" encoding="utf-8"?>
<calcChain xmlns="http://schemas.openxmlformats.org/spreadsheetml/2006/main">
  <c r="I70" i="1" l="1"/>
  <c r="I71" i="1"/>
  <c r="I72" i="1"/>
  <c r="I73" i="1"/>
  <c r="I69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4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K42" i="1" l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41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13" i="1"/>
  <c r="U94" i="1"/>
  <c r="U95" i="1"/>
  <c r="U96" i="1"/>
  <c r="U97" i="1"/>
  <c r="U98" i="1"/>
  <c r="U93" i="1"/>
  <c r="U99" i="1"/>
  <c r="K99" i="1"/>
  <c r="L99" i="1" s="1"/>
  <c r="I99" i="1"/>
  <c r="H99" i="1"/>
  <c r="H131" i="1" l="1"/>
  <c r="I131" i="1"/>
  <c r="K131" i="1"/>
  <c r="L131" i="1"/>
  <c r="U131" i="1"/>
  <c r="U126" i="1"/>
  <c r="K126" i="1"/>
  <c r="L126" i="1" s="1"/>
  <c r="I126" i="1"/>
  <c r="H126" i="1"/>
  <c r="U127" i="1"/>
  <c r="K127" i="1"/>
  <c r="L127" i="1" s="1"/>
  <c r="I127" i="1"/>
  <c r="H127" i="1"/>
  <c r="K86" i="1" l="1"/>
  <c r="U42" i="1"/>
  <c r="L42" i="1"/>
  <c r="H42" i="1"/>
  <c r="L13" i="1"/>
  <c r="U21" i="1"/>
  <c r="L21" i="1"/>
  <c r="H21" i="1"/>
  <c r="U25" i="1" l="1"/>
  <c r="L25" i="1"/>
  <c r="H25" i="1"/>
  <c r="U27" i="1"/>
  <c r="L27" i="1"/>
  <c r="H27" i="1"/>
  <c r="U28" i="1"/>
  <c r="L28" i="1"/>
  <c r="H28" i="1"/>
  <c r="U29" i="1"/>
  <c r="L29" i="1"/>
  <c r="H29" i="1"/>
  <c r="U26" i="1"/>
  <c r="L26" i="1"/>
  <c r="H26" i="1"/>
  <c r="U35" i="1"/>
  <c r="L35" i="1"/>
  <c r="H35" i="1"/>
  <c r="U118" i="1"/>
  <c r="K118" i="1"/>
  <c r="L118" i="1" s="1"/>
  <c r="I118" i="1"/>
  <c r="H118" i="1"/>
  <c r="U110" i="1"/>
  <c r="K110" i="1"/>
  <c r="L110" i="1" s="1"/>
  <c r="I110" i="1"/>
  <c r="H110" i="1"/>
  <c r="U111" i="1"/>
  <c r="K111" i="1"/>
  <c r="L111" i="1" s="1"/>
  <c r="I111" i="1"/>
  <c r="H111" i="1"/>
  <c r="U112" i="1"/>
  <c r="K112" i="1"/>
  <c r="L112" i="1" s="1"/>
  <c r="I112" i="1"/>
  <c r="H112" i="1"/>
  <c r="U113" i="1"/>
  <c r="K113" i="1"/>
  <c r="L113" i="1" s="1"/>
  <c r="I113" i="1"/>
  <c r="H113" i="1"/>
  <c r="U114" i="1"/>
  <c r="K114" i="1"/>
  <c r="L114" i="1" s="1"/>
  <c r="I114" i="1"/>
  <c r="H114" i="1"/>
  <c r="U115" i="1"/>
  <c r="K115" i="1"/>
  <c r="L115" i="1" s="1"/>
  <c r="I115" i="1"/>
  <c r="H115" i="1"/>
  <c r="U116" i="1"/>
  <c r="K116" i="1"/>
  <c r="L116" i="1" s="1"/>
  <c r="I116" i="1"/>
  <c r="H116" i="1"/>
  <c r="U103" i="1"/>
  <c r="K103" i="1"/>
  <c r="L103" i="1" s="1"/>
  <c r="I103" i="1"/>
  <c r="H103" i="1"/>
  <c r="U104" i="1"/>
  <c r="K104" i="1"/>
  <c r="L104" i="1" s="1"/>
  <c r="I104" i="1"/>
  <c r="H104" i="1"/>
  <c r="U105" i="1"/>
  <c r="K105" i="1"/>
  <c r="L105" i="1" s="1"/>
  <c r="I105" i="1"/>
  <c r="H105" i="1"/>
  <c r="U106" i="1"/>
  <c r="K106" i="1"/>
  <c r="L106" i="1" s="1"/>
  <c r="I106" i="1"/>
  <c r="H106" i="1"/>
  <c r="U107" i="1"/>
  <c r="K107" i="1"/>
  <c r="L107" i="1" s="1"/>
  <c r="I107" i="1"/>
  <c r="H107" i="1"/>
  <c r="U108" i="1"/>
  <c r="K108" i="1"/>
  <c r="L108" i="1" s="1"/>
  <c r="I108" i="1"/>
  <c r="H108" i="1"/>
  <c r="U109" i="1"/>
  <c r="K109" i="1"/>
  <c r="L109" i="1" s="1"/>
  <c r="I109" i="1"/>
  <c r="H109" i="1"/>
  <c r="U102" i="1"/>
  <c r="K102" i="1"/>
  <c r="L102" i="1" s="1"/>
  <c r="I102" i="1"/>
  <c r="H102" i="1"/>
  <c r="U117" i="1"/>
  <c r="L117" i="1"/>
  <c r="I117" i="1"/>
  <c r="H117" i="1"/>
  <c r="H93" i="1"/>
  <c r="I93" i="1"/>
  <c r="K93" i="1"/>
  <c r="L93" i="1" s="1"/>
  <c r="H94" i="1"/>
  <c r="I94" i="1"/>
  <c r="K94" i="1"/>
  <c r="L94" i="1" s="1"/>
  <c r="H95" i="1"/>
  <c r="I95" i="1"/>
  <c r="K95" i="1"/>
  <c r="L95" i="1" s="1"/>
  <c r="H96" i="1"/>
  <c r="I96" i="1"/>
  <c r="K96" i="1"/>
  <c r="L96" i="1" s="1"/>
  <c r="H97" i="1"/>
  <c r="I97" i="1"/>
  <c r="K97" i="1"/>
  <c r="L97" i="1" s="1"/>
  <c r="H98" i="1"/>
  <c r="I98" i="1"/>
  <c r="K98" i="1"/>
  <c r="L98" i="1" s="1"/>
  <c r="H100" i="1"/>
  <c r="I100" i="1"/>
  <c r="K100" i="1"/>
  <c r="L100" i="1" s="1"/>
  <c r="U100" i="1"/>
  <c r="H101" i="1"/>
  <c r="I101" i="1"/>
  <c r="K101" i="1"/>
  <c r="L101" i="1" s="1"/>
  <c r="U101" i="1"/>
  <c r="H119" i="1"/>
  <c r="I119" i="1"/>
  <c r="K119" i="1"/>
  <c r="L119" i="1" s="1"/>
  <c r="U119" i="1"/>
  <c r="H120" i="1"/>
  <c r="I120" i="1"/>
  <c r="K120" i="1"/>
  <c r="L120" i="1" s="1"/>
  <c r="U120" i="1"/>
  <c r="U34" i="1" l="1"/>
  <c r="L34" i="1"/>
  <c r="H34" i="1"/>
  <c r="U33" i="1"/>
  <c r="L33" i="1"/>
  <c r="H33" i="1"/>
  <c r="U57" i="1" l="1"/>
  <c r="L57" i="1"/>
  <c r="H57" i="1"/>
  <c r="U49" i="1"/>
  <c r="L49" i="1"/>
  <c r="H49" i="1"/>
  <c r="U47" i="1"/>
  <c r="L47" i="1"/>
  <c r="H47" i="1"/>
  <c r="U48" i="1"/>
  <c r="L48" i="1"/>
  <c r="H48" i="1"/>
  <c r="U44" i="1"/>
  <c r="L44" i="1"/>
  <c r="H44" i="1"/>
  <c r="U18" i="1" l="1"/>
  <c r="L18" i="1"/>
  <c r="H18" i="1"/>
  <c r="U19" i="1"/>
  <c r="L19" i="1"/>
  <c r="H19" i="1"/>
  <c r="U20" i="1"/>
  <c r="L20" i="1"/>
  <c r="H20" i="1"/>
  <c r="U32" i="1"/>
  <c r="L32" i="1"/>
  <c r="H32" i="1"/>
  <c r="U24" i="1"/>
  <c r="L24" i="1"/>
  <c r="H24" i="1"/>
  <c r="U30" i="1"/>
  <c r="L30" i="1"/>
  <c r="H30" i="1"/>
  <c r="U31" i="1"/>
  <c r="L31" i="1"/>
  <c r="H31" i="1"/>
  <c r="U16" i="1"/>
  <c r="L16" i="1"/>
  <c r="H16" i="1"/>
  <c r="U17" i="1"/>
  <c r="L17" i="1"/>
  <c r="H17" i="1"/>
  <c r="K137" i="1" l="1"/>
  <c r="U129" i="1"/>
  <c r="K129" i="1"/>
  <c r="L129" i="1" s="1"/>
  <c r="I129" i="1"/>
  <c r="H129" i="1"/>
  <c r="U130" i="1"/>
  <c r="K130" i="1"/>
  <c r="L130" i="1" s="1"/>
  <c r="I130" i="1"/>
  <c r="H130" i="1"/>
  <c r="K122" i="1" l="1"/>
  <c r="L121" i="1"/>
  <c r="O92" i="1"/>
  <c r="U87" i="1"/>
  <c r="K87" i="1"/>
  <c r="L87" i="1" s="1"/>
  <c r="I87" i="1"/>
  <c r="H87" i="1"/>
  <c r="U88" i="1"/>
  <c r="K88" i="1"/>
  <c r="L88" i="1" s="1"/>
  <c r="I88" i="1"/>
  <c r="H88" i="1"/>
  <c r="U81" i="1"/>
  <c r="K81" i="1"/>
  <c r="L81" i="1" s="1"/>
  <c r="I81" i="1"/>
  <c r="H81" i="1"/>
  <c r="U82" i="1"/>
  <c r="K82" i="1"/>
  <c r="L82" i="1" s="1"/>
  <c r="I82" i="1"/>
  <c r="H82" i="1"/>
  <c r="U83" i="1"/>
  <c r="K83" i="1"/>
  <c r="L83" i="1" s="1"/>
  <c r="I83" i="1"/>
  <c r="H83" i="1"/>
  <c r="U84" i="1"/>
  <c r="K84" i="1"/>
  <c r="L84" i="1" s="1"/>
  <c r="I84" i="1"/>
  <c r="H84" i="1"/>
  <c r="U85" i="1"/>
  <c r="K85" i="1"/>
  <c r="L85" i="1" s="1"/>
  <c r="I85" i="1"/>
  <c r="H85" i="1"/>
  <c r="U86" i="1"/>
  <c r="L86" i="1"/>
  <c r="I86" i="1"/>
  <c r="H86" i="1"/>
  <c r="K90" i="1"/>
  <c r="U80" i="1"/>
  <c r="K80" i="1"/>
  <c r="L80" i="1" s="1"/>
  <c r="I80" i="1"/>
  <c r="H80" i="1"/>
  <c r="U79" i="1"/>
  <c r="K79" i="1"/>
  <c r="L79" i="1" s="1"/>
  <c r="I79" i="1"/>
  <c r="H79" i="1"/>
  <c r="U78" i="1"/>
  <c r="K78" i="1"/>
  <c r="L78" i="1" s="1"/>
  <c r="I78" i="1"/>
  <c r="H78" i="1"/>
  <c r="O77" i="1"/>
  <c r="U72" i="1"/>
  <c r="K72" i="1"/>
  <c r="L72" i="1" s="1"/>
  <c r="H72" i="1"/>
  <c r="K75" i="1"/>
  <c r="U73" i="1"/>
  <c r="L73" i="1"/>
  <c r="H73" i="1"/>
  <c r="U71" i="1"/>
  <c r="K71" i="1"/>
  <c r="L71" i="1" s="1"/>
  <c r="H71" i="1"/>
  <c r="U70" i="1"/>
  <c r="K70" i="1"/>
  <c r="L70" i="1" s="1"/>
  <c r="H70" i="1"/>
  <c r="U69" i="1"/>
  <c r="K69" i="1"/>
  <c r="L69" i="1" s="1"/>
  <c r="H69" i="1"/>
  <c r="O68" i="1"/>
  <c r="L74" i="1" l="1"/>
  <c r="L75" i="1" s="1"/>
  <c r="L76" i="1" s="1"/>
  <c r="L89" i="1"/>
  <c r="L90" i="1" s="1"/>
  <c r="L91" i="1" s="1"/>
  <c r="L122" i="1"/>
  <c r="U121" i="1"/>
  <c r="U122" i="1" s="1"/>
  <c r="U123" i="1" s="1"/>
  <c r="U89" i="1"/>
  <c r="U90" i="1" s="1"/>
  <c r="U91" i="1" s="1"/>
  <c r="U74" i="1"/>
  <c r="U75" i="1" s="1"/>
  <c r="L123" i="1" l="1"/>
  <c r="U76" i="1"/>
  <c r="U55" i="1" l="1"/>
  <c r="L55" i="1"/>
  <c r="H55" i="1"/>
  <c r="U56" i="1"/>
  <c r="L56" i="1"/>
  <c r="H56" i="1"/>
  <c r="U58" i="1"/>
  <c r="L58" i="1"/>
  <c r="H58" i="1"/>
  <c r="U59" i="1"/>
  <c r="L59" i="1"/>
  <c r="H59" i="1"/>
  <c r="U60" i="1"/>
  <c r="L60" i="1"/>
  <c r="H60" i="1"/>
  <c r="U50" i="1"/>
  <c r="L50" i="1"/>
  <c r="H50" i="1"/>
  <c r="U51" i="1"/>
  <c r="L51" i="1"/>
  <c r="H51" i="1"/>
  <c r="U52" i="1"/>
  <c r="L52" i="1"/>
  <c r="H52" i="1"/>
  <c r="U53" i="1"/>
  <c r="L53" i="1"/>
  <c r="H53" i="1"/>
  <c r="U54" i="1"/>
  <c r="L54" i="1"/>
  <c r="H54" i="1"/>
  <c r="U61" i="1"/>
  <c r="L61" i="1"/>
  <c r="H61" i="1"/>
  <c r="U62" i="1"/>
  <c r="L62" i="1"/>
  <c r="H62" i="1"/>
  <c r="U63" i="1"/>
  <c r="L63" i="1"/>
  <c r="H63" i="1"/>
  <c r="U64" i="1"/>
  <c r="L64" i="1"/>
  <c r="H64" i="1"/>
  <c r="U46" i="1"/>
  <c r="L46" i="1"/>
  <c r="H46" i="1"/>
  <c r="K66" i="1"/>
  <c r="U45" i="1"/>
  <c r="L45" i="1"/>
  <c r="H45" i="1"/>
  <c r="U43" i="1"/>
  <c r="L43" i="1"/>
  <c r="H43" i="1"/>
  <c r="U41" i="1"/>
  <c r="L41" i="1"/>
  <c r="H41" i="1"/>
  <c r="O40" i="1"/>
  <c r="U22" i="1"/>
  <c r="L22" i="1"/>
  <c r="H22" i="1"/>
  <c r="U23" i="1"/>
  <c r="L23" i="1"/>
  <c r="H23" i="1"/>
  <c r="U65" i="1" l="1"/>
  <c r="U66" i="1" s="1"/>
  <c r="U67" i="1" s="1"/>
  <c r="L65" i="1"/>
  <c r="L66" i="1" s="1"/>
  <c r="L67" i="1" s="1"/>
  <c r="K38" i="1" l="1"/>
  <c r="U36" i="1"/>
  <c r="L36" i="1"/>
  <c r="H36" i="1"/>
  <c r="U15" i="1"/>
  <c r="L15" i="1"/>
  <c r="H15" i="1"/>
  <c r="U14" i="1"/>
  <c r="L14" i="1"/>
  <c r="H14" i="1"/>
  <c r="U13" i="1"/>
  <c r="H13" i="1"/>
  <c r="O12" i="1"/>
  <c r="U37" i="1" l="1"/>
  <c r="U38" i="1" s="1"/>
  <c r="U39" i="1" s="1"/>
  <c r="L37" i="1"/>
  <c r="L38" i="1" s="1"/>
  <c r="L39" i="1" s="1"/>
  <c r="K134" i="1"/>
  <c r="U132" i="1"/>
  <c r="K132" i="1"/>
  <c r="L132" i="1" s="1"/>
  <c r="I132" i="1"/>
  <c r="H132" i="1"/>
  <c r="U128" i="1"/>
  <c r="K128" i="1"/>
  <c r="L128" i="1" s="1"/>
  <c r="I128" i="1"/>
  <c r="H128" i="1"/>
  <c r="U125" i="1"/>
  <c r="U133" i="1" s="1"/>
  <c r="K125" i="1"/>
  <c r="L125" i="1" s="1"/>
  <c r="I125" i="1"/>
  <c r="H125" i="1"/>
  <c r="O124" i="1"/>
  <c r="L133" i="1" l="1"/>
  <c r="L136" i="1" s="1"/>
  <c r="L137" i="1" s="1"/>
  <c r="L138" i="1" s="1"/>
  <c r="U134" i="1"/>
  <c r="U135" i="1" s="1"/>
  <c r="L139" i="1"/>
  <c r="U136" i="1" l="1"/>
  <c r="U137" i="1" s="1"/>
  <c r="U138" i="1" s="1"/>
  <c r="L134" i="1"/>
  <c r="L135" i="1" s="1"/>
</calcChain>
</file>

<file path=xl/sharedStrings.xml><?xml version="1.0" encoding="utf-8"?>
<sst xmlns="http://schemas.openxmlformats.org/spreadsheetml/2006/main" count="412" uniqueCount="127">
  <si>
    <t>Приложение 1 к Письму о подаче оферты</t>
  </si>
  <si>
    <t>от «___» __________ 202__ г. № _____</t>
  </si>
  <si>
    <t>КОММЕРЧЕСКОЕ ПРЕДЛОЖЕНИЕ</t>
  </si>
  <si>
    <t>СТРУКТУРА НМЦ</t>
  </si>
  <si>
    <t>Наименование Участника:</t>
  </si>
  <si>
    <t>ИНН Участника:</t>
  </si>
  <si>
    <t>Предмет договора:</t>
  </si>
  <si>
    <t>№
п/п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</si>
  <si>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</si>
  <si>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</si>
  <si>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</si>
  <si>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t>Ед. изм.</t>
  </si>
  <si>
    <t>НМЦ единицы продукции,
руб. без НДС</t>
  </si>
  <si>
    <t>Предлагаемая цена одной единицы продукции,
руб. без НДС</t>
  </si>
  <si>
    <t>Количество</t>
  </si>
  <si>
    <t>Итоговая стоимость позиции,
руб. без НДС</t>
  </si>
  <si>
    <t>Наименование продукции (товары / работы / услуги), являющейся предметом закупки</t>
  </si>
  <si>
    <t>Применение законодательства о национальном режиме</t>
  </si>
  <si>
    <t>НМЦ по позиции продукции,
руб. без НДС</t>
  </si>
  <si>
    <t>шт</t>
  </si>
  <si>
    <t>Трансформатор токаТЛК-СТ-10 0,2S/0,2S/10Р10-10ВА/10ВА/15ВА-1200/5-1200/5-1200/5 31,5 81 У2</t>
  </si>
  <si>
    <t>Всего без НДС:</t>
  </si>
  <si>
    <t>Кроме того, НДС:</t>
  </si>
  <si>
    <t>Итого с НДС:</t>
  </si>
  <si>
    <t>(должность подписавшего)</t>
  </si>
  <si>
    <t>(подпись)</t>
  </si>
  <si>
    <t>М.П.</t>
  </si>
  <si>
    <t>(И.О. Фамилия)</t>
  </si>
  <si>
    <r>
      <rPr>
        <i/>
        <sz val="12"/>
        <color rgb="FF000000"/>
        <rFont val="Times New Roman"/>
        <family val="1"/>
        <charset val="1"/>
      </rPr>
      <t xml:space="preserve">[Участник заполняет ячейки, подсвеченные </t>
    </r>
    <r>
      <rPr>
        <i/>
        <sz val="12"/>
        <color rgb="FF70AD47"/>
        <rFont val="Times New Roman"/>
        <family val="1"/>
        <charset val="1"/>
      </rPr>
      <t>светло-зеленым</t>
    </r>
    <r>
      <rPr>
        <i/>
        <sz val="12"/>
        <color rgb="FF000000"/>
        <rFont val="Times New Roman"/>
        <family val="1"/>
        <charset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</si>
  <si>
    <t>1.1 АО «ДРСК»</t>
  </si>
  <si>
    <t>‒ Установлен режим преимущества российской продукции (когда национальный режим не предоставляется).</t>
  </si>
  <si>
    <r>
      <t xml:space="preserve">Наименование реестра и номер реестровой записи
</t>
    </r>
    <r>
      <rPr>
        <b/>
        <i/>
        <sz val="12"/>
        <color rgb="FF000000"/>
        <rFont val="Times New Roman"/>
        <family val="1"/>
        <charset val="1"/>
      </rPr>
      <t>(если применимо)</t>
    </r>
  </si>
  <si>
    <t>1.2 АО "ДРСК" филиал Амурские электрические сети</t>
  </si>
  <si>
    <t>1.3  АО "ДРСК" филиал Хабаровские электрические сети</t>
  </si>
  <si>
    <t>1.4 АО "ДРСК" филиал Приморские электрические сети</t>
  </si>
  <si>
    <t>1.5 АО "ДРСК" филиал Электрические сети ЕАО</t>
  </si>
  <si>
    <t>1.6 АО "ДРСК" филиал Южно-Якутские электрические сети</t>
  </si>
  <si>
    <t>6</t>
  </si>
  <si>
    <t>48</t>
  </si>
  <si>
    <t>10</t>
  </si>
  <si>
    <t>2</t>
  </si>
  <si>
    <t>1</t>
  </si>
  <si>
    <t>5</t>
  </si>
  <si>
    <t>3</t>
  </si>
  <si>
    <t>Картридж тип 1</t>
  </si>
  <si>
    <t>Картридж тип 2</t>
  </si>
  <si>
    <t>Картридж тип 3</t>
  </si>
  <si>
    <t>Картридж тип 4</t>
  </si>
  <si>
    <t>Картридж тип 5</t>
  </si>
  <si>
    <t>Картридж тип 6</t>
  </si>
  <si>
    <t>Картридж тип 7</t>
  </si>
  <si>
    <t>Картридж тип 8</t>
  </si>
  <si>
    <t>Картридж тип 9</t>
  </si>
  <si>
    <t>Жесткий диск тип 1</t>
  </si>
  <si>
    <t>Жесткий диск тип 2</t>
  </si>
  <si>
    <t>Жесткий диск тип 3</t>
  </si>
  <si>
    <t>Жесткий диск тип 4</t>
  </si>
  <si>
    <t>Жесткий диск тип 5</t>
  </si>
  <si>
    <t>Жесткий диск тип 6</t>
  </si>
  <si>
    <t>Жесткий диск тип 7</t>
  </si>
  <si>
    <t>Жесткий диск тип 8</t>
  </si>
  <si>
    <t>Неттоп тип 1</t>
  </si>
  <si>
    <t>Неттоп тип 2</t>
  </si>
  <si>
    <t>Ноутбук тип 1</t>
  </si>
  <si>
    <t>Ноутбук тип 2</t>
  </si>
  <si>
    <t>Системный блок тип 1</t>
  </si>
  <si>
    <t>Системный блок тип 2</t>
  </si>
  <si>
    <t>Монитор тип 1</t>
  </si>
  <si>
    <t>Коммутатор тип 1</t>
  </si>
  <si>
    <t>Монитор тип 2</t>
  </si>
  <si>
    <t>Коммутатор тип 2</t>
  </si>
  <si>
    <t>Сервисный комплект тип 1</t>
  </si>
  <si>
    <t>Сервисный комплект тип 2</t>
  </si>
  <si>
    <t>Сервисный комплект тип 3</t>
  </si>
  <si>
    <t>Сервисный комплект тип 4</t>
  </si>
  <si>
    <t>Сервисный комплект тип 5</t>
  </si>
  <si>
    <t>Патч-корд тип 1</t>
  </si>
  <si>
    <t>Патч-корд тип 2</t>
  </si>
  <si>
    <t>Патч-корд тип 3</t>
  </si>
  <si>
    <t>Патч-корд тип 5</t>
  </si>
  <si>
    <t>Патч-корд тип 4</t>
  </si>
  <si>
    <t>Патч-корд тип 6</t>
  </si>
  <si>
    <t>Патч-корд тип 7</t>
  </si>
  <si>
    <t>Патч-корд тип 8</t>
  </si>
  <si>
    <t>Патч-корд тип 9</t>
  </si>
  <si>
    <t>Источник бесперебойного питания</t>
  </si>
  <si>
    <t>Принтер</t>
  </si>
  <si>
    <t>Аккумулятор</t>
  </si>
  <si>
    <t>Маршрутизатор тип 1</t>
  </si>
  <si>
    <t>Модуль питания</t>
  </si>
  <si>
    <t>Пассивный медный кабель</t>
  </si>
  <si>
    <t>Оптический модуль тип 1</t>
  </si>
  <si>
    <t>Оптический модуль тип 2</t>
  </si>
  <si>
    <t>Накопитель SSD тип 1</t>
  </si>
  <si>
    <t>Накопитель SSD тип 2</t>
  </si>
  <si>
    <t>Термоузел (печь) в сборе</t>
  </si>
  <si>
    <t>Конференц-камера</t>
  </si>
  <si>
    <t>Микрофон</t>
  </si>
  <si>
    <t>Накопитель SSD тип 3</t>
  </si>
  <si>
    <t>Проектор</t>
  </si>
  <si>
    <t>Многофункциональное устройство</t>
  </si>
  <si>
    <t>Маршрутизатор тип 2</t>
  </si>
  <si>
    <t>Оперативная память тип 1</t>
  </si>
  <si>
    <t>Сервисный комплект тип 6</t>
  </si>
  <si>
    <t>Сервисный комплект тип 7</t>
  </si>
  <si>
    <t>Сервисный комплект тип 8</t>
  </si>
  <si>
    <t>Сервисный комплект тип 9</t>
  </si>
  <si>
    <t>Сервисный комплект тип 10</t>
  </si>
  <si>
    <t>Сервисный комплект тип 11</t>
  </si>
  <si>
    <t>Батарея тип 1</t>
  </si>
  <si>
    <t>Батарея тип 2</t>
  </si>
  <si>
    <t>Оперативная память тип 2</t>
  </si>
  <si>
    <t>Камера IP</t>
  </si>
  <si>
    <t>Батарейный картридж тип 1</t>
  </si>
  <si>
    <t>Батарейный картридж тип 2</t>
  </si>
  <si>
    <t>Батарейный картридж тип 3</t>
  </si>
  <si>
    <t>Патч-корд оптический</t>
  </si>
  <si>
    <t>Реверсивный автоподатчик оригиналов</t>
  </si>
  <si>
    <t>Комплект роликов подачи тип 1</t>
  </si>
  <si>
    <t>Узел заряда</t>
  </si>
  <si>
    <t>Узел фотобарабана</t>
  </si>
  <si>
    <t>Комплект роликов подачи тип 2</t>
  </si>
  <si>
    <t>Плата расширения (райзер) тип 1</t>
  </si>
  <si>
    <t>Батарея тип 3</t>
  </si>
  <si>
    <t>Картридж для ленточной библиотеки</t>
  </si>
  <si>
    <t>Батарейный картридж тип 4</t>
  </si>
  <si>
    <t>Кабель витая пара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</si>
</sst>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>
    <font>
      <sz val="10"/>
      <color rgb="FF000000"/>
      <name val="PT Mono"/>
      <family val="2"/>
      <charset val="1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sz val="12"/>
      <color rgb="FF002060"/>
      <name val="Times New Roman"/>
      <family val="1"/>
      <charset val="1"/>
    </font>
    <font>
      <i/>
      <sz val="10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i/>
      <sz val="12"/>
      <color rgb="FF70AD47"/>
      <name val="Times New Roman"/>
      <family val="1"/>
      <charset val="1"/>
    </font>
    <font>
      <sz val="11"/>
      <color indexed="8"/>
      <name val="Calibri"/>
      <family val="2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D0CECE"/>
        <bgColor rgb="FFCCCCFF"/>
      </patternFill>
    </fill>
    <fill>
      <patternFill patternType="solid">
        <fgColor rgb="FFDCEACE"/>
        <bgColor indexed="64"/>
      </patternFill>
    </fill>
    <fill>
      <patternFill patternType="solid">
        <fgColor rgb="FFDCEACE"/>
        <bgColor indexed="26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/>
      <diagonal/>
    </border>
    <border>
      <left/>
      <right style="medium">
        <color rgb="FF7F7F7F"/>
      </right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 applyProtection="1">
      <alignment vertical="top"/>
      <protection locked="0"/>
    </xf>
    <xf numFmtId="0" fontId="1" fillId="0" borderId="5" xfId="0" applyFont="1" applyBorder="1" applyAlignment="1">
      <alignment horizontal="left" vertical="top"/>
    </xf>
    <xf numFmtId="0" fontId="1" fillId="2" borderId="0" xfId="0" applyFont="1" applyFill="1" applyAlignment="1" applyProtection="1">
      <alignment vertical="top"/>
      <protection locked="0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1" fontId="1" fillId="0" borderId="8" xfId="0" applyNumberFormat="1" applyFont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4" fontId="1" fillId="0" borderId="8" xfId="0" applyNumberFormat="1" applyFont="1" applyBorder="1" applyAlignment="1" applyProtection="1">
      <alignment horizontal="center" vertical="center"/>
      <protection locked="0"/>
    </xf>
    <xf numFmtId="164" fontId="1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4" fillId="3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8" xfId="0" applyNumberFormat="1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10" fillId="0" borderId="0" xfId="0" applyFont="1" applyAlignment="1" applyProtection="1">
      <alignment horizontal="left" vertical="top"/>
      <protection locked="0"/>
    </xf>
    <xf numFmtId="0" fontId="11" fillId="0" borderId="8" xfId="0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/>
    </xf>
    <xf numFmtId="4" fontId="12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14" xfId="1" applyFont="1" applyFill="1" applyBorder="1" applyAlignment="1">
      <alignment horizontal="center" vertical="center" wrapText="1"/>
    </xf>
    <xf numFmtId="4" fontId="10" fillId="5" borderId="8" xfId="0" applyNumberFormat="1" applyFont="1" applyFill="1" applyBorder="1" applyAlignment="1" applyProtection="1">
      <alignment horizontal="center" vertical="center"/>
      <protection locked="0"/>
    </xf>
    <xf numFmtId="0" fontId="14" fillId="5" borderId="16" xfId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top" wrapText="1"/>
    </xf>
    <xf numFmtId="4" fontId="11" fillId="0" borderId="8" xfId="0" applyNumberFormat="1" applyFont="1" applyBorder="1" applyAlignment="1">
      <alignment horizontal="center" vertical="center"/>
    </xf>
    <xf numFmtId="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10" fillId="0" borderId="0" xfId="0" applyFont="1" applyAlignment="1" applyProtection="1">
      <alignment horizontal="center" vertical="center"/>
      <protection locked="0"/>
    </xf>
    <xf numFmtId="4" fontId="13" fillId="6" borderId="13" xfId="1" applyNumberFormat="1" applyFont="1" applyFill="1" applyBorder="1" applyAlignment="1" applyProtection="1">
      <alignment horizontal="center" vertical="center" wrapText="1"/>
      <protection locked="0"/>
    </xf>
    <xf numFmtId="4" fontId="13" fillId="6" borderId="15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top" wrapText="1"/>
    </xf>
    <xf numFmtId="0" fontId="16" fillId="7" borderId="8" xfId="0" applyFont="1" applyFill="1" applyBorder="1" applyAlignment="1">
      <alignment vertical="center" wrapText="1"/>
    </xf>
    <xf numFmtId="1" fontId="10" fillId="0" borderId="18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6" fillId="0" borderId="8" xfId="0" applyFont="1" applyBorder="1" applyAlignment="1">
      <alignment vertical="center" wrapText="1"/>
    </xf>
    <xf numFmtId="3" fontId="1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11" fillId="0" borderId="8" xfId="0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right" vertical="top"/>
      <protection locked="0"/>
    </xf>
    <xf numFmtId="0" fontId="5" fillId="0" borderId="9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4" borderId="0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center" vertical="top" wrapText="1"/>
    </xf>
    <xf numFmtId="4" fontId="9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top"/>
    </xf>
    <xf numFmtId="0" fontId="1" fillId="2" borderId="7" xfId="0" applyFont="1" applyFill="1" applyBorder="1" applyAlignment="1" applyProtection="1">
      <alignment horizontal="left" vertical="top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>
      <alignment horizontal="center" vertical="top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17" xfId="0" applyFont="1" applyBorder="1" applyAlignment="1">
      <alignment horizontal="center" vertical="top" wrapText="1"/>
    </xf>
    <xf numFmtId="4" fontId="9" fillId="0" borderId="19" xfId="0" applyNumberFormat="1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CE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49"/>
  <sheetViews>
    <sheetView showGridLines="0" tabSelected="1" topLeftCell="A117" zoomScale="76" zoomScaleNormal="76" workbookViewId="0">
      <selection activeCell="I15" sqref="I15"/>
    </sheetView>
  </sheetViews>
  <sheetFormatPr defaultRowHeight="15.6"/>
  <cols>
    <col min="1" max="2" width="4.6640625" style="1" customWidth="1"/>
    <col min="3" max="3" width="6.6640625" style="1" customWidth="1"/>
    <col min="4" max="4" width="43.6640625" style="1" customWidth="1"/>
    <col min="5" max="7" width="18.6640625" style="1" customWidth="1"/>
    <col min="8" max="8" width="8.6640625" style="1" customWidth="1"/>
    <col min="9" max="10" width="18.6640625" style="1" customWidth="1"/>
    <col min="11" max="11" width="12.44140625" style="1" customWidth="1"/>
    <col min="12" max="12" width="18.6640625" style="1" customWidth="1"/>
    <col min="13" max="14" width="4.6640625" style="1" customWidth="1"/>
    <col min="15" max="15" width="6.6640625" style="37" customWidth="1"/>
    <col min="16" max="16" width="42.5546875" style="37" customWidth="1"/>
    <col min="17" max="17" width="32.88671875" style="37" customWidth="1"/>
    <col min="18" max="18" width="8.6640625" style="37" customWidth="1"/>
    <col min="19" max="19" width="18.6640625" style="42" customWidth="1"/>
    <col min="20" max="20" width="11.109375" style="37" customWidth="1"/>
    <col min="21" max="21" width="18.6640625" style="37" customWidth="1"/>
    <col min="22" max="1022" width="18.6640625" style="1" customWidth="1"/>
    <col min="1023" max="1024" width="10.6640625" style="1" customWidth="1"/>
  </cols>
  <sheetData>
    <row r="1" spans="2:21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O1" s="68"/>
      <c r="P1" s="68"/>
      <c r="Q1" s="68"/>
      <c r="R1" s="68"/>
      <c r="S1" s="68"/>
      <c r="T1" s="68"/>
      <c r="U1" s="68"/>
    </row>
    <row r="2" spans="2:21">
      <c r="B2" s="5"/>
      <c r="C2" s="6" t="s">
        <v>0</v>
      </c>
      <c r="D2" s="6"/>
      <c r="E2" s="6"/>
      <c r="F2" s="6"/>
      <c r="M2" s="7"/>
      <c r="O2" s="68"/>
      <c r="P2" s="68"/>
      <c r="Q2" s="68"/>
      <c r="R2" s="68"/>
      <c r="S2" s="68"/>
      <c r="T2" s="68"/>
      <c r="U2" s="68"/>
    </row>
    <row r="3" spans="2:21">
      <c r="B3" s="5"/>
      <c r="C3" s="8" t="s">
        <v>1</v>
      </c>
      <c r="D3" s="8"/>
      <c r="E3" s="6"/>
      <c r="F3" s="6"/>
      <c r="M3" s="7"/>
      <c r="O3" s="68"/>
      <c r="P3" s="68"/>
      <c r="Q3" s="68"/>
      <c r="R3" s="68"/>
      <c r="S3" s="68"/>
      <c r="T3" s="68"/>
      <c r="U3" s="68"/>
    </row>
    <row r="4" spans="2:21">
      <c r="B4" s="5"/>
      <c r="M4" s="7"/>
      <c r="O4" s="26"/>
      <c r="P4" s="26"/>
      <c r="Q4" s="26"/>
      <c r="R4" s="26"/>
      <c r="S4" s="39"/>
      <c r="T4" s="26"/>
      <c r="U4" s="26"/>
    </row>
    <row r="5" spans="2:21">
      <c r="B5" s="5"/>
      <c r="C5" s="69" t="s">
        <v>2</v>
      </c>
      <c r="D5" s="69"/>
      <c r="E5" s="69"/>
      <c r="F5" s="69"/>
      <c r="G5" s="69"/>
      <c r="H5" s="69"/>
      <c r="I5" s="69"/>
      <c r="J5" s="69"/>
      <c r="K5" s="69"/>
      <c r="L5" s="69"/>
      <c r="M5" s="7"/>
      <c r="O5" s="70" t="s">
        <v>3</v>
      </c>
      <c r="P5" s="70"/>
      <c r="Q5" s="70"/>
      <c r="R5" s="70"/>
      <c r="S5" s="70"/>
      <c r="T5" s="70"/>
      <c r="U5" s="70"/>
    </row>
    <row r="6" spans="2:21">
      <c r="B6" s="5"/>
      <c r="M6" s="7"/>
      <c r="O6" s="26"/>
      <c r="P6" s="26"/>
      <c r="Q6" s="26"/>
      <c r="R6" s="26"/>
      <c r="S6" s="39"/>
      <c r="T6" s="26"/>
      <c r="U6" s="26"/>
    </row>
    <row r="7" spans="2:21">
      <c r="B7" s="5"/>
      <c r="C7" s="64" t="s">
        <v>4</v>
      </c>
      <c r="D7" s="64"/>
      <c r="E7" s="54"/>
      <c r="F7" s="54"/>
      <c r="G7" s="54"/>
      <c r="H7" s="54"/>
      <c r="I7" s="54"/>
      <c r="M7" s="7"/>
      <c r="O7" s="26"/>
      <c r="P7" s="26"/>
      <c r="Q7" s="26"/>
      <c r="R7" s="26"/>
      <c r="S7" s="39"/>
      <c r="T7" s="26"/>
      <c r="U7" s="26"/>
    </row>
    <row r="8" spans="2:21">
      <c r="B8" s="5"/>
      <c r="C8" s="64" t="s">
        <v>5</v>
      </c>
      <c r="D8" s="64"/>
      <c r="E8" s="65"/>
      <c r="F8" s="65"/>
      <c r="G8" s="65"/>
      <c r="H8" s="65"/>
      <c r="I8" s="65"/>
      <c r="M8" s="7"/>
      <c r="O8" s="26"/>
      <c r="P8" s="26"/>
      <c r="Q8" s="26"/>
      <c r="R8" s="26"/>
      <c r="S8" s="39"/>
      <c r="T8" s="26"/>
      <c r="U8" s="26"/>
    </row>
    <row r="9" spans="2:21">
      <c r="B9" s="5"/>
      <c r="C9" s="64" t="s">
        <v>6</v>
      </c>
      <c r="D9" s="64"/>
      <c r="E9" s="65"/>
      <c r="F9" s="65"/>
      <c r="G9" s="65"/>
      <c r="H9" s="65"/>
      <c r="I9" s="65"/>
      <c r="M9" s="7"/>
      <c r="O9" s="26"/>
      <c r="P9" s="26"/>
      <c r="Q9" s="26"/>
      <c r="R9" s="26"/>
      <c r="S9" s="39"/>
      <c r="T9" s="26"/>
      <c r="U9" s="26"/>
    </row>
    <row r="10" spans="2:21">
      <c r="B10" s="5"/>
      <c r="M10" s="7"/>
      <c r="O10" s="26"/>
      <c r="P10" s="26"/>
      <c r="Q10" s="26"/>
      <c r="R10" s="26"/>
      <c r="S10" s="39"/>
      <c r="T10" s="26"/>
      <c r="U10" s="26"/>
    </row>
    <row r="11" spans="2:21" ht="94.8">
      <c r="B11" s="5"/>
      <c r="C11" s="9" t="s">
        <v>7</v>
      </c>
      <c r="D11" s="9" t="s">
        <v>8</v>
      </c>
      <c r="E11" s="9" t="s">
        <v>9</v>
      </c>
      <c r="F11" s="9" t="s">
        <v>10</v>
      </c>
      <c r="G11" s="9" t="s">
        <v>31</v>
      </c>
      <c r="H11" s="9" t="s">
        <v>11</v>
      </c>
      <c r="I11" s="9" t="s">
        <v>12</v>
      </c>
      <c r="J11" s="9" t="s">
        <v>13</v>
      </c>
      <c r="K11" s="9" t="s">
        <v>14</v>
      </c>
      <c r="L11" s="9" t="s">
        <v>15</v>
      </c>
      <c r="M11" s="7"/>
      <c r="O11" s="27" t="s">
        <v>7</v>
      </c>
      <c r="P11" s="27" t="s">
        <v>16</v>
      </c>
      <c r="Q11" s="27" t="s">
        <v>17</v>
      </c>
      <c r="R11" s="27" t="s">
        <v>11</v>
      </c>
      <c r="S11" s="27" t="s">
        <v>12</v>
      </c>
      <c r="T11" s="27" t="s">
        <v>14</v>
      </c>
      <c r="U11" s="27" t="s">
        <v>18</v>
      </c>
    </row>
    <row r="12" spans="2:21" ht="15" customHeight="1">
      <c r="B12" s="5"/>
      <c r="C12" s="67" t="s">
        <v>29</v>
      </c>
      <c r="D12" s="67"/>
      <c r="E12" s="67"/>
      <c r="F12" s="67"/>
      <c r="G12" s="67"/>
      <c r="H12" s="67"/>
      <c r="I12" s="67"/>
      <c r="J12" s="67"/>
      <c r="K12" s="67"/>
      <c r="L12" s="67"/>
      <c r="M12" s="7"/>
      <c r="O12" s="61" t="str">
        <f>C12</f>
        <v>1.1 АО «ДРСК»</v>
      </c>
      <c r="P12" s="71"/>
      <c r="Q12" s="61"/>
      <c r="R12" s="61"/>
      <c r="S12" s="61"/>
      <c r="T12" s="61"/>
      <c r="U12" s="61"/>
    </row>
    <row r="13" spans="2:21" ht="48.6" customHeight="1">
      <c r="B13" s="5"/>
      <c r="C13" s="11">
        <v>1</v>
      </c>
      <c r="D13" s="12" t="s">
        <v>85</v>
      </c>
      <c r="E13" s="12"/>
      <c r="F13" s="12"/>
      <c r="G13" s="12"/>
      <c r="H13" s="16" t="str">
        <f t="shared" ref="H13:H36" si="0">R13</f>
        <v>шт</v>
      </c>
      <c r="I13" s="15">
        <f t="shared" ref="I13:I35" si="1">S13</f>
        <v>3799.18</v>
      </c>
      <c r="J13" s="13"/>
      <c r="K13" s="14">
        <f>T13</f>
        <v>20</v>
      </c>
      <c r="L13" s="15">
        <f>K13*J13</f>
        <v>0</v>
      </c>
      <c r="M13" s="7"/>
      <c r="O13" s="45">
        <v>1</v>
      </c>
      <c r="P13" s="44" t="s">
        <v>85</v>
      </c>
      <c r="Q13" s="72" t="s">
        <v>30</v>
      </c>
      <c r="R13" s="29" t="s">
        <v>19</v>
      </c>
      <c r="S13" s="40">
        <v>3799.18</v>
      </c>
      <c r="T13" s="30">
        <v>20</v>
      </c>
      <c r="U13" s="31">
        <f t="shared" ref="U13:U36" si="2">S13*T13</f>
        <v>75983.599999999991</v>
      </c>
    </row>
    <row r="14" spans="2:21" ht="48.6" customHeight="1">
      <c r="B14" s="5"/>
      <c r="C14" s="11">
        <v>2</v>
      </c>
      <c r="D14" s="12" t="s">
        <v>86</v>
      </c>
      <c r="E14" s="12"/>
      <c r="F14" s="12"/>
      <c r="G14" s="12"/>
      <c r="H14" s="16" t="str">
        <f t="shared" si="0"/>
        <v>шт</v>
      </c>
      <c r="I14" s="15">
        <f t="shared" si="1"/>
        <v>32000</v>
      </c>
      <c r="J14" s="13"/>
      <c r="K14" s="14">
        <f t="shared" ref="K14:K36" si="3">T14</f>
        <v>10</v>
      </c>
      <c r="L14" s="15">
        <f t="shared" ref="L14:L36" si="4">K14*J14</f>
        <v>0</v>
      </c>
      <c r="M14" s="7"/>
      <c r="O14" s="45">
        <v>2</v>
      </c>
      <c r="P14" s="44" t="s">
        <v>86</v>
      </c>
      <c r="Q14" s="72"/>
      <c r="R14" s="29" t="s">
        <v>19</v>
      </c>
      <c r="S14" s="40">
        <v>32000</v>
      </c>
      <c r="T14" s="32">
        <v>10</v>
      </c>
      <c r="U14" s="31">
        <f t="shared" si="2"/>
        <v>320000</v>
      </c>
    </row>
    <row r="15" spans="2:21" ht="48.6" customHeight="1">
      <c r="B15" s="5"/>
      <c r="C15" s="11">
        <v>3</v>
      </c>
      <c r="D15" s="12" t="s">
        <v>87</v>
      </c>
      <c r="E15" s="12"/>
      <c r="F15" s="12"/>
      <c r="G15" s="12"/>
      <c r="H15" s="16" t="str">
        <f t="shared" si="0"/>
        <v>шт</v>
      </c>
      <c r="I15" s="15">
        <f t="shared" si="1"/>
        <v>1200</v>
      </c>
      <c r="J15" s="13"/>
      <c r="K15" s="14">
        <f t="shared" si="3"/>
        <v>30</v>
      </c>
      <c r="L15" s="15">
        <f t="shared" si="4"/>
        <v>0</v>
      </c>
      <c r="M15" s="7"/>
      <c r="O15" s="45">
        <v>3</v>
      </c>
      <c r="P15" s="44" t="s">
        <v>87</v>
      </c>
      <c r="Q15" s="72"/>
      <c r="R15" s="29" t="s">
        <v>19</v>
      </c>
      <c r="S15" s="41">
        <v>1200</v>
      </c>
      <c r="T15" s="32">
        <v>30</v>
      </c>
      <c r="U15" s="31">
        <f t="shared" si="2"/>
        <v>36000</v>
      </c>
    </row>
    <row r="16" spans="2:21">
      <c r="B16" s="5"/>
      <c r="C16" s="11">
        <v>4</v>
      </c>
      <c r="D16" s="12" t="s">
        <v>88</v>
      </c>
      <c r="E16" s="12"/>
      <c r="F16" s="12"/>
      <c r="G16" s="12"/>
      <c r="H16" s="16" t="str">
        <f t="shared" si="0"/>
        <v>шт</v>
      </c>
      <c r="I16" s="15">
        <f t="shared" si="1"/>
        <v>70794.259999999995</v>
      </c>
      <c r="J16" s="15"/>
      <c r="K16" s="15">
        <f t="shared" si="3"/>
        <v>3</v>
      </c>
      <c r="L16" s="15">
        <f t="shared" si="4"/>
        <v>0</v>
      </c>
      <c r="M16" s="7"/>
      <c r="O16" s="45">
        <v>4</v>
      </c>
      <c r="P16" s="44" t="s">
        <v>88</v>
      </c>
      <c r="Q16" s="72"/>
      <c r="R16" s="29" t="s">
        <v>19</v>
      </c>
      <c r="S16" s="41">
        <v>70794.259999999995</v>
      </c>
      <c r="T16" s="32">
        <v>3</v>
      </c>
      <c r="U16" s="31">
        <f t="shared" si="2"/>
        <v>212382.77999999997</v>
      </c>
    </row>
    <row r="17" spans="2:21" ht="48.6" customHeight="1">
      <c r="B17" s="5"/>
      <c r="C17" s="11">
        <v>5</v>
      </c>
      <c r="D17" s="12" t="s">
        <v>89</v>
      </c>
      <c r="E17" s="12"/>
      <c r="F17" s="12"/>
      <c r="G17" s="12"/>
      <c r="H17" s="16" t="str">
        <f t="shared" ref="H17:H21" si="5">R17</f>
        <v>шт</v>
      </c>
      <c r="I17" s="15">
        <f t="shared" si="1"/>
        <v>27179.51</v>
      </c>
      <c r="J17" s="15"/>
      <c r="K17" s="15">
        <f t="shared" si="3"/>
        <v>16</v>
      </c>
      <c r="L17" s="15">
        <f t="shared" ref="L17:L21" si="6">K17*J17</f>
        <v>0</v>
      </c>
      <c r="M17" s="7"/>
      <c r="O17" s="45">
        <v>5</v>
      </c>
      <c r="P17" s="44" t="s">
        <v>89</v>
      </c>
      <c r="Q17" s="72"/>
      <c r="R17" s="29" t="s">
        <v>19</v>
      </c>
      <c r="S17" s="41">
        <v>27179.51</v>
      </c>
      <c r="T17" s="32">
        <v>16</v>
      </c>
      <c r="U17" s="31">
        <f t="shared" ref="U17:U21" si="7">S17*T17</f>
        <v>434872.16</v>
      </c>
    </row>
    <row r="18" spans="2:21" ht="48.6" customHeight="1">
      <c r="B18" s="5"/>
      <c r="C18" s="11">
        <v>6</v>
      </c>
      <c r="D18" s="12" t="s">
        <v>90</v>
      </c>
      <c r="E18" s="12"/>
      <c r="F18" s="12"/>
      <c r="G18" s="12"/>
      <c r="H18" s="16" t="str">
        <f t="shared" si="5"/>
        <v>шт</v>
      </c>
      <c r="I18" s="15">
        <f t="shared" si="1"/>
        <v>4544.26</v>
      </c>
      <c r="J18" s="15"/>
      <c r="K18" s="15">
        <f t="shared" si="3"/>
        <v>8</v>
      </c>
      <c r="L18" s="15">
        <f t="shared" si="6"/>
        <v>0</v>
      </c>
      <c r="M18" s="7"/>
      <c r="O18" s="45">
        <v>6</v>
      </c>
      <c r="P18" s="44" t="s">
        <v>90</v>
      </c>
      <c r="Q18" s="72"/>
      <c r="R18" s="29" t="s">
        <v>19</v>
      </c>
      <c r="S18" s="41">
        <v>4544.26</v>
      </c>
      <c r="T18" s="32">
        <v>8</v>
      </c>
      <c r="U18" s="31">
        <f t="shared" si="7"/>
        <v>36354.080000000002</v>
      </c>
    </row>
    <row r="19" spans="2:21" ht="48.6" customHeight="1">
      <c r="B19" s="5"/>
      <c r="C19" s="11">
        <v>7</v>
      </c>
      <c r="D19" s="12" t="s">
        <v>91</v>
      </c>
      <c r="E19" s="12"/>
      <c r="F19" s="12"/>
      <c r="G19" s="12"/>
      <c r="H19" s="16" t="str">
        <f t="shared" ref="H19" si="8">R19</f>
        <v>шт</v>
      </c>
      <c r="I19" s="15">
        <f t="shared" si="1"/>
        <v>27103.279999999999</v>
      </c>
      <c r="J19" s="15"/>
      <c r="K19" s="15">
        <f t="shared" si="3"/>
        <v>8</v>
      </c>
      <c r="L19" s="15">
        <f t="shared" ref="L19" si="9">K19*J19</f>
        <v>0</v>
      </c>
      <c r="M19" s="7"/>
      <c r="O19" s="45">
        <v>7</v>
      </c>
      <c r="P19" s="44" t="s">
        <v>91</v>
      </c>
      <c r="Q19" s="72"/>
      <c r="R19" s="29" t="s">
        <v>19</v>
      </c>
      <c r="S19" s="41">
        <v>27103.279999999999</v>
      </c>
      <c r="T19" s="32">
        <v>8</v>
      </c>
      <c r="U19" s="31">
        <f t="shared" ref="U19" si="10">S19*T19</f>
        <v>216826.23999999999</v>
      </c>
    </row>
    <row r="20" spans="2:21" ht="48.6" customHeight="1">
      <c r="B20" s="5"/>
      <c r="C20" s="11">
        <v>8</v>
      </c>
      <c r="D20" s="12" t="s">
        <v>92</v>
      </c>
      <c r="E20" s="12"/>
      <c r="F20" s="12"/>
      <c r="G20" s="12"/>
      <c r="H20" s="16" t="str">
        <f t="shared" si="5"/>
        <v>шт</v>
      </c>
      <c r="I20" s="15">
        <f t="shared" si="1"/>
        <v>3000</v>
      </c>
      <c r="J20" s="15"/>
      <c r="K20" s="15">
        <f t="shared" si="3"/>
        <v>50</v>
      </c>
      <c r="L20" s="15">
        <f t="shared" si="6"/>
        <v>0</v>
      </c>
      <c r="M20" s="7"/>
      <c r="O20" s="45">
        <v>8</v>
      </c>
      <c r="P20" s="44" t="s">
        <v>92</v>
      </c>
      <c r="Q20" s="72"/>
      <c r="R20" s="29" t="s">
        <v>19</v>
      </c>
      <c r="S20" s="41">
        <v>3000</v>
      </c>
      <c r="T20" s="32">
        <v>50</v>
      </c>
      <c r="U20" s="31">
        <f t="shared" si="7"/>
        <v>150000</v>
      </c>
    </row>
    <row r="21" spans="2:21" ht="48.6" customHeight="1">
      <c r="B21" s="5"/>
      <c r="C21" s="11">
        <v>9</v>
      </c>
      <c r="D21" s="12" t="s">
        <v>93</v>
      </c>
      <c r="E21" s="12"/>
      <c r="F21" s="12"/>
      <c r="G21" s="12"/>
      <c r="H21" s="16" t="str">
        <f t="shared" si="5"/>
        <v>шт</v>
      </c>
      <c r="I21" s="15">
        <f t="shared" si="1"/>
        <v>9836.07</v>
      </c>
      <c r="J21" s="15"/>
      <c r="K21" s="15">
        <f t="shared" si="3"/>
        <v>10</v>
      </c>
      <c r="L21" s="15">
        <f t="shared" si="6"/>
        <v>0</v>
      </c>
      <c r="M21" s="7"/>
      <c r="O21" s="45">
        <v>9</v>
      </c>
      <c r="P21" s="44" t="s">
        <v>93</v>
      </c>
      <c r="Q21" s="72"/>
      <c r="R21" s="29" t="s">
        <v>19</v>
      </c>
      <c r="S21" s="41">
        <v>9836.07</v>
      </c>
      <c r="T21" s="32">
        <v>10</v>
      </c>
      <c r="U21" s="31">
        <f t="shared" si="7"/>
        <v>98360.7</v>
      </c>
    </row>
    <row r="22" spans="2:21" ht="48.6" customHeight="1">
      <c r="B22" s="5"/>
      <c r="C22" s="11">
        <v>10</v>
      </c>
      <c r="D22" s="12" t="s">
        <v>94</v>
      </c>
      <c r="E22" s="12"/>
      <c r="F22" s="12"/>
      <c r="G22" s="12"/>
      <c r="H22" s="16" t="str">
        <f t="shared" si="0"/>
        <v>шт</v>
      </c>
      <c r="I22" s="15">
        <f t="shared" si="1"/>
        <v>9836.07</v>
      </c>
      <c r="J22" s="13"/>
      <c r="K22" s="14">
        <f t="shared" si="3"/>
        <v>10</v>
      </c>
      <c r="L22" s="15">
        <f t="shared" si="4"/>
        <v>0</v>
      </c>
      <c r="M22" s="7"/>
      <c r="O22" s="45">
        <v>10</v>
      </c>
      <c r="P22" s="44" t="s">
        <v>94</v>
      </c>
      <c r="Q22" s="72"/>
      <c r="R22" s="29" t="s">
        <v>19</v>
      </c>
      <c r="S22" s="41">
        <v>9836.07</v>
      </c>
      <c r="T22" s="32">
        <v>10</v>
      </c>
      <c r="U22" s="31">
        <f t="shared" si="2"/>
        <v>98360.7</v>
      </c>
    </row>
    <row r="23" spans="2:21" ht="48.6" customHeight="1">
      <c r="B23" s="5"/>
      <c r="C23" s="11">
        <v>11</v>
      </c>
      <c r="D23" s="12" t="s">
        <v>44</v>
      </c>
      <c r="E23" s="12"/>
      <c r="F23" s="12"/>
      <c r="G23" s="12"/>
      <c r="H23" s="16" t="str">
        <f t="shared" ref="H23:H35" si="11">R23</f>
        <v>шт</v>
      </c>
      <c r="I23" s="15">
        <f t="shared" si="1"/>
        <v>38300</v>
      </c>
      <c r="J23" s="13"/>
      <c r="K23" s="14">
        <f t="shared" si="3"/>
        <v>2</v>
      </c>
      <c r="L23" s="15">
        <f t="shared" ref="L23:L35" si="12">K23*J23</f>
        <v>0</v>
      </c>
      <c r="M23" s="7"/>
      <c r="O23" s="45">
        <v>11</v>
      </c>
      <c r="P23" s="44" t="s">
        <v>44</v>
      </c>
      <c r="Q23" s="72"/>
      <c r="R23" s="29" t="s">
        <v>19</v>
      </c>
      <c r="S23" s="41">
        <v>38300</v>
      </c>
      <c r="T23" s="32">
        <v>2</v>
      </c>
      <c r="U23" s="31">
        <f t="shared" ref="U23:U35" si="13">S23*T23</f>
        <v>76600</v>
      </c>
    </row>
    <row r="24" spans="2:21" ht="48.6" customHeight="1">
      <c r="B24" s="5"/>
      <c r="C24" s="11">
        <v>12</v>
      </c>
      <c r="D24" s="12" t="s">
        <v>45</v>
      </c>
      <c r="E24" s="12"/>
      <c r="F24" s="12"/>
      <c r="G24" s="12"/>
      <c r="H24" s="16" t="str">
        <f t="shared" si="11"/>
        <v>шт</v>
      </c>
      <c r="I24" s="15">
        <f t="shared" si="1"/>
        <v>75000</v>
      </c>
      <c r="J24" s="13"/>
      <c r="K24" s="14">
        <f t="shared" si="3"/>
        <v>2</v>
      </c>
      <c r="L24" s="15">
        <f t="shared" si="12"/>
        <v>0</v>
      </c>
      <c r="M24" s="7"/>
      <c r="O24" s="45">
        <v>12</v>
      </c>
      <c r="P24" s="44" t="s">
        <v>45</v>
      </c>
      <c r="Q24" s="72"/>
      <c r="R24" s="29" t="s">
        <v>19</v>
      </c>
      <c r="S24" s="41">
        <v>75000</v>
      </c>
      <c r="T24" s="32">
        <v>2</v>
      </c>
      <c r="U24" s="31">
        <f t="shared" si="13"/>
        <v>150000</v>
      </c>
    </row>
    <row r="25" spans="2:21" ht="48.6" customHeight="1">
      <c r="B25" s="5"/>
      <c r="C25" s="11">
        <v>13</v>
      </c>
      <c r="D25" s="12" t="s">
        <v>46</v>
      </c>
      <c r="E25" s="12"/>
      <c r="F25" s="12"/>
      <c r="G25" s="12"/>
      <c r="H25" s="16" t="str">
        <f t="shared" ref="H25" si="14">R25</f>
        <v>шт</v>
      </c>
      <c r="I25" s="15">
        <f t="shared" si="1"/>
        <v>75000</v>
      </c>
      <c r="J25" s="13"/>
      <c r="K25" s="14">
        <f t="shared" si="3"/>
        <v>2</v>
      </c>
      <c r="L25" s="15">
        <f t="shared" ref="L25" si="15">K25*J25</f>
        <v>0</v>
      </c>
      <c r="M25" s="7"/>
      <c r="O25" s="45">
        <v>13</v>
      </c>
      <c r="P25" s="44" t="s">
        <v>46</v>
      </c>
      <c r="Q25" s="72"/>
      <c r="R25" s="29" t="s">
        <v>19</v>
      </c>
      <c r="S25" s="41">
        <v>75000</v>
      </c>
      <c r="T25" s="32">
        <v>2</v>
      </c>
      <c r="U25" s="31">
        <f t="shared" ref="U25" si="16">S25*T25</f>
        <v>150000</v>
      </c>
    </row>
    <row r="26" spans="2:21" ht="48.6" customHeight="1">
      <c r="B26" s="5"/>
      <c r="C26" s="11">
        <v>14</v>
      </c>
      <c r="D26" s="12" t="s">
        <v>47</v>
      </c>
      <c r="E26" s="12"/>
      <c r="F26" s="12"/>
      <c r="G26" s="12"/>
      <c r="H26" s="16" t="str">
        <f t="shared" si="11"/>
        <v>шт</v>
      </c>
      <c r="I26" s="15">
        <f t="shared" si="1"/>
        <v>75000</v>
      </c>
      <c r="J26" s="13"/>
      <c r="K26" s="14">
        <f t="shared" si="3"/>
        <v>2</v>
      </c>
      <c r="L26" s="15">
        <f t="shared" si="12"/>
        <v>0</v>
      </c>
      <c r="M26" s="7"/>
      <c r="O26" s="45">
        <v>14</v>
      </c>
      <c r="P26" s="44" t="s">
        <v>47</v>
      </c>
      <c r="Q26" s="72"/>
      <c r="R26" s="29" t="s">
        <v>19</v>
      </c>
      <c r="S26" s="41">
        <v>75000</v>
      </c>
      <c r="T26" s="32">
        <v>2</v>
      </c>
      <c r="U26" s="31">
        <f t="shared" si="13"/>
        <v>150000</v>
      </c>
    </row>
    <row r="27" spans="2:21" ht="48.6" customHeight="1">
      <c r="B27" s="5"/>
      <c r="C27" s="11">
        <v>15</v>
      </c>
      <c r="D27" s="12" t="s">
        <v>48</v>
      </c>
      <c r="E27" s="12"/>
      <c r="F27" s="12"/>
      <c r="G27" s="12"/>
      <c r="H27" s="16" t="str">
        <f t="shared" si="11"/>
        <v>шт</v>
      </c>
      <c r="I27" s="15">
        <f t="shared" si="1"/>
        <v>21242.62</v>
      </c>
      <c r="J27" s="13"/>
      <c r="K27" s="14">
        <f t="shared" si="3"/>
        <v>4</v>
      </c>
      <c r="L27" s="15">
        <f t="shared" si="12"/>
        <v>0</v>
      </c>
      <c r="M27" s="7"/>
      <c r="O27" s="45">
        <v>15</v>
      </c>
      <c r="P27" s="44" t="s">
        <v>48</v>
      </c>
      <c r="Q27" s="72"/>
      <c r="R27" s="29" t="s">
        <v>19</v>
      </c>
      <c r="S27" s="41">
        <v>21242.62</v>
      </c>
      <c r="T27" s="32">
        <v>4</v>
      </c>
      <c r="U27" s="31">
        <f t="shared" si="13"/>
        <v>84970.48</v>
      </c>
    </row>
    <row r="28" spans="2:21" ht="48.6" customHeight="1">
      <c r="B28" s="5"/>
      <c r="C28" s="11">
        <v>16</v>
      </c>
      <c r="D28" s="12" t="s">
        <v>49</v>
      </c>
      <c r="E28" s="12"/>
      <c r="F28" s="12"/>
      <c r="G28" s="12"/>
      <c r="H28" s="16" t="str">
        <f t="shared" ref="H28" si="17">R28</f>
        <v>шт</v>
      </c>
      <c r="I28" s="15">
        <f t="shared" si="1"/>
        <v>25713.93</v>
      </c>
      <c r="J28" s="13"/>
      <c r="K28" s="14">
        <f t="shared" si="3"/>
        <v>4</v>
      </c>
      <c r="L28" s="15">
        <f t="shared" ref="L28" si="18">K28*J28</f>
        <v>0</v>
      </c>
      <c r="M28" s="7"/>
      <c r="O28" s="45">
        <v>16</v>
      </c>
      <c r="P28" s="44" t="s">
        <v>49</v>
      </c>
      <c r="Q28" s="72"/>
      <c r="R28" s="29" t="s">
        <v>19</v>
      </c>
      <c r="S28" s="41">
        <v>25713.93</v>
      </c>
      <c r="T28" s="32">
        <v>4</v>
      </c>
      <c r="U28" s="31">
        <f t="shared" ref="U28" si="19">S28*T28</f>
        <v>102855.72</v>
      </c>
    </row>
    <row r="29" spans="2:21" ht="48.6" customHeight="1">
      <c r="B29" s="5"/>
      <c r="C29" s="11">
        <v>17</v>
      </c>
      <c r="D29" s="12" t="s">
        <v>50</v>
      </c>
      <c r="E29" s="12"/>
      <c r="F29" s="12"/>
      <c r="G29" s="12"/>
      <c r="H29" s="16" t="str">
        <f t="shared" si="11"/>
        <v>шт</v>
      </c>
      <c r="I29" s="15">
        <f t="shared" si="1"/>
        <v>25713.93</v>
      </c>
      <c r="J29" s="13"/>
      <c r="K29" s="14">
        <f t="shared" si="3"/>
        <v>4</v>
      </c>
      <c r="L29" s="15">
        <f t="shared" si="12"/>
        <v>0</v>
      </c>
      <c r="M29" s="7"/>
      <c r="O29" s="45">
        <v>17</v>
      </c>
      <c r="P29" s="44" t="s">
        <v>50</v>
      </c>
      <c r="Q29" s="72"/>
      <c r="R29" s="29" t="s">
        <v>19</v>
      </c>
      <c r="S29" s="41">
        <v>25713.93</v>
      </c>
      <c r="T29" s="32">
        <v>4</v>
      </c>
      <c r="U29" s="31">
        <f t="shared" si="13"/>
        <v>102855.72</v>
      </c>
    </row>
    <row r="30" spans="2:21" ht="48.6" customHeight="1">
      <c r="B30" s="5"/>
      <c r="C30" s="11">
        <v>18</v>
      </c>
      <c r="D30" s="12" t="s">
        <v>51</v>
      </c>
      <c r="E30" s="12"/>
      <c r="F30" s="12"/>
      <c r="G30" s="12"/>
      <c r="H30" s="16" t="str">
        <f t="shared" ref="H30" si="20">R30</f>
        <v>шт</v>
      </c>
      <c r="I30" s="15">
        <f t="shared" si="1"/>
        <v>25713.93</v>
      </c>
      <c r="J30" s="13"/>
      <c r="K30" s="14">
        <f t="shared" si="3"/>
        <v>4</v>
      </c>
      <c r="L30" s="15">
        <f t="shared" ref="L30" si="21">K30*J30</f>
        <v>0</v>
      </c>
      <c r="M30" s="7"/>
      <c r="O30" s="45">
        <v>18</v>
      </c>
      <c r="P30" s="44" t="s">
        <v>51</v>
      </c>
      <c r="Q30" s="72"/>
      <c r="R30" s="29" t="s">
        <v>19</v>
      </c>
      <c r="S30" s="41">
        <v>25713.93</v>
      </c>
      <c r="T30" s="32">
        <v>4</v>
      </c>
      <c r="U30" s="31">
        <f t="shared" ref="U30" si="22">S30*T30</f>
        <v>102855.72</v>
      </c>
    </row>
    <row r="31" spans="2:21" ht="48.6" customHeight="1">
      <c r="B31" s="5"/>
      <c r="C31" s="11">
        <v>19</v>
      </c>
      <c r="D31" s="12" t="s">
        <v>95</v>
      </c>
      <c r="E31" s="12"/>
      <c r="F31" s="12"/>
      <c r="G31" s="12"/>
      <c r="H31" s="16" t="str">
        <f t="shared" si="11"/>
        <v>шт</v>
      </c>
      <c r="I31" s="15">
        <f t="shared" si="1"/>
        <v>15343.44</v>
      </c>
      <c r="J31" s="13"/>
      <c r="K31" s="14">
        <f t="shared" si="3"/>
        <v>2</v>
      </c>
      <c r="L31" s="15">
        <f t="shared" si="12"/>
        <v>0</v>
      </c>
      <c r="M31" s="7"/>
      <c r="O31" s="45">
        <v>19</v>
      </c>
      <c r="P31" s="44" t="s">
        <v>95</v>
      </c>
      <c r="Q31" s="72"/>
      <c r="R31" s="29" t="s">
        <v>19</v>
      </c>
      <c r="S31" s="41">
        <v>15343.44</v>
      </c>
      <c r="T31" s="32">
        <v>2</v>
      </c>
      <c r="U31" s="31">
        <f t="shared" si="13"/>
        <v>30686.880000000001</v>
      </c>
    </row>
    <row r="32" spans="2:21" ht="48.6" customHeight="1">
      <c r="B32" s="5"/>
      <c r="C32" s="11">
        <v>20</v>
      </c>
      <c r="D32" s="12" t="s">
        <v>96</v>
      </c>
      <c r="E32" s="12"/>
      <c r="F32" s="12"/>
      <c r="G32" s="12"/>
      <c r="H32" s="16" t="str">
        <f t="shared" si="11"/>
        <v>шт</v>
      </c>
      <c r="I32" s="15">
        <f t="shared" si="1"/>
        <v>65256.56</v>
      </c>
      <c r="J32" s="13"/>
      <c r="K32" s="14">
        <f t="shared" si="3"/>
        <v>3</v>
      </c>
      <c r="L32" s="15">
        <f t="shared" si="12"/>
        <v>0</v>
      </c>
      <c r="M32" s="7"/>
      <c r="O32" s="45">
        <v>20</v>
      </c>
      <c r="P32" s="44" t="s">
        <v>96</v>
      </c>
      <c r="Q32" s="72"/>
      <c r="R32" s="29" t="s">
        <v>19</v>
      </c>
      <c r="S32" s="41">
        <v>65256.56</v>
      </c>
      <c r="T32" s="32">
        <v>3</v>
      </c>
      <c r="U32" s="31">
        <f t="shared" si="13"/>
        <v>195769.68</v>
      </c>
    </row>
    <row r="33" spans="2:21" ht="48.6" customHeight="1">
      <c r="B33" s="5"/>
      <c r="C33" s="11">
        <v>21</v>
      </c>
      <c r="D33" s="12" t="s">
        <v>97</v>
      </c>
      <c r="E33" s="12"/>
      <c r="F33" s="12"/>
      <c r="G33" s="12"/>
      <c r="H33" s="16" t="str">
        <f t="shared" si="11"/>
        <v>шт</v>
      </c>
      <c r="I33" s="15">
        <f t="shared" si="1"/>
        <v>3344.26</v>
      </c>
      <c r="J33" s="13"/>
      <c r="K33" s="14">
        <f t="shared" si="3"/>
        <v>3</v>
      </c>
      <c r="L33" s="15">
        <f t="shared" si="12"/>
        <v>0</v>
      </c>
      <c r="M33" s="7"/>
      <c r="O33" s="45">
        <v>21</v>
      </c>
      <c r="P33" s="44" t="s">
        <v>97</v>
      </c>
      <c r="Q33" s="72"/>
      <c r="R33" s="29" t="s">
        <v>19</v>
      </c>
      <c r="S33" s="41">
        <v>3344.26</v>
      </c>
      <c r="T33" s="32">
        <v>3</v>
      </c>
      <c r="U33" s="31">
        <f t="shared" si="13"/>
        <v>10032.780000000001</v>
      </c>
    </row>
    <row r="34" spans="2:21" ht="48.6" customHeight="1">
      <c r="B34" s="5"/>
      <c r="C34" s="11">
        <v>22</v>
      </c>
      <c r="D34" s="12" t="s">
        <v>53</v>
      </c>
      <c r="E34" s="12"/>
      <c r="F34" s="12"/>
      <c r="G34" s="12"/>
      <c r="H34" s="16" t="str">
        <f t="shared" si="11"/>
        <v>шт</v>
      </c>
      <c r="I34" s="15">
        <f t="shared" si="1"/>
        <v>62475.41</v>
      </c>
      <c r="J34" s="13"/>
      <c r="K34" s="14">
        <f t="shared" si="3"/>
        <v>6</v>
      </c>
      <c r="L34" s="15">
        <f t="shared" si="12"/>
        <v>0</v>
      </c>
      <c r="M34" s="7"/>
      <c r="O34" s="45">
        <v>22</v>
      </c>
      <c r="P34" s="44" t="s">
        <v>53</v>
      </c>
      <c r="Q34" s="72"/>
      <c r="R34" s="29" t="s">
        <v>19</v>
      </c>
      <c r="S34" s="41">
        <v>62475.41</v>
      </c>
      <c r="T34" s="32">
        <v>6</v>
      </c>
      <c r="U34" s="31">
        <f t="shared" si="13"/>
        <v>374852.46</v>
      </c>
    </row>
    <row r="35" spans="2:21" ht="48.6" customHeight="1">
      <c r="B35" s="5"/>
      <c r="C35" s="11">
        <v>23</v>
      </c>
      <c r="D35" s="12" t="s">
        <v>98</v>
      </c>
      <c r="E35" s="12"/>
      <c r="F35" s="12"/>
      <c r="G35" s="12"/>
      <c r="H35" s="16" t="str">
        <f t="shared" si="11"/>
        <v>шт</v>
      </c>
      <c r="I35" s="15">
        <f t="shared" si="1"/>
        <v>99900</v>
      </c>
      <c r="J35" s="13"/>
      <c r="K35" s="14">
        <f t="shared" si="3"/>
        <v>4</v>
      </c>
      <c r="L35" s="15">
        <f t="shared" si="12"/>
        <v>0</v>
      </c>
      <c r="M35" s="7"/>
      <c r="O35" s="45">
        <v>23</v>
      </c>
      <c r="P35" s="44" t="s">
        <v>98</v>
      </c>
      <c r="Q35" s="72"/>
      <c r="R35" s="29" t="s">
        <v>19</v>
      </c>
      <c r="S35" s="41">
        <v>99900</v>
      </c>
      <c r="T35" s="32">
        <v>4</v>
      </c>
      <c r="U35" s="31">
        <f t="shared" si="13"/>
        <v>399600</v>
      </c>
    </row>
    <row r="36" spans="2:21" ht="48.6" customHeight="1">
      <c r="B36" s="5"/>
      <c r="C36" s="11">
        <v>24</v>
      </c>
      <c r="D36" s="12" t="s">
        <v>61</v>
      </c>
      <c r="E36" s="12"/>
      <c r="F36" s="12"/>
      <c r="G36" s="12"/>
      <c r="H36" s="16" t="str">
        <f t="shared" si="0"/>
        <v>шт</v>
      </c>
      <c r="I36" s="15">
        <f>S36</f>
        <v>59168.03</v>
      </c>
      <c r="J36" s="13"/>
      <c r="K36" s="14">
        <f t="shared" si="3"/>
        <v>3</v>
      </c>
      <c r="L36" s="15">
        <f t="shared" si="4"/>
        <v>0</v>
      </c>
      <c r="M36" s="7"/>
      <c r="O36" s="45">
        <v>24</v>
      </c>
      <c r="P36" s="44" t="s">
        <v>61</v>
      </c>
      <c r="Q36" s="72"/>
      <c r="R36" s="29" t="s">
        <v>19</v>
      </c>
      <c r="S36" s="41">
        <v>59168.03</v>
      </c>
      <c r="T36" s="32">
        <v>3</v>
      </c>
      <c r="U36" s="31">
        <f t="shared" si="2"/>
        <v>177504.09</v>
      </c>
    </row>
    <row r="37" spans="2:21" ht="15" customHeight="1">
      <c r="B37" s="5"/>
      <c r="C37" s="59" t="s">
        <v>21</v>
      </c>
      <c r="D37" s="59"/>
      <c r="E37" s="59"/>
      <c r="F37" s="59"/>
      <c r="G37" s="59"/>
      <c r="H37" s="59"/>
      <c r="I37" s="59"/>
      <c r="J37" s="59"/>
      <c r="K37" s="43"/>
      <c r="L37" s="17">
        <f>SUM(L13:L36)</f>
        <v>0</v>
      </c>
      <c r="M37" s="7"/>
      <c r="O37" s="60" t="s">
        <v>21</v>
      </c>
      <c r="P37" s="73" t="s">
        <v>20</v>
      </c>
      <c r="Q37" s="60"/>
      <c r="R37" s="60"/>
      <c r="S37" s="60"/>
      <c r="T37" s="33"/>
      <c r="U37" s="34">
        <f>SUM(U13:U36)</f>
        <v>3787723.79</v>
      </c>
    </row>
    <row r="38" spans="2:21" ht="15" customHeight="1">
      <c r="B38" s="5"/>
      <c r="C38" s="50" t="s">
        <v>22</v>
      </c>
      <c r="D38" s="50"/>
      <c r="E38" s="50"/>
      <c r="F38" s="50"/>
      <c r="G38" s="50"/>
      <c r="H38" s="50"/>
      <c r="I38" s="50"/>
      <c r="J38" s="50"/>
      <c r="K38" s="18">
        <f>T38</f>
        <v>0.22</v>
      </c>
      <c r="L38" s="17">
        <f>L37*K38</f>
        <v>0</v>
      </c>
      <c r="M38" s="7"/>
      <c r="O38" s="60" t="s">
        <v>22</v>
      </c>
      <c r="P38" s="60"/>
      <c r="Q38" s="60"/>
      <c r="R38" s="60"/>
      <c r="S38" s="60"/>
      <c r="T38" s="35">
        <v>0.22</v>
      </c>
      <c r="U38" s="34">
        <f>U37*T38</f>
        <v>833299.23380000005</v>
      </c>
    </row>
    <row r="39" spans="2:21">
      <c r="B39" s="5"/>
      <c r="C39" s="50" t="s">
        <v>23</v>
      </c>
      <c r="D39" s="50"/>
      <c r="E39" s="50"/>
      <c r="F39" s="50"/>
      <c r="G39" s="50"/>
      <c r="H39" s="50"/>
      <c r="I39" s="50"/>
      <c r="J39" s="50"/>
      <c r="K39" s="19"/>
      <c r="L39" s="17">
        <f>SUM(L37:L38)</f>
        <v>0</v>
      </c>
      <c r="M39" s="7"/>
      <c r="O39" s="51" t="s">
        <v>23</v>
      </c>
      <c r="P39" s="51"/>
      <c r="Q39" s="51"/>
      <c r="R39" s="51"/>
      <c r="S39" s="51"/>
      <c r="T39" s="36"/>
      <c r="U39" s="34">
        <f>SUM(U37:U38)</f>
        <v>4621023.0238000005</v>
      </c>
    </row>
    <row r="40" spans="2:21" ht="15" customHeight="1">
      <c r="B40" s="5"/>
      <c r="C40" s="66" t="s">
        <v>32</v>
      </c>
      <c r="D40" s="67"/>
      <c r="E40" s="66"/>
      <c r="F40" s="66"/>
      <c r="G40" s="66"/>
      <c r="H40" s="66"/>
      <c r="I40" s="66"/>
      <c r="J40" s="66"/>
      <c r="K40" s="66"/>
      <c r="L40" s="66"/>
      <c r="M40" s="7"/>
      <c r="O40" s="61" t="str">
        <f>C40</f>
        <v>1.2 АО "ДРСК" филиал Амурские электрические сети</v>
      </c>
      <c r="P40" s="61"/>
      <c r="Q40" s="61"/>
      <c r="R40" s="61"/>
      <c r="S40" s="61"/>
      <c r="T40" s="61"/>
      <c r="U40" s="61"/>
    </row>
    <row r="41" spans="2:21" ht="48.6" customHeight="1">
      <c r="B41" s="5"/>
      <c r="C41" s="46">
        <v>1</v>
      </c>
      <c r="D41" s="47" t="s">
        <v>65</v>
      </c>
      <c r="E41" s="47"/>
      <c r="F41" s="12"/>
      <c r="G41" s="12"/>
      <c r="H41" s="16" t="str">
        <f t="shared" ref="H41:H45" si="23">R41</f>
        <v>шт</v>
      </c>
      <c r="I41" s="15">
        <f>S41</f>
        <v>86000</v>
      </c>
      <c r="J41" s="13"/>
      <c r="K41" s="14">
        <f>T41</f>
        <v>4</v>
      </c>
      <c r="L41" s="15">
        <f t="shared" ref="L41:L45" si="24">K41*J41</f>
        <v>0</v>
      </c>
      <c r="M41" s="7"/>
      <c r="O41" s="28">
        <v>1</v>
      </c>
      <c r="P41" s="44" t="s">
        <v>65</v>
      </c>
      <c r="Q41" s="62" t="s">
        <v>30</v>
      </c>
      <c r="R41" s="29" t="s">
        <v>19</v>
      </c>
      <c r="S41" s="40">
        <v>86000</v>
      </c>
      <c r="T41" s="30">
        <v>4</v>
      </c>
      <c r="U41" s="31">
        <f t="shared" ref="U41:U45" si="25">S41*T41</f>
        <v>344000</v>
      </c>
    </row>
    <row r="42" spans="2:21" ht="48.6" customHeight="1">
      <c r="B42" s="5"/>
      <c r="C42" s="46">
        <v>2</v>
      </c>
      <c r="D42" s="47" t="s">
        <v>63</v>
      </c>
      <c r="E42" s="47"/>
      <c r="F42" s="12"/>
      <c r="G42" s="12"/>
      <c r="H42" s="16" t="str">
        <f t="shared" ref="H42:I57" si="26">R42</f>
        <v>шт</v>
      </c>
      <c r="I42" s="15">
        <f t="shared" si="26"/>
        <v>99000</v>
      </c>
      <c r="J42" s="13"/>
      <c r="K42" s="14">
        <f t="shared" ref="K42:K64" si="27">T42</f>
        <v>14</v>
      </c>
      <c r="L42" s="15">
        <f t="shared" ref="L42" si="28">K42*J42</f>
        <v>0</v>
      </c>
      <c r="M42" s="7"/>
      <c r="O42" s="28">
        <v>2</v>
      </c>
      <c r="P42" s="44" t="s">
        <v>63</v>
      </c>
      <c r="Q42" s="62"/>
      <c r="R42" s="29" t="s">
        <v>19</v>
      </c>
      <c r="S42" s="40">
        <v>99000</v>
      </c>
      <c r="T42" s="30">
        <v>14</v>
      </c>
      <c r="U42" s="31">
        <f t="shared" ref="U42" si="29">S42*T42</f>
        <v>1386000</v>
      </c>
    </row>
    <row r="43" spans="2:21" ht="48.6" customHeight="1">
      <c r="B43" s="5"/>
      <c r="C43" s="46">
        <v>3</v>
      </c>
      <c r="D43" s="47" t="s">
        <v>67</v>
      </c>
      <c r="E43" s="47"/>
      <c r="F43" s="12"/>
      <c r="G43" s="12"/>
      <c r="H43" s="16" t="str">
        <f t="shared" si="23"/>
        <v>шт</v>
      </c>
      <c r="I43" s="15">
        <f t="shared" si="26"/>
        <v>25573.77</v>
      </c>
      <c r="J43" s="13"/>
      <c r="K43" s="14">
        <f t="shared" si="27"/>
        <v>20</v>
      </c>
      <c r="L43" s="15">
        <f t="shared" si="24"/>
        <v>0</v>
      </c>
      <c r="M43" s="7"/>
      <c r="O43" s="28">
        <v>3</v>
      </c>
      <c r="P43" s="44" t="s">
        <v>67</v>
      </c>
      <c r="Q43" s="62"/>
      <c r="R43" s="29" t="s">
        <v>19</v>
      </c>
      <c r="S43" s="41">
        <v>25573.77</v>
      </c>
      <c r="T43" s="32">
        <v>20</v>
      </c>
      <c r="U43" s="31">
        <f t="shared" si="25"/>
        <v>511475.4</v>
      </c>
    </row>
    <row r="44" spans="2:21" ht="48.6" customHeight="1">
      <c r="B44" s="5"/>
      <c r="C44" s="46">
        <v>4</v>
      </c>
      <c r="D44" s="47" t="s">
        <v>99</v>
      </c>
      <c r="E44" s="47"/>
      <c r="F44" s="12"/>
      <c r="G44" s="12"/>
      <c r="H44" s="16" t="str">
        <f t="shared" ref="H44" si="30">R44</f>
        <v>шт</v>
      </c>
      <c r="I44" s="15">
        <f t="shared" si="26"/>
        <v>62563.93</v>
      </c>
      <c r="J44" s="13"/>
      <c r="K44" s="14">
        <f t="shared" si="27"/>
        <v>1</v>
      </c>
      <c r="L44" s="15">
        <f t="shared" ref="L44" si="31">K44*J44</f>
        <v>0</v>
      </c>
      <c r="M44" s="7"/>
      <c r="O44" s="28">
        <v>4</v>
      </c>
      <c r="P44" s="44" t="s">
        <v>99</v>
      </c>
      <c r="Q44" s="62"/>
      <c r="R44" s="29" t="s">
        <v>19</v>
      </c>
      <c r="S44" s="41">
        <v>62563.93</v>
      </c>
      <c r="T44" s="32">
        <v>1</v>
      </c>
      <c r="U44" s="31">
        <f t="shared" ref="U44" si="32">S44*T44</f>
        <v>62563.93</v>
      </c>
    </row>
    <row r="45" spans="2:21">
      <c r="B45" s="5"/>
      <c r="C45" s="46">
        <v>5</v>
      </c>
      <c r="D45" s="47" t="s">
        <v>100</v>
      </c>
      <c r="E45" s="47"/>
      <c r="F45" s="12"/>
      <c r="G45" s="12"/>
      <c r="H45" s="16" t="str">
        <f t="shared" si="23"/>
        <v>шт</v>
      </c>
      <c r="I45" s="15">
        <f t="shared" si="26"/>
        <v>60000</v>
      </c>
      <c r="J45" s="13"/>
      <c r="K45" s="14">
        <f t="shared" si="27"/>
        <v>8</v>
      </c>
      <c r="L45" s="15">
        <f t="shared" si="24"/>
        <v>0</v>
      </c>
      <c r="M45" s="7"/>
      <c r="O45" s="28">
        <v>5</v>
      </c>
      <c r="P45" s="44" t="s">
        <v>100</v>
      </c>
      <c r="Q45" s="62"/>
      <c r="R45" s="29" t="s">
        <v>19</v>
      </c>
      <c r="S45" s="41">
        <v>60000</v>
      </c>
      <c r="T45" s="32">
        <v>8</v>
      </c>
      <c r="U45" s="31">
        <f t="shared" si="25"/>
        <v>480000</v>
      </c>
    </row>
    <row r="46" spans="2:21">
      <c r="B46" s="5"/>
      <c r="C46" s="46">
        <v>6</v>
      </c>
      <c r="D46" s="47" t="s">
        <v>52</v>
      </c>
      <c r="E46" s="47"/>
      <c r="F46" s="12"/>
      <c r="G46" s="12"/>
      <c r="H46" s="16" t="str">
        <f t="shared" ref="H46:H63" si="33">R46</f>
        <v>шт</v>
      </c>
      <c r="I46" s="15">
        <f t="shared" si="26"/>
        <v>12840.98</v>
      </c>
      <c r="J46" s="13"/>
      <c r="K46" s="14">
        <f t="shared" si="27"/>
        <v>8</v>
      </c>
      <c r="L46" s="15">
        <f t="shared" ref="L46:L63" si="34">K46*J46</f>
        <v>0</v>
      </c>
      <c r="M46" s="7"/>
      <c r="O46" s="28">
        <v>6</v>
      </c>
      <c r="P46" s="44" t="s">
        <v>52</v>
      </c>
      <c r="Q46" s="62"/>
      <c r="R46" s="29" t="s">
        <v>19</v>
      </c>
      <c r="S46" s="41">
        <v>12840.98</v>
      </c>
      <c r="T46" s="32">
        <v>8</v>
      </c>
      <c r="U46" s="31">
        <f t="shared" ref="U46:U63" si="35">S46*T46</f>
        <v>102727.84</v>
      </c>
    </row>
    <row r="47" spans="2:21" ht="48.6" customHeight="1">
      <c r="B47" s="5"/>
      <c r="C47" s="46">
        <v>7</v>
      </c>
      <c r="D47" s="47" t="s">
        <v>68</v>
      </c>
      <c r="E47" s="47"/>
      <c r="F47" s="12"/>
      <c r="G47" s="12"/>
      <c r="H47" s="16" t="str">
        <f t="shared" ref="H47" si="36">R47</f>
        <v>шт</v>
      </c>
      <c r="I47" s="15">
        <f t="shared" si="26"/>
        <v>81967.210000000006</v>
      </c>
      <c r="J47" s="13"/>
      <c r="K47" s="14">
        <f t="shared" si="27"/>
        <v>7</v>
      </c>
      <c r="L47" s="15">
        <f t="shared" ref="L47" si="37">K47*J47</f>
        <v>0</v>
      </c>
      <c r="M47" s="7"/>
      <c r="O47" s="28">
        <v>7</v>
      </c>
      <c r="P47" s="44" t="s">
        <v>68</v>
      </c>
      <c r="Q47" s="62"/>
      <c r="R47" s="29" t="s">
        <v>19</v>
      </c>
      <c r="S47" s="41">
        <v>81967.210000000006</v>
      </c>
      <c r="T47" s="32">
        <v>7</v>
      </c>
      <c r="U47" s="31">
        <f t="shared" ref="U47" si="38">S47*T47</f>
        <v>573770.47000000009</v>
      </c>
    </row>
    <row r="48" spans="2:21" ht="48.6" customHeight="1">
      <c r="B48" s="5"/>
      <c r="C48" s="46">
        <v>8</v>
      </c>
      <c r="D48" s="47" t="s">
        <v>70</v>
      </c>
      <c r="E48" s="47"/>
      <c r="F48" s="12"/>
      <c r="G48" s="12"/>
      <c r="H48" s="16" t="str">
        <f t="shared" si="33"/>
        <v>шт</v>
      </c>
      <c r="I48" s="15">
        <f t="shared" si="26"/>
        <v>63295.08</v>
      </c>
      <c r="J48" s="13"/>
      <c r="K48" s="14">
        <f t="shared" si="27"/>
        <v>2</v>
      </c>
      <c r="L48" s="15">
        <f t="shared" si="34"/>
        <v>0</v>
      </c>
      <c r="M48" s="7"/>
      <c r="O48" s="28">
        <v>8</v>
      </c>
      <c r="P48" s="44" t="s">
        <v>70</v>
      </c>
      <c r="Q48" s="62"/>
      <c r="R48" s="29" t="s">
        <v>19</v>
      </c>
      <c r="S48" s="41">
        <v>63295.08</v>
      </c>
      <c r="T48" s="32">
        <v>2</v>
      </c>
      <c r="U48" s="31">
        <f t="shared" si="35"/>
        <v>126590.16</v>
      </c>
    </row>
    <row r="49" spans="2:21">
      <c r="B49" s="5"/>
      <c r="C49" s="46">
        <v>9</v>
      </c>
      <c r="D49" s="47" t="s">
        <v>101</v>
      </c>
      <c r="E49" s="47"/>
      <c r="F49" s="12"/>
      <c r="G49" s="12"/>
      <c r="H49" s="16" t="str">
        <f t="shared" si="33"/>
        <v>шт</v>
      </c>
      <c r="I49" s="15">
        <f t="shared" si="26"/>
        <v>84474.59</v>
      </c>
      <c r="J49" s="13"/>
      <c r="K49" s="14">
        <f t="shared" si="27"/>
        <v>3</v>
      </c>
      <c r="L49" s="15">
        <f t="shared" si="34"/>
        <v>0</v>
      </c>
      <c r="M49" s="7"/>
      <c r="O49" s="28">
        <v>9</v>
      </c>
      <c r="P49" s="44" t="s">
        <v>101</v>
      </c>
      <c r="Q49" s="62"/>
      <c r="R49" s="29" t="s">
        <v>19</v>
      </c>
      <c r="S49" s="41">
        <v>84474.59</v>
      </c>
      <c r="T49" s="32">
        <v>3</v>
      </c>
      <c r="U49" s="31">
        <f t="shared" si="35"/>
        <v>253423.77</v>
      </c>
    </row>
    <row r="50" spans="2:21">
      <c r="B50" s="5"/>
      <c r="C50" s="46">
        <v>10</v>
      </c>
      <c r="D50" s="47" t="s">
        <v>93</v>
      </c>
      <c r="E50" s="47"/>
      <c r="F50" s="12"/>
      <c r="G50" s="12"/>
      <c r="H50" s="16" t="str">
        <f t="shared" ref="H50" si="39">R50</f>
        <v>шт</v>
      </c>
      <c r="I50" s="15">
        <f t="shared" si="26"/>
        <v>9836.07</v>
      </c>
      <c r="J50" s="13"/>
      <c r="K50" s="14">
        <f t="shared" si="27"/>
        <v>36</v>
      </c>
      <c r="L50" s="15">
        <f t="shared" ref="L50" si="40">K50*J50</f>
        <v>0</v>
      </c>
      <c r="M50" s="7"/>
      <c r="O50" s="28">
        <v>10</v>
      </c>
      <c r="P50" s="44" t="s">
        <v>93</v>
      </c>
      <c r="Q50" s="62"/>
      <c r="R50" s="29" t="s">
        <v>19</v>
      </c>
      <c r="S50" s="41">
        <v>9836.07</v>
      </c>
      <c r="T50" s="32">
        <v>36</v>
      </c>
      <c r="U50" s="31">
        <f t="shared" ref="U50" si="41">S50*T50</f>
        <v>354098.52</v>
      </c>
    </row>
    <row r="51" spans="2:21" ht="48.6" customHeight="1">
      <c r="B51" s="5"/>
      <c r="C51" s="46">
        <v>11</v>
      </c>
      <c r="D51" s="47" t="s">
        <v>94</v>
      </c>
      <c r="E51" s="47"/>
      <c r="F51" s="12"/>
      <c r="G51" s="12"/>
      <c r="H51" s="16" t="str">
        <f t="shared" si="33"/>
        <v>шт</v>
      </c>
      <c r="I51" s="15">
        <f t="shared" si="26"/>
        <v>9836.07</v>
      </c>
      <c r="J51" s="13"/>
      <c r="K51" s="14">
        <f t="shared" si="27"/>
        <v>15</v>
      </c>
      <c r="L51" s="15">
        <f t="shared" si="34"/>
        <v>0</v>
      </c>
      <c r="M51" s="7"/>
      <c r="O51" s="28">
        <v>11</v>
      </c>
      <c r="P51" s="44" t="s">
        <v>94</v>
      </c>
      <c r="Q51" s="62"/>
      <c r="R51" s="29" t="s">
        <v>19</v>
      </c>
      <c r="S51" s="41">
        <v>9836.07</v>
      </c>
      <c r="T51" s="32">
        <v>15</v>
      </c>
      <c r="U51" s="31">
        <f t="shared" si="35"/>
        <v>147541.04999999999</v>
      </c>
    </row>
    <row r="52" spans="2:21" ht="48.6" customHeight="1">
      <c r="B52" s="5"/>
      <c r="C52" s="46">
        <v>12</v>
      </c>
      <c r="D52" s="47" t="s">
        <v>102</v>
      </c>
      <c r="E52" s="47"/>
      <c r="F52" s="12"/>
      <c r="G52" s="12"/>
      <c r="H52" s="16" t="str">
        <f t="shared" ref="H52" si="42">R52</f>
        <v>шт</v>
      </c>
      <c r="I52" s="15">
        <f t="shared" si="26"/>
        <v>5780.33</v>
      </c>
      <c r="J52" s="13"/>
      <c r="K52" s="14">
        <f t="shared" si="27"/>
        <v>12</v>
      </c>
      <c r="L52" s="15">
        <f t="shared" ref="L52" si="43">K52*J52</f>
        <v>0</v>
      </c>
      <c r="M52" s="7"/>
      <c r="O52" s="28">
        <v>12</v>
      </c>
      <c r="P52" s="44" t="s">
        <v>102</v>
      </c>
      <c r="Q52" s="62"/>
      <c r="R52" s="29" t="s">
        <v>19</v>
      </c>
      <c r="S52" s="41">
        <v>5780.33</v>
      </c>
      <c r="T52" s="32">
        <v>12</v>
      </c>
      <c r="U52" s="31">
        <f t="shared" ref="U52" si="44">S52*T52</f>
        <v>69363.959999999992</v>
      </c>
    </row>
    <row r="53" spans="2:21" ht="48.6" customHeight="1">
      <c r="B53" s="5"/>
      <c r="C53" s="46">
        <v>13</v>
      </c>
      <c r="D53" s="47" t="s">
        <v>87</v>
      </c>
      <c r="E53" s="47"/>
      <c r="F53" s="12"/>
      <c r="G53" s="12"/>
      <c r="H53" s="16" t="str">
        <f t="shared" si="33"/>
        <v>шт</v>
      </c>
      <c r="I53" s="15">
        <f t="shared" si="26"/>
        <v>1200</v>
      </c>
      <c r="J53" s="13"/>
      <c r="K53" s="14">
        <f t="shared" si="27"/>
        <v>230</v>
      </c>
      <c r="L53" s="15">
        <f t="shared" si="34"/>
        <v>0</v>
      </c>
      <c r="M53" s="7"/>
      <c r="O53" s="28">
        <v>13</v>
      </c>
      <c r="P53" s="44" t="s">
        <v>87</v>
      </c>
      <c r="Q53" s="62"/>
      <c r="R53" s="29" t="s">
        <v>19</v>
      </c>
      <c r="S53" s="41">
        <v>1200</v>
      </c>
      <c r="T53" s="32">
        <v>230</v>
      </c>
      <c r="U53" s="31">
        <f t="shared" si="35"/>
        <v>276000</v>
      </c>
    </row>
    <row r="54" spans="2:21">
      <c r="B54" s="5"/>
      <c r="C54" s="46">
        <v>14</v>
      </c>
      <c r="D54" s="47" t="s">
        <v>71</v>
      </c>
      <c r="E54" s="47"/>
      <c r="F54" s="12"/>
      <c r="G54" s="12"/>
      <c r="H54" s="16" t="str">
        <f t="shared" ref="H54:H60" si="45">R54</f>
        <v>шт</v>
      </c>
      <c r="I54" s="15">
        <f t="shared" si="26"/>
        <v>17739.34</v>
      </c>
      <c r="J54" s="13"/>
      <c r="K54" s="14">
        <f t="shared" si="27"/>
        <v>4</v>
      </c>
      <c r="L54" s="15">
        <f t="shared" ref="L54:L60" si="46">K54*J54</f>
        <v>0</v>
      </c>
      <c r="M54" s="7"/>
      <c r="O54" s="28">
        <v>14</v>
      </c>
      <c r="P54" s="44" t="s">
        <v>71</v>
      </c>
      <c r="Q54" s="62"/>
      <c r="R54" s="29" t="s">
        <v>19</v>
      </c>
      <c r="S54" s="41">
        <v>17739.34</v>
      </c>
      <c r="T54" s="32">
        <v>4</v>
      </c>
      <c r="U54" s="31">
        <f t="shared" ref="U54:U60" si="47">S54*T54</f>
        <v>70957.36</v>
      </c>
    </row>
    <row r="55" spans="2:21" ht="48.6" customHeight="1">
      <c r="B55" s="5"/>
      <c r="C55" s="46">
        <v>15</v>
      </c>
      <c r="D55" s="47" t="s">
        <v>72</v>
      </c>
      <c r="E55" s="47"/>
      <c r="F55" s="12"/>
      <c r="G55" s="12"/>
      <c r="H55" s="16" t="str">
        <f t="shared" si="45"/>
        <v>шт</v>
      </c>
      <c r="I55" s="15">
        <f t="shared" si="26"/>
        <v>15955.74</v>
      </c>
      <c r="J55" s="13"/>
      <c r="K55" s="14">
        <f t="shared" si="27"/>
        <v>1</v>
      </c>
      <c r="L55" s="15">
        <f t="shared" si="46"/>
        <v>0</v>
      </c>
      <c r="M55" s="7"/>
      <c r="O55" s="28">
        <v>15</v>
      </c>
      <c r="P55" s="44" t="s">
        <v>72</v>
      </c>
      <c r="Q55" s="62"/>
      <c r="R55" s="29" t="s">
        <v>19</v>
      </c>
      <c r="S55" s="41">
        <v>15955.74</v>
      </c>
      <c r="T55" s="32">
        <v>1</v>
      </c>
      <c r="U55" s="31">
        <f t="shared" si="47"/>
        <v>15955.74</v>
      </c>
    </row>
    <row r="56" spans="2:21">
      <c r="B56" s="5"/>
      <c r="C56" s="46">
        <v>16</v>
      </c>
      <c r="D56" s="47" t="s">
        <v>73</v>
      </c>
      <c r="E56" s="47"/>
      <c r="F56" s="12"/>
      <c r="G56" s="12"/>
      <c r="H56" s="16" t="str">
        <f t="shared" ref="H56:H57" si="48">R56</f>
        <v>шт</v>
      </c>
      <c r="I56" s="15">
        <f t="shared" si="26"/>
        <v>22729.51</v>
      </c>
      <c r="J56" s="13"/>
      <c r="K56" s="14">
        <f t="shared" si="27"/>
        <v>1</v>
      </c>
      <c r="L56" s="15">
        <f t="shared" ref="L56:L57" si="49">K56*J56</f>
        <v>0</v>
      </c>
      <c r="M56" s="7"/>
      <c r="O56" s="28">
        <v>16</v>
      </c>
      <c r="P56" s="44" t="s">
        <v>73</v>
      </c>
      <c r="Q56" s="62"/>
      <c r="R56" s="29" t="s">
        <v>19</v>
      </c>
      <c r="S56" s="41">
        <v>22729.51</v>
      </c>
      <c r="T56" s="32">
        <v>1</v>
      </c>
      <c r="U56" s="31">
        <f t="shared" ref="U56:U57" si="50">S56*T56</f>
        <v>22729.51</v>
      </c>
    </row>
    <row r="57" spans="2:21">
      <c r="B57" s="5"/>
      <c r="C57" s="46">
        <v>17</v>
      </c>
      <c r="D57" s="47" t="s">
        <v>74</v>
      </c>
      <c r="E57" s="47"/>
      <c r="F57" s="12"/>
      <c r="G57" s="12"/>
      <c r="H57" s="16" t="str">
        <f t="shared" si="48"/>
        <v>шт</v>
      </c>
      <c r="I57" s="15">
        <f t="shared" si="26"/>
        <v>16465.57</v>
      </c>
      <c r="J57" s="13"/>
      <c r="K57" s="14">
        <f t="shared" si="27"/>
        <v>1</v>
      </c>
      <c r="L57" s="15">
        <f t="shared" si="49"/>
        <v>0</v>
      </c>
      <c r="M57" s="7"/>
      <c r="O57" s="28">
        <v>17</v>
      </c>
      <c r="P57" s="44" t="s">
        <v>74</v>
      </c>
      <c r="Q57" s="62"/>
      <c r="R57" s="29" t="s">
        <v>19</v>
      </c>
      <c r="S57" s="41">
        <v>16465.57</v>
      </c>
      <c r="T57" s="32">
        <v>1</v>
      </c>
      <c r="U57" s="31">
        <f t="shared" si="50"/>
        <v>16465.57</v>
      </c>
    </row>
    <row r="58" spans="2:21">
      <c r="B58" s="5"/>
      <c r="C58" s="46">
        <v>18</v>
      </c>
      <c r="D58" s="47" t="s">
        <v>75</v>
      </c>
      <c r="E58" s="47"/>
      <c r="F58" s="12"/>
      <c r="G58" s="12"/>
      <c r="H58" s="16" t="str">
        <f t="shared" si="45"/>
        <v>шт</v>
      </c>
      <c r="I58" s="15">
        <f t="shared" ref="I58:I64" si="51">S58</f>
        <v>16853.28</v>
      </c>
      <c r="J58" s="13"/>
      <c r="K58" s="14">
        <f t="shared" si="27"/>
        <v>2</v>
      </c>
      <c r="L58" s="15">
        <f t="shared" si="46"/>
        <v>0</v>
      </c>
      <c r="M58" s="7"/>
      <c r="O58" s="28">
        <v>18</v>
      </c>
      <c r="P58" s="44" t="s">
        <v>75</v>
      </c>
      <c r="Q58" s="62"/>
      <c r="R58" s="29" t="s">
        <v>19</v>
      </c>
      <c r="S58" s="41">
        <v>16853.28</v>
      </c>
      <c r="T58" s="32">
        <v>2</v>
      </c>
      <c r="U58" s="31">
        <f t="shared" si="47"/>
        <v>33706.559999999998</v>
      </c>
    </row>
    <row r="59" spans="2:21">
      <c r="B59" s="5"/>
      <c r="C59" s="46">
        <v>19</v>
      </c>
      <c r="D59" s="47" t="s">
        <v>103</v>
      </c>
      <c r="E59" s="47"/>
      <c r="F59" s="12"/>
      <c r="G59" s="12"/>
      <c r="H59" s="16" t="str">
        <f t="shared" ref="H59" si="52">R59</f>
        <v>шт</v>
      </c>
      <c r="I59" s="15">
        <f t="shared" si="51"/>
        <v>19875.41</v>
      </c>
      <c r="J59" s="13"/>
      <c r="K59" s="14">
        <f t="shared" si="27"/>
        <v>2</v>
      </c>
      <c r="L59" s="15">
        <f t="shared" ref="L59" si="53">K59*J59</f>
        <v>0</v>
      </c>
      <c r="M59" s="7"/>
      <c r="O59" s="28">
        <v>19</v>
      </c>
      <c r="P59" s="44" t="s">
        <v>103</v>
      </c>
      <c r="Q59" s="62"/>
      <c r="R59" s="29" t="s">
        <v>19</v>
      </c>
      <c r="S59" s="41">
        <v>19875.41</v>
      </c>
      <c r="T59" s="32">
        <v>2</v>
      </c>
      <c r="U59" s="31">
        <f t="shared" ref="U59" si="54">S59*T59</f>
        <v>39750.82</v>
      </c>
    </row>
    <row r="60" spans="2:21">
      <c r="B60" s="5"/>
      <c r="C60" s="46">
        <v>20</v>
      </c>
      <c r="D60" s="47" t="s">
        <v>104</v>
      </c>
      <c r="E60" s="47"/>
      <c r="F60" s="12"/>
      <c r="G60" s="12"/>
      <c r="H60" s="16" t="str">
        <f t="shared" si="45"/>
        <v>шт</v>
      </c>
      <c r="I60" s="15">
        <f t="shared" si="51"/>
        <v>15631.97</v>
      </c>
      <c r="J60" s="13"/>
      <c r="K60" s="14">
        <f t="shared" si="27"/>
        <v>3</v>
      </c>
      <c r="L60" s="15">
        <f t="shared" si="46"/>
        <v>0</v>
      </c>
      <c r="M60" s="7"/>
      <c r="O60" s="28">
        <v>20</v>
      </c>
      <c r="P60" s="44" t="s">
        <v>104</v>
      </c>
      <c r="Q60" s="62"/>
      <c r="R60" s="29" t="s">
        <v>19</v>
      </c>
      <c r="S60" s="41">
        <v>15631.97</v>
      </c>
      <c r="T60" s="32">
        <v>3</v>
      </c>
      <c r="U60" s="31">
        <f t="shared" si="47"/>
        <v>46895.909999999996</v>
      </c>
    </row>
    <row r="61" spans="2:21">
      <c r="B61" s="5"/>
      <c r="C61" s="46">
        <v>21</v>
      </c>
      <c r="D61" s="47" t="s">
        <v>105</v>
      </c>
      <c r="E61" s="47"/>
      <c r="F61" s="12"/>
      <c r="G61" s="12"/>
      <c r="H61" s="16" t="str">
        <f t="shared" si="33"/>
        <v>шт</v>
      </c>
      <c r="I61" s="15">
        <f t="shared" si="51"/>
        <v>18758.2</v>
      </c>
      <c r="J61" s="13"/>
      <c r="K61" s="14">
        <f t="shared" si="27"/>
        <v>6</v>
      </c>
      <c r="L61" s="15">
        <f t="shared" si="34"/>
        <v>0</v>
      </c>
      <c r="M61" s="7"/>
      <c r="O61" s="28">
        <v>21</v>
      </c>
      <c r="P61" s="44" t="s">
        <v>105</v>
      </c>
      <c r="Q61" s="62"/>
      <c r="R61" s="29" t="s">
        <v>19</v>
      </c>
      <c r="S61" s="41">
        <v>18758.2</v>
      </c>
      <c r="T61" s="32">
        <v>6</v>
      </c>
      <c r="U61" s="31">
        <f t="shared" si="35"/>
        <v>112549.20000000001</v>
      </c>
    </row>
    <row r="62" spans="2:21" ht="48.6" customHeight="1">
      <c r="B62" s="5"/>
      <c r="C62" s="46">
        <v>22</v>
      </c>
      <c r="D62" s="47" t="s">
        <v>106</v>
      </c>
      <c r="E62" s="47"/>
      <c r="F62" s="12"/>
      <c r="G62" s="12"/>
      <c r="H62" s="16" t="str">
        <f t="shared" ref="H62" si="55">R62</f>
        <v>шт</v>
      </c>
      <c r="I62" s="15">
        <f t="shared" si="51"/>
        <v>22000</v>
      </c>
      <c r="J62" s="13"/>
      <c r="K62" s="14">
        <f t="shared" si="27"/>
        <v>2</v>
      </c>
      <c r="L62" s="15">
        <f t="shared" ref="L62" si="56">K62*J62</f>
        <v>0</v>
      </c>
      <c r="M62" s="7"/>
      <c r="O62" s="28">
        <v>22</v>
      </c>
      <c r="P62" s="44" t="s">
        <v>106</v>
      </c>
      <c r="Q62" s="62"/>
      <c r="R62" s="29" t="s">
        <v>19</v>
      </c>
      <c r="S62" s="41">
        <v>22000</v>
      </c>
      <c r="T62" s="32">
        <v>2</v>
      </c>
      <c r="U62" s="31">
        <f t="shared" ref="U62" si="57">S62*T62</f>
        <v>44000</v>
      </c>
    </row>
    <row r="63" spans="2:21" ht="48.6" customHeight="1">
      <c r="B63" s="5"/>
      <c r="C63" s="46">
        <v>23</v>
      </c>
      <c r="D63" s="47" t="s">
        <v>107</v>
      </c>
      <c r="E63" s="47"/>
      <c r="F63" s="12"/>
      <c r="G63" s="12"/>
      <c r="H63" s="16" t="str">
        <f t="shared" si="33"/>
        <v>шт</v>
      </c>
      <c r="I63" s="15">
        <f t="shared" si="51"/>
        <v>24000</v>
      </c>
      <c r="J63" s="13"/>
      <c r="K63" s="14">
        <f t="shared" si="27"/>
        <v>4</v>
      </c>
      <c r="L63" s="15">
        <f t="shared" si="34"/>
        <v>0</v>
      </c>
      <c r="M63" s="7"/>
      <c r="O63" s="28">
        <v>23</v>
      </c>
      <c r="P63" s="44" t="s">
        <v>107</v>
      </c>
      <c r="Q63" s="62"/>
      <c r="R63" s="29" t="s">
        <v>19</v>
      </c>
      <c r="S63" s="41">
        <v>24000</v>
      </c>
      <c r="T63" s="32">
        <v>4</v>
      </c>
      <c r="U63" s="31">
        <f t="shared" si="35"/>
        <v>96000</v>
      </c>
    </row>
    <row r="64" spans="2:21" ht="48.6" customHeight="1">
      <c r="B64" s="5"/>
      <c r="C64" s="46">
        <v>24</v>
      </c>
      <c r="D64" s="47" t="s">
        <v>108</v>
      </c>
      <c r="E64" s="47"/>
      <c r="F64" s="12"/>
      <c r="G64" s="12"/>
      <c r="H64" s="16" t="str">
        <f t="shared" ref="H64" si="58">R64</f>
        <v>шт</v>
      </c>
      <c r="I64" s="15">
        <f t="shared" si="51"/>
        <v>25500</v>
      </c>
      <c r="J64" s="13"/>
      <c r="K64" s="14">
        <f t="shared" si="27"/>
        <v>1</v>
      </c>
      <c r="L64" s="15">
        <f t="shared" ref="L64" si="59">K64*J64</f>
        <v>0</v>
      </c>
      <c r="M64" s="7"/>
      <c r="O64" s="28">
        <v>24</v>
      </c>
      <c r="P64" s="44" t="s">
        <v>108</v>
      </c>
      <c r="Q64" s="62"/>
      <c r="R64" s="29" t="s">
        <v>19</v>
      </c>
      <c r="S64" s="41">
        <v>25500</v>
      </c>
      <c r="T64" s="32">
        <v>1</v>
      </c>
      <c r="U64" s="31">
        <f t="shared" ref="U64" si="60">S64*T64</f>
        <v>25500</v>
      </c>
    </row>
    <row r="65" spans="2:21" ht="15" customHeight="1">
      <c r="B65" s="5"/>
      <c r="C65" s="59" t="s">
        <v>21</v>
      </c>
      <c r="D65" s="63"/>
      <c r="E65" s="59"/>
      <c r="F65" s="59"/>
      <c r="G65" s="59"/>
      <c r="H65" s="59"/>
      <c r="I65" s="59"/>
      <c r="J65" s="59"/>
      <c r="K65" s="10"/>
      <c r="L65" s="17">
        <f>SUM(L41:L64)</f>
        <v>0</v>
      </c>
      <c r="M65" s="7"/>
      <c r="O65" s="60" t="s">
        <v>21</v>
      </c>
      <c r="P65" s="60" t="s">
        <v>20</v>
      </c>
      <c r="Q65" s="60"/>
      <c r="R65" s="60"/>
      <c r="S65" s="60"/>
      <c r="T65" s="33"/>
      <c r="U65" s="34">
        <f>SUM(U41:U64)</f>
        <v>5212065.7700000005</v>
      </c>
    </row>
    <row r="66" spans="2:21" ht="15" customHeight="1">
      <c r="B66" s="5"/>
      <c r="C66" s="50" t="s">
        <v>22</v>
      </c>
      <c r="D66" s="50"/>
      <c r="E66" s="50"/>
      <c r="F66" s="50"/>
      <c r="G66" s="50"/>
      <c r="H66" s="50"/>
      <c r="I66" s="50"/>
      <c r="J66" s="50"/>
      <c r="K66" s="18">
        <f>T66</f>
        <v>0.22</v>
      </c>
      <c r="L66" s="17">
        <f>L65*K66</f>
        <v>0</v>
      </c>
      <c r="M66" s="7"/>
      <c r="O66" s="60" t="s">
        <v>22</v>
      </c>
      <c r="P66" s="60"/>
      <c r="Q66" s="60"/>
      <c r="R66" s="60"/>
      <c r="S66" s="60"/>
      <c r="T66" s="35">
        <v>0.22</v>
      </c>
      <c r="U66" s="34">
        <f>U65*T66</f>
        <v>1146654.4694000001</v>
      </c>
    </row>
    <row r="67" spans="2:21">
      <c r="B67" s="5"/>
      <c r="C67" s="50" t="s">
        <v>23</v>
      </c>
      <c r="D67" s="50"/>
      <c r="E67" s="50"/>
      <c r="F67" s="50"/>
      <c r="G67" s="50"/>
      <c r="H67" s="50"/>
      <c r="I67" s="50"/>
      <c r="J67" s="50"/>
      <c r="K67" s="19"/>
      <c r="L67" s="17">
        <f>SUM(L65:L66)</f>
        <v>0</v>
      </c>
      <c r="M67" s="7"/>
      <c r="O67" s="51" t="s">
        <v>23</v>
      </c>
      <c r="P67" s="51"/>
      <c r="Q67" s="51"/>
      <c r="R67" s="51"/>
      <c r="S67" s="51"/>
      <c r="T67" s="36"/>
      <c r="U67" s="34">
        <f>SUM(U65:U66)</f>
        <v>6358720.2394000003</v>
      </c>
    </row>
    <row r="68" spans="2:21" ht="15" customHeight="1">
      <c r="B68" s="5"/>
      <c r="C68" s="66" t="s">
        <v>33</v>
      </c>
      <c r="D68" s="66"/>
      <c r="E68" s="66"/>
      <c r="F68" s="66"/>
      <c r="G68" s="66"/>
      <c r="H68" s="66"/>
      <c r="I68" s="66"/>
      <c r="J68" s="66"/>
      <c r="K68" s="66"/>
      <c r="L68" s="66"/>
      <c r="M68" s="7"/>
      <c r="O68" s="61" t="str">
        <f>C68</f>
        <v>1.3  АО "ДРСК" филиал Хабаровские электрические сети</v>
      </c>
      <c r="P68" s="61"/>
      <c r="Q68" s="61"/>
      <c r="R68" s="61"/>
      <c r="S68" s="61"/>
      <c r="T68" s="61"/>
      <c r="U68" s="61"/>
    </row>
    <row r="69" spans="2:21" ht="48.6" customHeight="1">
      <c r="B69" s="5"/>
      <c r="C69" s="46">
        <v>1</v>
      </c>
      <c r="D69" s="47" t="s">
        <v>66</v>
      </c>
      <c r="E69" s="47"/>
      <c r="F69" s="12"/>
      <c r="G69" s="12"/>
      <c r="H69" s="16" t="str">
        <f t="shared" ref="H69:H73" si="61">R69</f>
        <v>шт</v>
      </c>
      <c r="I69" s="15">
        <f>S69</f>
        <v>99000</v>
      </c>
      <c r="J69" s="13"/>
      <c r="K69" s="14">
        <f t="shared" ref="K69:K71" si="62">T69</f>
        <v>20</v>
      </c>
      <c r="L69" s="15">
        <f t="shared" ref="L69:L73" si="63">K69*J69</f>
        <v>0</v>
      </c>
      <c r="M69" s="7"/>
      <c r="O69" s="28">
        <v>1</v>
      </c>
      <c r="P69" s="44" t="s">
        <v>66</v>
      </c>
      <c r="Q69" s="62" t="s">
        <v>30</v>
      </c>
      <c r="R69" s="29" t="s">
        <v>19</v>
      </c>
      <c r="S69" s="40">
        <v>99000</v>
      </c>
      <c r="T69" s="30">
        <v>20</v>
      </c>
      <c r="U69" s="31">
        <f t="shared" ref="U69:U73" si="64">S69*T69</f>
        <v>1980000</v>
      </c>
    </row>
    <row r="70" spans="2:21" ht="48.6" customHeight="1">
      <c r="B70" s="5"/>
      <c r="C70" s="46">
        <v>2</v>
      </c>
      <c r="D70" s="47" t="s">
        <v>64</v>
      </c>
      <c r="E70" s="47"/>
      <c r="F70" s="12"/>
      <c r="G70" s="12"/>
      <c r="H70" s="16" t="str">
        <f t="shared" si="61"/>
        <v>шт</v>
      </c>
      <c r="I70" s="15">
        <f t="shared" ref="I70:I73" si="65">S70</f>
        <v>98032.79</v>
      </c>
      <c r="J70" s="13"/>
      <c r="K70" s="14">
        <f t="shared" si="62"/>
        <v>10</v>
      </c>
      <c r="L70" s="15">
        <f t="shared" si="63"/>
        <v>0</v>
      </c>
      <c r="M70" s="7"/>
      <c r="O70" s="28">
        <v>2</v>
      </c>
      <c r="P70" s="44" t="s">
        <v>64</v>
      </c>
      <c r="Q70" s="62"/>
      <c r="R70" s="29" t="s">
        <v>19</v>
      </c>
      <c r="S70" s="41">
        <v>98032.79</v>
      </c>
      <c r="T70" s="32">
        <v>10</v>
      </c>
      <c r="U70" s="31">
        <f t="shared" si="64"/>
        <v>980327.89999999991</v>
      </c>
    </row>
    <row r="71" spans="2:21" ht="48.6" customHeight="1">
      <c r="B71" s="5"/>
      <c r="C71" s="46">
        <v>3</v>
      </c>
      <c r="D71" s="47" t="s">
        <v>69</v>
      </c>
      <c r="E71" s="47"/>
      <c r="F71" s="12"/>
      <c r="G71" s="12"/>
      <c r="H71" s="16" t="str">
        <f t="shared" si="61"/>
        <v>шт</v>
      </c>
      <c r="I71" s="15">
        <f t="shared" si="65"/>
        <v>19181.150000000001</v>
      </c>
      <c r="J71" s="13"/>
      <c r="K71" s="14">
        <f t="shared" si="62"/>
        <v>40</v>
      </c>
      <c r="L71" s="15">
        <f t="shared" si="63"/>
        <v>0</v>
      </c>
      <c r="M71" s="7"/>
      <c r="O71" s="28">
        <v>3</v>
      </c>
      <c r="P71" s="44" t="s">
        <v>69</v>
      </c>
      <c r="Q71" s="62"/>
      <c r="R71" s="29" t="s">
        <v>19</v>
      </c>
      <c r="S71" s="41">
        <v>19181.150000000001</v>
      </c>
      <c r="T71" s="32">
        <v>40</v>
      </c>
      <c r="U71" s="31">
        <f t="shared" si="64"/>
        <v>767246</v>
      </c>
    </row>
    <row r="72" spans="2:21" ht="48.6" customHeight="1">
      <c r="B72" s="5"/>
      <c r="C72" s="46">
        <v>4</v>
      </c>
      <c r="D72" s="47" t="s">
        <v>100</v>
      </c>
      <c r="E72" s="47"/>
      <c r="F72" s="12"/>
      <c r="G72" s="12"/>
      <c r="H72" s="16" t="str">
        <f t="shared" ref="H72" si="66">R72</f>
        <v>шт</v>
      </c>
      <c r="I72" s="15">
        <f t="shared" si="65"/>
        <v>66509.02</v>
      </c>
      <c r="J72" s="13"/>
      <c r="K72" s="14">
        <f t="shared" ref="K72" si="67">T72</f>
        <v>2</v>
      </c>
      <c r="L72" s="15">
        <f t="shared" ref="L72" si="68">K72*J72</f>
        <v>0</v>
      </c>
      <c r="M72" s="7"/>
      <c r="O72" s="28">
        <v>4</v>
      </c>
      <c r="P72" s="44" t="s">
        <v>100</v>
      </c>
      <c r="Q72" s="62"/>
      <c r="R72" s="29" t="s">
        <v>19</v>
      </c>
      <c r="S72" s="41">
        <v>66509.02</v>
      </c>
      <c r="T72" s="32">
        <v>2</v>
      </c>
      <c r="U72" s="31">
        <f t="shared" ref="U72" si="69">S72*T72</f>
        <v>133018.04</v>
      </c>
    </row>
    <row r="73" spans="2:21" ht="48.6" customHeight="1">
      <c r="B73" s="5"/>
      <c r="C73" s="46">
        <v>5</v>
      </c>
      <c r="D73" s="47" t="s">
        <v>87</v>
      </c>
      <c r="E73" s="47"/>
      <c r="F73" s="12"/>
      <c r="G73" s="12"/>
      <c r="H73" s="16" t="str">
        <f t="shared" si="61"/>
        <v>шт</v>
      </c>
      <c r="I73" s="15">
        <f t="shared" si="65"/>
        <v>1200</v>
      </c>
      <c r="J73" s="13"/>
      <c r="K73" s="14">
        <v>180</v>
      </c>
      <c r="L73" s="15">
        <f t="shared" si="63"/>
        <v>0</v>
      </c>
      <c r="M73" s="7"/>
      <c r="O73" s="28">
        <v>5</v>
      </c>
      <c r="P73" s="44" t="s">
        <v>87</v>
      </c>
      <c r="Q73" s="62"/>
      <c r="R73" s="29" t="s">
        <v>19</v>
      </c>
      <c r="S73" s="41">
        <v>1200</v>
      </c>
      <c r="T73" s="32">
        <v>180</v>
      </c>
      <c r="U73" s="31">
        <f t="shared" si="64"/>
        <v>216000</v>
      </c>
    </row>
    <row r="74" spans="2:21" ht="15" customHeight="1">
      <c r="B74" s="5"/>
      <c r="C74" s="59" t="s">
        <v>21</v>
      </c>
      <c r="D74" s="63"/>
      <c r="E74" s="59"/>
      <c r="F74" s="59"/>
      <c r="G74" s="59"/>
      <c r="H74" s="59"/>
      <c r="I74" s="59"/>
      <c r="J74" s="59"/>
      <c r="K74" s="10"/>
      <c r="L74" s="17">
        <f>SUM(L69:L73)</f>
        <v>0</v>
      </c>
      <c r="M74" s="7"/>
      <c r="O74" s="60" t="s">
        <v>21</v>
      </c>
      <c r="P74" s="60" t="s">
        <v>20</v>
      </c>
      <c r="Q74" s="60"/>
      <c r="R74" s="60"/>
      <c r="S74" s="60"/>
      <c r="T74" s="33"/>
      <c r="U74" s="34">
        <f>SUM(U69:U73)</f>
        <v>4076591.94</v>
      </c>
    </row>
    <row r="75" spans="2:21" ht="15" customHeight="1">
      <c r="B75" s="5"/>
      <c r="C75" s="50" t="s">
        <v>22</v>
      </c>
      <c r="D75" s="50"/>
      <c r="E75" s="50"/>
      <c r="F75" s="50"/>
      <c r="G75" s="50"/>
      <c r="H75" s="50"/>
      <c r="I75" s="50"/>
      <c r="J75" s="50"/>
      <c r="K75" s="18">
        <f>T75</f>
        <v>0.22</v>
      </c>
      <c r="L75" s="17">
        <f>L74*K75</f>
        <v>0</v>
      </c>
      <c r="M75" s="7"/>
      <c r="O75" s="60" t="s">
        <v>22</v>
      </c>
      <c r="P75" s="60"/>
      <c r="Q75" s="60"/>
      <c r="R75" s="60"/>
      <c r="S75" s="60"/>
      <c r="T75" s="35">
        <v>0.22</v>
      </c>
      <c r="U75" s="34">
        <f>U74*T75</f>
        <v>896850.22679999995</v>
      </c>
    </row>
    <row r="76" spans="2:21">
      <c r="B76" s="5"/>
      <c r="C76" s="50" t="s">
        <v>23</v>
      </c>
      <c r="D76" s="50"/>
      <c r="E76" s="50"/>
      <c r="F76" s="50"/>
      <c r="G76" s="50"/>
      <c r="H76" s="50"/>
      <c r="I76" s="50"/>
      <c r="J76" s="50"/>
      <c r="K76" s="19"/>
      <c r="L76" s="17">
        <f>SUM(L74:L75)</f>
        <v>0</v>
      </c>
      <c r="M76" s="7"/>
      <c r="O76" s="51" t="s">
        <v>23</v>
      </c>
      <c r="P76" s="51"/>
      <c r="Q76" s="51"/>
      <c r="R76" s="51"/>
      <c r="S76" s="51"/>
      <c r="T76" s="36"/>
      <c r="U76" s="34">
        <f>SUM(U74:U75)</f>
        <v>4973442.1667999998</v>
      </c>
    </row>
    <row r="77" spans="2:21" ht="15" customHeight="1">
      <c r="B77" s="5"/>
      <c r="C77" s="66" t="s">
        <v>34</v>
      </c>
      <c r="D77" s="67"/>
      <c r="E77" s="66"/>
      <c r="F77" s="66"/>
      <c r="G77" s="66"/>
      <c r="H77" s="66"/>
      <c r="I77" s="66"/>
      <c r="J77" s="66"/>
      <c r="K77" s="66"/>
      <c r="L77" s="66"/>
      <c r="M77" s="7"/>
      <c r="O77" s="61" t="str">
        <f>C77</f>
        <v>1.4 АО "ДРСК" филиал Приморские электрические сети</v>
      </c>
      <c r="P77" s="71"/>
      <c r="Q77" s="61"/>
      <c r="R77" s="61"/>
      <c r="S77" s="61"/>
      <c r="T77" s="61"/>
      <c r="U77" s="61"/>
    </row>
    <row r="78" spans="2:21" ht="48.6" customHeight="1">
      <c r="B78" s="5"/>
      <c r="C78" s="46">
        <v>1</v>
      </c>
      <c r="D78" s="47" t="s">
        <v>54</v>
      </c>
      <c r="E78" s="47"/>
      <c r="F78" s="12"/>
      <c r="G78" s="12"/>
      <c r="H78" s="16" t="str">
        <f t="shared" ref="H78:H85" si="70">R78</f>
        <v>шт</v>
      </c>
      <c r="I78" s="15">
        <f t="shared" ref="I78:I85" si="71">S78</f>
        <v>54740.160000000003</v>
      </c>
      <c r="J78" s="13"/>
      <c r="K78" s="14" t="str">
        <f t="shared" ref="K78:K85" si="72">T78</f>
        <v>6</v>
      </c>
      <c r="L78" s="15">
        <f t="shared" ref="L78:L85" si="73">K78*J78</f>
        <v>0</v>
      </c>
      <c r="M78" s="7"/>
      <c r="O78" s="45">
        <v>1</v>
      </c>
      <c r="P78" s="48" t="s">
        <v>54</v>
      </c>
      <c r="Q78" s="72" t="s">
        <v>30</v>
      </c>
      <c r="R78" s="29" t="s">
        <v>19</v>
      </c>
      <c r="S78" s="40">
        <v>54740.160000000003</v>
      </c>
      <c r="T78" s="30" t="s">
        <v>37</v>
      </c>
      <c r="U78" s="31">
        <f t="shared" ref="U78:U85" si="74">S78*T78</f>
        <v>328440.96000000002</v>
      </c>
    </row>
    <row r="79" spans="2:21" ht="48.6" customHeight="1">
      <c r="B79" s="5"/>
      <c r="C79" s="46">
        <v>2</v>
      </c>
      <c r="D79" s="47" t="s">
        <v>55</v>
      </c>
      <c r="E79" s="47"/>
      <c r="F79" s="12"/>
      <c r="G79" s="12"/>
      <c r="H79" s="16" t="str">
        <f t="shared" si="70"/>
        <v>шт</v>
      </c>
      <c r="I79" s="15">
        <f t="shared" si="71"/>
        <v>6714.75</v>
      </c>
      <c r="J79" s="13"/>
      <c r="K79" s="14" t="str">
        <f t="shared" si="72"/>
        <v>6</v>
      </c>
      <c r="L79" s="15">
        <f t="shared" si="73"/>
        <v>0</v>
      </c>
      <c r="M79" s="7"/>
      <c r="O79" s="45">
        <v>2</v>
      </c>
      <c r="P79" s="48" t="s">
        <v>55</v>
      </c>
      <c r="Q79" s="72"/>
      <c r="R79" s="29" t="s">
        <v>19</v>
      </c>
      <c r="S79" s="41">
        <v>6714.75</v>
      </c>
      <c r="T79" s="32" t="s">
        <v>37</v>
      </c>
      <c r="U79" s="31">
        <f t="shared" si="74"/>
        <v>40288.5</v>
      </c>
    </row>
    <row r="80" spans="2:21" ht="48.6" customHeight="1">
      <c r="B80" s="5"/>
      <c r="C80" s="46">
        <v>3</v>
      </c>
      <c r="D80" s="47" t="s">
        <v>109</v>
      </c>
      <c r="E80" s="47"/>
      <c r="F80" s="12"/>
      <c r="G80" s="12"/>
      <c r="H80" s="16" t="str">
        <f t="shared" si="70"/>
        <v>шт</v>
      </c>
      <c r="I80" s="15">
        <f t="shared" si="71"/>
        <v>5525.41</v>
      </c>
      <c r="J80" s="13"/>
      <c r="K80" s="14" t="str">
        <f t="shared" si="72"/>
        <v>6</v>
      </c>
      <c r="L80" s="15">
        <f t="shared" si="73"/>
        <v>0</v>
      </c>
      <c r="M80" s="7"/>
      <c r="O80" s="45">
        <v>3</v>
      </c>
      <c r="P80" s="48" t="s">
        <v>109</v>
      </c>
      <c r="Q80" s="72"/>
      <c r="R80" s="29" t="s">
        <v>19</v>
      </c>
      <c r="S80" s="41">
        <v>5525.41</v>
      </c>
      <c r="T80" s="32" t="s">
        <v>37</v>
      </c>
      <c r="U80" s="31">
        <f t="shared" si="74"/>
        <v>33152.46</v>
      </c>
    </row>
    <row r="81" spans="2:21" ht="48.6" customHeight="1">
      <c r="B81" s="5"/>
      <c r="C81" s="46">
        <v>4</v>
      </c>
      <c r="D81" s="47" t="s">
        <v>110</v>
      </c>
      <c r="E81" s="47"/>
      <c r="F81" s="12"/>
      <c r="G81" s="12"/>
      <c r="H81" s="16" t="str">
        <f t="shared" si="70"/>
        <v>шт</v>
      </c>
      <c r="I81" s="15">
        <f t="shared" si="71"/>
        <v>10454.92</v>
      </c>
      <c r="J81" s="13"/>
      <c r="K81" s="14" t="str">
        <f t="shared" si="72"/>
        <v>6</v>
      </c>
      <c r="L81" s="15">
        <f t="shared" si="73"/>
        <v>0</v>
      </c>
      <c r="M81" s="7"/>
      <c r="O81" s="45">
        <v>4</v>
      </c>
      <c r="P81" s="48" t="s">
        <v>110</v>
      </c>
      <c r="Q81" s="72"/>
      <c r="R81" s="29" t="s">
        <v>19</v>
      </c>
      <c r="S81" s="41">
        <v>10454.92</v>
      </c>
      <c r="T81" s="32" t="s">
        <v>37</v>
      </c>
      <c r="U81" s="31">
        <f t="shared" si="74"/>
        <v>62729.520000000004</v>
      </c>
    </row>
    <row r="82" spans="2:21" ht="48.6" customHeight="1">
      <c r="B82" s="5"/>
      <c r="C82" s="46">
        <v>5</v>
      </c>
      <c r="D82" s="47" t="s">
        <v>111</v>
      </c>
      <c r="E82" s="47"/>
      <c r="F82" s="12"/>
      <c r="G82" s="12"/>
      <c r="H82" s="16" t="str">
        <f t="shared" ref="H82" si="75">R82</f>
        <v>шт</v>
      </c>
      <c r="I82" s="15">
        <f t="shared" ref="I82" si="76">S82</f>
        <v>5864.75</v>
      </c>
      <c r="J82" s="13"/>
      <c r="K82" s="14" t="str">
        <f t="shared" ref="K82" si="77">T82</f>
        <v>48</v>
      </c>
      <c r="L82" s="15">
        <f t="shared" ref="L82" si="78">K82*J82</f>
        <v>0</v>
      </c>
      <c r="M82" s="7"/>
      <c r="O82" s="45">
        <v>5</v>
      </c>
      <c r="P82" s="48" t="s">
        <v>111</v>
      </c>
      <c r="Q82" s="72"/>
      <c r="R82" s="29" t="s">
        <v>19</v>
      </c>
      <c r="S82" s="41">
        <v>5864.75</v>
      </c>
      <c r="T82" s="32" t="s">
        <v>38</v>
      </c>
      <c r="U82" s="31">
        <f t="shared" ref="U82" si="79">S82*T82</f>
        <v>281508</v>
      </c>
    </row>
    <row r="83" spans="2:21" ht="48.6" customHeight="1">
      <c r="B83" s="5"/>
      <c r="C83" s="46">
        <v>6</v>
      </c>
      <c r="D83" s="47" t="s">
        <v>98</v>
      </c>
      <c r="E83" s="47"/>
      <c r="F83" s="12"/>
      <c r="G83" s="12"/>
      <c r="H83" s="16" t="str">
        <f t="shared" si="70"/>
        <v>шт</v>
      </c>
      <c r="I83" s="15">
        <f t="shared" si="71"/>
        <v>54825.41</v>
      </c>
      <c r="J83" s="13"/>
      <c r="K83" s="14">
        <f t="shared" si="72"/>
        <v>6</v>
      </c>
      <c r="L83" s="15">
        <f t="shared" si="73"/>
        <v>0</v>
      </c>
      <c r="M83" s="7"/>
      <c r="O83" s="45">
        <v>6</v>
      </c>
      <c r="P83" s="48" t="s">
        <v>98</v>
      </c>
      <c r="Q83" s="72"/>
      <c r="R83" s="29" t="s">
        <v>19</v>
      </c>
      <c r="S83" s="41">
        <v>54825.41</v>
      </c>
      <c r="T83" s="32">
        <v>6</v>
      </c>
      <c r="U83" s="31">
        <f t="shared" si="74"/>
        <v>328952.46000000002</v>
      </c>
    </row>
    <row r="84" spans="2:21" ht="48.6" customHeight="1">
      <c r="B84" s="5"/>
      <c r="C84" s="46">
        <v>7</v>
      </c>
      <c r="D84" s="47" t="s">
        <v>53</v>
      </c>
      <c r="E84" s="47"/>
      <c r="F84" s="12"/>
      <c r="G84" s="12"/>
      <c r="H84" s="16" t="str">
        <f t="shared" ref="H84" si="80">R84</f>
        <v>шт</v>
      </c>
      <c r="I84" s="15">
        <f t="shared" ref="I84" si="81">S84</f>
        <v>61625.41</v>
      </c>
      <c r="J84" s="13"/>
      <c r="K84" s="14">
        <f t="shared" ref="K84" si="82">T84</f>
        <v>6</v>
      </c>
      <c r="L84" s="15">
        <f t="shared" ref="L84" si="83">K84*J84</f>
        <v>0</v>
      </c>
      <c r="M84" s="7"/>
      <c r="O84" s="45">
        <v>7</v>
      </c>
      <c r="P84" s="48" t="s">
        <v>53</v>
      </c>
      <c r="Q84" s="72"/>
      <c r="R84" s="29" t="s">
        <v>19</v>
      </c>
      <c r="S84" s="41">
        <v>61625.41</v>
      </c>
      <c r="T84" s="32">
        <v>6</v>
      </c>
      <c r="U84" s="31">
        <f t="shared" ref="U84" si="84">S84*T84</f>
        <v>369752.46</v>
      </c>
    </row>
    <row r="85" spans="2:21" ht="48.6" customHeight="1">
      <c r="B85" s="5"/>
      <c r="C85" s="46">
        <v>8</v>
      </c>
      <c r="D85" s="47" t="s">
        <v>112</v>
      </c>
      <c r="E85" s="47"/>
      <c r="F85" s="12"/>
      <c r="G85" s="12"/>
      <c r="H85" s="16" t="str">
        <f t="shared" si="70"/>
        <v>шт</v>
      </c>
      <c r="I85" s="15">
        <f t="shared" si="71"/>
        <v>7147.54</v>
      </c>
      <c r="J85" s="13"/>
      <c r="K85" s="14">
        <f t="shared" si="72"/>
        <v>13</v>
      </c>
      <c r="L85" s="15">
        <f t="shared" si="73"/>
        <v>0</v>
      </c>
      <c r="M85" s="7"/>
      <c r="O85" s="45">
        <v>8</v>
      </c>
      <c r="P85" s="48" t="s">
        <v>112</v>
      </c>
      <c r="Q85" s="72"/>
      <c r="R85" s="29" t="s">
        <v>19</v>
      </c>
      <c r="S85" s="41">
        <v>7147.54</v>
      </c>
      <c r="T85" s="32">
        <v>13</v>
      </c>
      <c r="U85" s="31">
        <f t="shared" si="74"/>
        <v>92918.02</v>
      </c>
    </row>
    <row r="86" spans="2:21" ht="48.6" customHeight="1">
      <c r="B86" s="5"/>
      <c r="C86" s="46">
        <v>9</v>
      </c>
      <c r="D86" s="47" t="s">
        <v>67</v>
      </c>
      <c r="E86" s="47"/>
      <c r="F86" s="12"/>
      <c r="G86" s="12"/>
      <c r="H86" s="16" t="str">
        <f t="shared" ref="H86:H88" si="85">R86</f>
        <v>шт</v>
      </c>
      <c r="I86" s="15">
        <f t="shared" ref="I86:I88" si="86">S86</f>
        <v>25573.77</v>
      </c>
      <c r="J86" s="13"/>
      <c r="K86" s="14">
        <f>T86</f>
        <v>20</v>
      </c>
      <c r="L86" s="15">
        <f t="shared" ref="L86:L88" si="87">K86*J86</f>
        <v>0</v>
      </c>
      <c r="M86" s="7"/>
      <c r="O86" s="45">
        <v>9</v>
      </c>
      <c r="P86" s="48" t="s">
        <v>67</v>
      </c>
      <c r="Q86" s="72"/>
      <c r="R86" s="29" t="s">
        <v>19</v>
      </c>
      <c r="S86" s="41">
        <v>25573.77</v>
      </c>
      <c r="T86" s="32">
        <v>20</v>
      </c>
      <c r="U86" s="31">
        <f t="shared" ref="U86:U88" si="88">S86*T86</f>
        <v>511475.4</v>
      </c>
    </row>
    <row r="87" spans="2:21" ht="48.6" customHeight="1">
      <c r="B87" s="5"/>
      <c r="C87" s="46">
        <v>10</v>
      </c>
      <c r="D87" s="47" t="s">
        <v>69</v>
      </c>
      <c r="E87" s="47"/>
      <c r="F87" s="12"/>
      <c r="G87" s="12"/>
      <c r="H87" s="16" t="str">
        <f t="shared" ref="H87" si="89">R87</f>
        <v>шт</v>
      </c>
      <c r="I87" s="15">
        <f t="shared" ref="I87" si="90">S87</f>
        <v>19181.150000000001</v>
      </c>
      <c r="J87" s="13"/>
      <c r="K87" s="14">
        <f t="shared" ref="K87" si="91">T87</f>
        <v>31</v>
      </c>
      <c r="L87" s="15">
        <f t="shared" ref="L87" si="92">K87*J87</f>
        <v>0</v>
      </c>
      <c r="M87" s="7"/>
      <c r="O87" s="45">
        <v>10</v>
      </c>
      <c r="P87" s="48" t="s">
        <v>69</v>
      </c>
      <c r="Q87" s="72"/>
      <c r="R87" s="29" t="s">
        <v>19</v>
      </c>
      <c r="S87" s="41">
        <v>19181.150000000001</v>
      </c>
      <c r="T87" s="32">
        <v>31</v>
      </c>
      <c r="U87" s="31">
        <f t="shared" ref="U87" si="93">S87*T87</f>
        <v>594615.65</v>
      </c>
    </row>
    <row r="88" spans="2:21" ht="48.6" customHeight="1">
      <c r="B88" s="5"/>
      <c r="C88" s="46">
        <v>11</v>
      </c>
      <c r="D88" s="47" t="s">
        <v>64</v>
      </c>
      <c r="E88" s="47"/>
      <c r="F88" s="12"/>
      <c r="G88" s="12"/>
      <c r="H88" s="16" t="str">
        <f t="shared" si="85"/>
        <v>шт</v>
      </c>
      <c r="I88" s="15">
        <f t="shared" si="86"/>
        <v>98032.79</v>
      </c>
      <c r="J88" s="13"/>
      <c r="K88" s="14">
        <f t="shared" ref="K88" si="94">T88</f>
        <v>3</v>
      </c>
      <c r="L88" s="15">
        <f t="shared" si="87"/>
        <v>0</v>
      </c>
      <c r="M88" s="7"/>
      <c r="O88" s="45">
        <v>11</v>
      </c>
      <c r="P88" s="48" t="s">
        <v>64</v>
      </c>
      <c r="Q88" s="72"/>
      <c r="R88" s="29" t="s">
        <v>19</v>
      </c>
      <c r="S88" s="41">
        <v>98032.79</v>
      </c>
      <c r="T88" s="32">
        <v>3</v>
      </c>
      <c r="U88" s="31">
        <f t="shared" si="88"/>
        <v>294098.37</v>
      </c>
    </row>
    <row r="89" spans="2:21" ht="15" customHeight="1">
      <c r="B89" s="5"/>
      <c r="C89" s="59" t="s">
        <v>21</v>
      </c>
      <c r="D89" s="63"/>
      <c r="E89" s="59"/>
      <c r="F89" s="59"/>
      <c r="G89" s="59"/>
      <c r="H89" s="59"/>
      <c r="I89" s="59"/>
      <c r="J89" s="59"/>
      <c r="K89" s="10"/>
      <c r="L89" s="17">
        <f>SUM(L78:L88)</f>
        <v>0</v>
      </c>
      <c r="M89" s="7"/>
      <c r="O89" s="60" t="s">
        <v>21</v>
      </c>
      <c r="P89" s="73" t="s">
        <v>20</v>
      </c>
      <c r="Q89" s="60"/>
      <c r="R89" s="60"/>
      <c r="S89" s="60"/>
      <c r="T89" s="33"/>
      <c r="U89" s="34">
        <f>SUM(U78:U88)</f>
        <v>2937931.8000000003</v>
      </c>
    </row>
    <row r="90" spans="2:21" ht="15" customHeight="1">
      <c r="B90" s="5"/>
      <c r="C90" s="50" t="s">
        <v>22</v>
      </c>
      <c r="D90" s="50"/>
      <c r="E90" s="50"/>
      <c r="F90" s="50"/>
      <c r="G90" s="50"/>
      <c r="H90" s="50"/>
      <c r="I90" s="50"/>
      <c r="J90" s="50"/>
      <c r="K90" s="18">
        <f>T90</f>
        <v>0.22</v>
      </c>
      <c r="L90" s="17">
        <f>L89*K90</f>
        <v>0</v>
      </c>
      <c r="M90" s="7"/>
      <c r="O90" s="60" t="s">
        <v>22</v>
      </c>
      <c r="P90" s="60"/>
      <c r="Q90" s="60"/>
      <c r="R90" s="60"/>
      <c r="S90" s="60"/>
      <c r="T90" s="35">
        <v>0.22</v>
      </c>
      <c r="U90" s="34">
        <f>U89*T90</f>
        <v>646344.99600000004</v>
      </c>
    </row>
    <row r="91" spans="2:21">
      <c r="B91" s="5"/>
      <c r="C91" s="50" t="s">
        <v>23</v>
      </c>
      <c r="D91" s="50"/>
      <c r="E91" s="50"/>
      <c r="F91" s="50"/>
      <c r="G91" s="50"/>
      <c r="H91" s="50"/>
      <c r="I91" s="50"/>
      <c r="J91" s="50"/>
      <c r="K91" s="19"/>
      <c r="L91" s="17">
        <f>SUM(L89:L90)</f>
        <v>0</v>
      </c>
      <c r="M91" s="7"/>
      <c r="O91" s="51" t="s">
        <v>23</v>
      </c>
      <c r="P91" s="51"/>
      <c r="Q91" s="51"/>
      <c r="R91" s="51"/>
      <c r="S91" s="51"/>
      <c r="T91" s="36"/>
      <c r="U91" s="34">
        <f>SUM(U89:U90)</f>
        <v>3584276.7960000001</v>
      </c>
    </row>
    <row r="92" spans="2:21" ht="15" customHeight="1">
      <c r="B92" s="5"/>
      <c r="C92" s="66" t="s">
        <v>35</v>
      </c>
      <c r="D92" s="67"/>
      <c r="E92" s="66"/>
      <c r="F92" s="66"/>
      <c r="G92" s="66"/>
      <c r="H92" s="66"/>
      <c r="I92" s="66"/>
      <c r="J92" s="66"/>
      <c r="K92" s="66"/>
      <c r="L92" s="66"/>
      <c r="M92" s="7"/>
      <c r="O92" s="61" t="str">
        <f>C92</f>
        <v>1.5 АО "ДРСК" филиал Электрические сети ЕАО</v>
      </c>
      <c r="P92" s="61"/>
      <c r="Q92" s="61"/>
      <c r="R92" s="61"/>
      <c r="S92" s="61"/>
      <c r="T92" s="61"/>
      <c r="U92" s="61"/>
    </row>
    <row r="93" spans="2:21" ht="48.6" customHeight="1">
      <c r="B93" s="5"/>
      <c r="C93" s="46">
        <v>1</v>
      </c>
      <c r="D93" s="47" t="s">
        <v>56</v>
      </c>
      <c r="E93" s="47"/>
      <c r="F93" s="12"/>
      <c r="G93" s="12"/>
      <c r="H93" s="16" t="str">
        <f t="shared" ref="H93:H120" si="95">R93</f>
        <v>шт</v>
      </c>
      <c r="I93" s="15">
        <f t="shared" ref="I93:I120" si="96">S93</f>
        <v>5864.75</v>
      </c>
      <c r="J93" s="13"/>
      <c r="K93" s="49" t="str">
        <f t="shared" ref="K93:K120" si="97">T93</f>
        <v>2</v>
      </c>
      <c r="L93" s="15">
        <f t="shared" ref="L93:L120" si="98">K93*J93</f>
        <v>0</v>
      </c>
      <c r="M93" s="7"/>
      <c r="O93" s="28">
        <v>1</v>
      </c>
      <c r="P93" s="44" t="s">
        <v>56</v>
      </c>
      <c r="Q93" s="62" t="s">
        <v>30</v>
      </c>
      <c r="R93" s="29" t="s">
        <v>19</v>
      </c>
      <c r="S93" s="40">
        <v>5864.75</v>
      </c>
      <c r="T93" s="30" t="s">
        <v>40</v>
      </c>
      <c r="U93" s="31">
        <f>S93*T93</f>
        <v>11729.5</v>
      </c>
    </row>
    <row r="94" spans="2:21" ht="48.6" customHeight="1">
      <c r="B94" s="5"/>
      <c r="C94" s="46">
        <v>2</v>
      </c>
      <c r="D94" s="47" t="s">
        <v>57</v>
      </c>
      <c r="E94" s="47"/>
      <c r="F94" s="12"/>
      <c r="G94" s="12"/>
      <c r="H94" s="16" t="str">
        <f t="shared" si="95"/>
        <v>шт</v>
      </c>
      <c r="I94" s="15">
        <f t="shared" si="96"/>
        <v>60690.16</v>
      </c>
      <c r="J94" s="13"/>
      <c r="K94" s="49" t="str">
        <f t="shared" si="97"/>
        <v>3</v>
      </c>
      <c r="L94" s="15">
        <f t="shared" si="98"/>
        <v>0</v>
      </c>
      <c r="M94" s="7"/>
      <c r="O94" s="28">
        <v>2</v>
      </c>
      <c r="P94" s="44" t="s">
        <v>57</v>
      </c>
      <c r="Q94" s="62"/>
      <c r="R94" s="29" t="s">
        <v>19</v>
      </c>
      <c r="S94" s="41">
        <v>60690.16</v>
      </c>
      <c r="T94" s="32" t="s">
        <v>43</v>
      </c>
      <c r="U94" s="31">
        <f t="shared" ref="U94:U98" si="99">S94*T94</f>
        <v>182070.48</v>
      </c>
    </row>
    <row r="95" spans="2:21" ht="48.6" customHeight="1">
      <c r="B95" s="5"/>
      <c r="C95" s="46">
        <v>3</v>
      </c>
      <c r="D95" s="47" t="s">
        <v>58</v>
      </c>
      <c r="E95" s="47"/>
      <c r="F95" s="12"/>
      <c r="G95" s="12"/>
      <c r="H95" s="16" t="str">
        <f t="shared" ref="H95" si="100">R95</f>
        <v>шт</v>
      </c>
      <c r="I95" s="15">
        <f t="shared" ref="I95" si="101">S95</f>
        <v>54740.160000000003</v>
      </c>
      <c r="J95" s="13"/>
      <c r="K95" s="49" t="str">
        <f t="shared" ref="K95" si="102">T95</f>
        <v>1</v>
      </c>
      <c r="L95" s="15">
        <f t="shared" ref="L95" si="103">K95*J95</f>
        <v>0</v>
      </c>
      <c r="M95" s="7"/>
      <c r="O95" s="28">
        <v>3</v>
      </c>
      <c r="P95" s="44" t="s">
        <v>58</v>
      </c>
      <c r="Q95" s="62"/>
      <c r="R95" s="29" t="s">
        <v>19</v>
      </c>
      <c r="S95" s="41">
        <v>54740.160000000003</v>
      </c>
      <c r="T95" s="32" t="s">
        <v>41</v>
      </c>
      <c r="U95" s="31">
        <f t="shared" si="99"/>
        <v>54740.160000000003</v>
      </c>
    </row>
    <row r="96" spans="2:21" ht="48.6" customHeight="1">
      <c r="B96" s="5"/>
      <c r="C96" s="46">
        <v>4</v>
      </c>
      <c r="D96" s="47" t="s">
        <v>113</v>
      </c>
      <c r="E96" s="47"/>
      <c r="F96" s="12"/>
      <c r="G96" s="12"/>
      <c r="H96" s="16" t="str">
        <f t="shared" si="95"/>
        <v>шт</v>
      </c>
      <c r="I96" s="15">
        <f t="shared" si="96"/>
        <v>36550</v>
      </c>
      <c r="J96" s="13"/>
      <c r="K96" s="49" t="str">
        <f t="shared" si="97"/>
        <v>1</v>
      </c>
      <c r="L96" s="15">
        <f t="shared" si="98"/>
        <v>0</v>
      </c>
      <c r="M96" s="7"/>
      <c r="O96" s="28">
        <v>4</v>
      </c>
      <c r="P96" s="44" t="s">
        <v>113</v>
      </c>
      <c r="Q96" s="62"/>
      <c r="R96" s="29" t="s">
        <v>19</v>
      </c>
      <c r="S96" s="41">
        <v>36550</v>
      </c>
      <c r="T96" s="32" t="s">
        <v>41</v>
      </c>
      <c r="U96" s="31">
        <f t="shared" si="99"/>
        <v>36550</v>
      </c>
    </row>
    <row r="97" spans="2:21" ht="48.6" customHeight="1">
      <c r="B97" s="5"/>
      <c r="C97" s="46">
        <v>5</v>
      </c>
      <c r="D97" s="47" t="s">
        <v>114</v>
      </c>
      <c r="E97" s="47"/>
      <c r="F97" s="12"/>
      <c r="G97" s="12"/>
      <c r="H97" s="16" t="str">
        <f t="shared" si="95"/>
        <v>шт</v>
      </c>
      <c r="I97" s="15">
        <f t="shared" si="96"/>
        <v>151500</v>
      </c>
      <c r="J97" s="13"/>
      <c r="K97" s="49">
        <f t="shared" si="97"/>
        <v>2</v>
      </c>
      <c r="L97" s="15">
        <f t="shared" si="98"/>
        <v>0</v>
      </c>
      <c r="M97" s="7"/>
      <c r="O97" s="28">
        <v>5</v>
      </c>
      <c r="P97" s="44" t="s">
        <v>114</v>
      </c>
      <c r="Q97" s="62"/>
      <c r="R97" s="29" t="s">
        <v>19</v>
      </c>
      <c r="S97" s="41">
        <v>151500</v>
      </c>
      <c r="T97" s="32">
        <v>2</v>
      </c>
      <c r="U97" s="31">
        <f t="shared" si="99"/>
        <v>303000</v>
      </c>
    </row>
    <row r="98" spans="2:21" ht="48.6" customHeight="1">
      <c r="B98" s="5"/>
      <c r="C98" s="46">
        <v>6</v>
      </c>
      <c r="D98" s="47" t="s">
        <v>115</v>
      </c>
      <c r="E98" s="47"/>
      <c r="F98" s="12"/>
      <c r="G98" s="12"/>
      <c r="H98" s="16" t="str">
        <f t="shared" ref="H98:H99" si="104">R98</f>
        <v>шт</v>
      </c>
      <c r="I98" s="15">
        <f t="shared" ref="I98:I99" si="105">S98</f>
        <v>59236.89</v>
      </c>
      <c r="J98" s="13"/>
      <c r="K98" s="49">
        <f t="shared" ref="K98:K99" si="106">T98</f>
        <v>1</v>
      </c>
      <c r="L98" s="15">
        <f t="shared" ref="L98:L99" si="107">K98*J98</f>
        <v>0</v>
      </c>
      <c r="M98" s="7"/>
      <c r="O98" s="28">
        <v>6</v>
      </c>
      <c r="P98" s="44" t="s">
        <v>115</v>
      </c>
      <c r="Q98" s="62"/>
      <c r="R98" s="29" t="s">
        <v>19</v>
      </c>
      <c r="S98" s="41">
        <v>59236.89</v>
      </c>
      <c r="T98" s="32">
        <v>1</v>
      </c>
      <c r="U98" s="31">
        <f t="shared" si="99"/>
        <v>59236.89</v>
      </c>
    </row>
    <row r="99" spans="2:21" ht="48.6" customHeight="1">
      <c r="B99" s="5"/>
      <c r="C99" s="46">
        <v>7</v>
      </c>
      <c r="D99" s="47" t="s">
        <v>116</v>
      </c>
      <c r="E99" s="47"/>
      <c r="F99" s="12"/>
      <c r="G99" s="12"/>
      <c r="H99" s="16" t="str">
        <f t="shared" si="104"/>
        <v>шт</v>
      </c>
      <c r="I99" s="15">
        <f t="shared" si="105"/>
        <v>389.34</v>
      </c>
      <c r="J99" s="13"/>
      <c r="K99" s="49">
        <f t="shared" si="106"/>
        <v>20</v>
      </c>
      <c r="L99" s="15">
        <f t="shared" si="107"/>
        <v>0</v>
      </c>
      <c r="M99" s="7"/>
      <c r="O99" s="28">
        <v>7</v>
      </c>
      <c r="P99" s="44" t="s">
        <v>116</v>
      </c>
      <c r="Q99" s="62"/>
      <c r="R99" s="29" t="s">
        <v>19</v>
      </c>
      <c r="S99" s="41">
        <v>389.34</v>
      </c>
      <c r="T99" s="32">
        <v>20</v>
      </c>
      <c r="U99" s="31">
        <f t="shared" ref="U99" si="108">S99*T99</f>
        <v>7786.7999999999993</v>
      </c>
    </row>
    <row r="100" spans="2:21" ht="48.6" customHeight="1">
      <c r="B100" s="5"/>
      <c r="C100" s="46">
        <v>8</v>
      </c>
      <c r="D100" s="47" t="s">
        <v>117</v>
      </c>
      <c r="E100" s="47"/>
      <c r="F100" s="12"/>
      <c r="G100" s="12"/>
      <c r="H100" s="16" t="str">
        <f t="shared" si="95"/>
        <v>шт</v>
      </c>
      <c r="I100" s="15">
        <f t="shared" si="96"/>
        <v>45458.2</v>
      </c>
      <c r="J100" s="13"/>
      <c r="K100" s="49">
        <f t="shared" si="97"/>
        <v>2</v>
      </c>
      <c r="L100" s="15">
        <f t="shared" si="98"/>
        <v>0</v>
      </c>
      <c r="M100" s="7"/>
      <c r="O100" s="28">
        <v>8</v>
      </c>
      <c r="P100" s="44" t="s">
        <v>117</v>
      </c>
      <c r="Q100" s="62"/>
      <c r="R100" s="29" t="s">
        <v>19</v>
      </c>
      <c r="S100" s="41">
        <v>45458.2</v>
      </c>
      <c r="T100" s="32">
        <v>2</v>
      </c>
      <c r="U100" s="31">
        <f t="shared" ref="U100:U120" si="109">S100*T100</f>
        <v>90916.4</v>
      </c>
    </row>
    <row r="101" spans="2:21" ht="48.6" customHeight="1">
      <c r="B101" s="5"/>
      <c r="C101" s="46">
        <v>9</v>
      </c>
      <c r="D101" s="47" t="s">
        <v>118</v>
      </c>
      <c r="E101" s="47"/>
      <c r="F101" s="12"/>
      <c r="G101" s="12"/>
      <c r="H101" s="16" t="str">
        <f t="shared" si="95"/>
        <v>шт</v>
      </c>
      <c r="I101" s="15">
        <f t="shared" si="96"/>
        <v>1890.16</v>
      </c>
      <c r="J101" s="13"/>
      <c r="K101" s="49">
        <f t="shared" si="97"/>
        <v>10</v>
      </c>
      <c r="L101" s="15">
        <f t="shared" si="98"/>
        <v>0</v>
      </c>
      <c r="M101" s="7"/>
      <c r="O101" s="28">
        <v>9</v>
      </c>
      <c r="P101" s="44" t="s">
        <v>118</v>
      </c>
      <c r="Q101" s="62"/>
      <c r="R101" s="29" t="s">
        <v>19</v>
      </c>
      <c r="S101" s="41">
        <v>1890.16</v>
      </c>
      <c r="T101" s="32">
        <v>10</v>
      </c>
      <c r="U101" s="31">
        <f t="shared" si="109"/>
        <v>18901.600000000002</v>
      </c>
    </row>
    <row r="102" spans="2:21" ht="48.6" customHeight="1">
      <c r="B102" s="5"/>
      <c r="C102" s="46">
        <v>10</v>
      </c>
      <c r="D102" s="47" t="s">
        <v>119</v>
      </c>
      <c r="E102" s="47"/>
      <c r="F102" s="12"/>
      <c r="G102" s="12"/>
      <c r="H102" s="16" t="str">
        <f t="shared" ref="H102" si="110">R102</f>
        <v>шт</v>
      </c>
      <c r="I102" s="15">
        <f t="shared" ref="I102" si="111">S102</f>
        <v>7982.79</v>
      </c>
      <c r="J102" s="13"/>
      <c r="K102" s="49">
        <f t="shared" ref="K102" si="112">T102</f>
        <v>5</v>
      </c>
      <c r="L102" s="15">
        <f t="shared" ref="L102" si="113">K102*J102</f>
        <v>0</v>
      </c>
      <c r="M102" s="7"/>
      <c r="O102" s="28">
        <v>10</v>
      </c>
      <c r="P102" s="44" t="s">
        <v>119</v>
      </c>
      <c r="Q102" s="62"/>
      <c r="R102" s="29" t="s">
        <v>19</v>
      </c>
      <c r="S102" s="41">
        <v>7982.79</v>
      </c>
      <c r="T102" s="32">
        <v>5</v>
      </c>
      <c r="U102" s="31">
        <f t="shared" ref="U102" si="114">S102*T102</f>
        <v>39913.949999999997</v>
      </c>
    </row>
    <row r="103" spans="2:21" ht="48.6" customHeight="1">
      <c r="B103" s="5"/>
      <c r="C103" s="46">
        <v>11</v>
      </c>
      <c r="D103" s="47" t="s">
        <v>120</v>
      </c>
      <c r="E103" s="47"/>
      <c r="F103" s="12"/>
      <c r="G103" s="12"/>
      <c r="H103" s="16" t="str">
        <f t="shared" si="95"/>
        <v>шт</v>
      </c>
      <c r="I103" s="15">
        <f t="shared" si="96"/>
        <v>18301.64</v>
      </c>
      <c r="J103" s="13"/>
      <c r="K103" s="49">
        <f t="shared" si="97"/>
        <v>1</v>
      </c>
      <c r="L103" s="15">
        <f t="shared" si="98"/>
        <v>0</v>
      </c>
      <c r="M103" s="7"/>
      <c r="O103" s="28">
        <v>11</v>
      </c>
      <c r="P103" s="44" t="s">
        <v>120</v>
      </c>
      <c r="Q103" s="62"/>
      <c r="R103" s="29" t="s">
        <v>19</v>
      </c>
      <c r="S103" s="41">
        <v>18301.64</v>
      </c>
      <c r="T103" s="32">
        <v>1</v>
      </c>
      <c r="U103" s="31">
        <f t="shared" si="109"/>
        <v>18301.64</v>
      </c>
    </row>
    <row r="104" spans="2:21" ht="48.6" customHeight="1">
      <c r="B104" s="5"/>
      <c r="C104" s="46">
        <v>12</v>
      </c>
      <c r="D104" s="47" t="s">
        <v>121</v>
      </c>
      <c r="E104" s="47"/>
      <c r="F104" s="12"/>
      <c r="G104" s="12"/>
      <c r="H104" s="16" t="str">
        <f t="shared" ref="H104" si="115">R104</f>
        <v>шт</v>
      </c>
      <c r="I104" s="15">
        <f t="shared" ref="I104" si="116">S104</f>
        <v>2113.9299999999998</v>
      </c>
      <c r="J104" s="13"/>
      <c r="K104" s="49">
        <f t="shared" ref="K104" si="117">T104</f>
        <v>5</v>
      </c>
      <c r="L104" s="15">
        <f t="shared" ref="L104" si="118">K104*J104</f>
        <v>0</v>
      </c>
      <c r="M104" s="7"/>
      <c r="O104" s="28">
        <v>12</v>
      </c>
      <c r="P104" s="44" t="s">
        <v>121</v>
      </c>
      <c r="Q104" s="62"/>
      <c r="R104" s="29" t="s">
        <v>19</v>
      </c>
      <c r="S104" s="41">
        <v>2113.9299999999998</v>
      </c>
      <c r="T104" s="32">
        <v>5</v>
      </c>
      <c r="U104" s="31">
        <f t="shared" ref="U104" si="119">S104*T104</f>
        <v>10569.65</v>
      </c>
    </row>
    <row r="105" spans="2:21" ht="48.6" customHeight="1">
      <c r="B105" s="5"/>
      <c r="C105" s="46">
        <v>13</v>
      </c>
      <c r="D105" s="47" t="s">
        <v>59</v>
      </c>
      <c r="E105" s="47"/>
      <c r="F105" s="12"/>
      <c r="G105" s="12"/>
      <c r="H105" s="16" t="str">
        <f t="shared" si="95"/>
        <v>шт</v>
      </c>
      <c r="I105" s="15">
        <f t="shared" si="96"/>
        <v>6800</v>
      </c>
      <c r="J105" s="13"/>
      <c r="K105" s="49">
        <f t="shared" si="97"/>
        <v>2</v>
      </c>
      <c r="L105" s="15">
        <f t="shared" si="98"/>
        <v>0</v>
      </c>
      <c r="M105" s="7"/>
      <c r="O105" s="28">
        <v>13</v>
      </c>
      <c r="P105" s="44" t="s">
        <v>59</v>
      </c>
      <c r="Q105" s="62"/>
      <c r="R105" s="29" t="s">
        <v>19</v>
      </c>
      <c r="S105" s="41">
        <v>6800</v>
      </c>
      <c r="T105" s="32">
        <v>2</v>
      </c>
      <c r="U105" s="31">
        <f t="shared" si="109"/>
        <v>13600</v>
      </c>
    </row>
    <row r="106" spans="2:21" ht="48.6" customHeight="1">
      <c r="B106" s="5"/>
      <c r="C106" s="46">
        <v>14</v>
      </c>
      <c r="D106" s="47" t="s">
        <v>76</v>
      </c>
      <c r="E106" s="47"/>
      <c r="F106" s="12"/>
      <c r="G106" s="12"/>
      <c r="H106" s="16" t="str">
        <f t="shared" ref="H106" si="120">R106</f>
        <v>шт</v>
      </c>
      <c r="I106" s="15">
        <f t="shared" ref="I106" si="121">S106</f>
        <v>223.77</v>
      </c>
      <c r="J106" s="13"/>
      <c r="K106" s="49" t="str">
        <f t="shared" ref="K106" si="122">T106</f>
        <v>10</v>
      </c>
      <c r="L106" s="15">
        <f t="shared" ref="L106" si="123">K106*J106</f>
        <v>0</v>
      </c>
      <c r="M106" s="7"/>
      <c r="O106" s="28">
        <v>14</v>
      </c>
      <c r="P106" s="44" t="s">
        <v>76</v>
      </c>
      <c r="Q106" s="62"/>
      <c r="R106" s="29" t="s">
        <v>19</v>
      </c>
      <c r="S106" s="41">
        <v>223.77</v>
      </c>
      <c r="T106" s="32" t="s">
        <v>39</v>
      </c>
      <c r="U106" s="31">
        <f t="shared" ref="U106" si="124">S106*T106</f>
        <v>2237.7000000000003</v>
      </c>
    </row>
    <row r="107" spans="2:21" ht="48.6" customHeight="1">
      <c r="B107" s="5"/>
      <c r="C107" s="46">
        <v>15</v>
      </c>
      <c r="D107" s="47" t="s">
        <v>77</v>
      </c>
      <c r="E107" s="47"/>
      <c r="F107" s="12"/>
      <c r="G107" s="12"/>
      <c r="H107" s="16" t="str">
        <f t="shared" si="95"/>
        <v>шт</v>
      </c>
      <c r="I107" s="15">
        <f t="shared" si="96"/>
        <v>304.10000000000002</v>
      </c>
      <c r="J107" s="13"/>
      <c r="K107" s="49" t="str">
        <f t="shared" si="97"/>
        <v>10</v>
      </c>
      <c r="L107" s="15">
        <f t="shared" si="98"/>
        <v>0</v>
      </c>
      <c r="M107" s="7"/>
      <c r="O107" s="28">
        <v>15</v>
      </c>
      <c r="P107" s="44" t="s">
        <v>77</v>
      </c>
      <c r="Q107" s="62"/>
      <c r="R107" s="29" t="s">
        <v>19</v>
      </c>
      <c r="S107" s="41">
        <v>304.10000000000002</v>
      </c>
      <c r="T107" s="32" t="s">
        <v>39</v>
      </c>
      <c r="U107" s="31">
        <f t="shared" si="109"/>
        <v>3041</v>
      </c>
    </row>
    <row r="108" spans="2:21" ht="48.6" customHeight="1">
      <c r="B108" s="5"/>
      <c r="C108" s="46">
        <v>16</v>
      </c>
      <c r="D108" s="47" t="s">
        <v>78</v>
      </c>
      <c r="E108" s="47"/>
      <c r="F108" s="12"/>
      <c r="G108" s="12"/>
      <c r="H108" s="16" t="str">
        <f t="shared" ref="H108" si="125">R108</f>
        <v>шт</v>
      </c>
      <c r="I108" s="15">
        <f t="shared" ref="I108" si="126">S108</f>
        <v>463.11</v>
      </c>
      <c r="J108" s="13"/>
      <c r="K108" s="49" t="str">
        <f t="shared" ref="K108" si="127">T108</f>
        <v>10</v>
      </c>
      <c r="L108" s="15">
        <f t="shared" ref="L108" si="128">K108*J108</f>
        <v>0</v>
      </c>
      <c r="M108" s="7"/>
      <c r="O108" s="28">
        <v>16</v>
      </c>
      <c r="P108" s="44" t="s">
        <v>78</v>
      </c>
      <c r="Q108" s="62"/>
      <c r="R108" s="29" t="s">
        <v>19</v>
      </c>
      <c r="S108" s="41">
        <v>463.11</v>
      </c>
      <c r="T108" s="32" t="s">
        <v>39</v>
      </c>
      <c r="U108" s="31">
        <f t="shared" ref="U108" si="129">S108*T108</f>
        <v>4631.1000000000004</v>
      </c>
    </row>
    <row r="109" spans="2:21" ht="48.6" customHeight="1">
      <c r="B109" s="5"/>
      <c r="C109" s="46">
        <v>17</v>
      </c>
      <c r="D109" s="47" t="s">
        <v>80</v>
      </c>
      <c r="E109" s="47"/>
      <c r="F109" s="12"/>
      <c r="G109" s="12"/>
      <c r="H109" s="16" t="str">
        <f t="shared" si="95"/>
        <v>шт</v>
      </c>
      <c r="I109" s="15">
        <f t="shared" si="96"/>
        <v>223.77</v>
      </c>
      <c r="J109" s="13"/>
      <c r="K109" s="49" t="str">
        <f t="shared" si="97"/>
        <v>10</v>
      </c>
      <c r="L109" s="15">
        <f t="shared" si="98"/>
        <v>0</v>
      </c>
      <c r="M109" s="7"/>
      <c r="O109" s="28">
        <v>17</v>
      </c>
      <c r="P109" s="44" t="s">
        <v>80</v>
      </c>
      <c r="Q109" s="62"/>
      <c r="R109" s="29" t="s">
        <v>19</v>
      </c>
      <c r="S109" s="41">
        <v>223.77</v>
      </c>
      <c r="T109" s="32" t="s">
        <v>39</v>
      </c>
      <c r="U109" s="31">
        <f t="shared" si="109"/>
        <v>2237.7000000000003</v>
      </c>
    </row>
    <row r="110" spans="2:21" ht="48.6" customHeight="1">
      <c r="B110" s="5"/>
      <c r="C110" s="46">
        <v>18</v>
      </c>
      <c r="D110" s="47" t="s">
        <v>79</v>
      </c>
      <c r="E110" s="47"/>
      <c r="F110" s="12"/>
      <c r="G110" s="12"/>
      <c r="H110" s="16" t="str">
        <f t="shared" si="95"/>
        <v>шт</v>
      </c>
      <c r="I110" s="15">
        <f t="shared" si="96"/>
        <v>304.10000000000002</v>
      </c>
      <c r="J110" s="13"/>
      <c r="K110" s="49" t="str">
        <f t="shared" si="97"/>
        <v>10</v>
      </c>
      <c r="L110" s="15">
        <f t="shared" si="98"/>
        <v>0</v>
      </c>
      <c r="M110" s="7"/>
      <c r="O110" s="28">
        <v>18</v>
      </c>
      <c r="P110" s="44" t="s">
        <v>79</v>
      </c>
      <c r="Q110" s="62"/>
      <c r="R110" s="29" t="s">
        <v>19</v>
      </c>
      <c r="S110" s="41">
        <v>304.10000000000002</v>
      </c>
      <c r="T110" s="32" t="s">
        <v>39</v>
      </c>
      <c r="U110" s="31">
        <f t="shared" si="109"/>
        <v>3041</v>
      </c>
    </row>
    <row r="111" spans="2:21" ht="48.6" customHeight="1">
      <c r="B111" s="5"/>
      <c r="C111" s="46">
        <v>19</v>
      </c>
      <c r="D111" s="47" t="s">
        <v>81</v>
      </c>
      <c r="E111" s="47"/>
      <c r="F111" s="12"/>
      <c r="G111" s="12"/>
      <c r="H111" s="16" t="str">
        <f t="shared" ref="H111" si="130">R111</f>
        <v>шт</v>
      </c>
      <c r="I111" s="15">
        <f t="shared" ref="I111" si="131">S111</f>
        <v>463.11</v>
      </c>
      <c r="J111" s="13"/>
      <c r="K111" s="49" t="str">
        <f t="shared" ref="K111" si="132">T111</f>
        <v>10</v>
      </c>
      <c r="L111" s="15">
        <f t="shared" ref="L111" si="133">K111*J111</f>
        <v>0</v>
      </c>
      <c r="M111" s="7"/>
      <c r="O111" s="28">
        <v>19</v>
      </c>
      <c r="P111" s="44" t="s">
        <v>81</v>
      </c>
      <c r="Q111" s="62"/>
      <c r="R111" s="29" t="s">
        <v>19</v>
      </c>
      <c r="S111" s="41">
        <v>463.11</v>
      </c>
      <c r="T111" s="32" t="s">
        <v>39</v>
      </c>
      <c r="U111" s="31">
        <f t="shared" ref="U111" si="134">S111*T111</f>
        <v>4631.1000000000004</v>
      </c>
    </row>
    <row r="112" spans="2:21" ht="48.6" customHeight="1">
      <c r="B112" s="5"/>
      <c r="C112" s="46">
        <v>20</v>
      </c>
      <c r="D112" s="47" t="s">
        <v>82</v>
      </c>
      <c r="E112" s="47"/>
      <c r="F112" s="12"/>
      <c r="G112" s="12"/>
      <c r="H112" s="16" t="str">
        <f t="shared" si="95"/>
        <v>шт</v>
      </c>
      <c r="I112" s="15">
        <f t="shared" si="96"/>
        <v>223.77</v>
      </c>
      <c r="J112" s="13"/>
      <c r="K112" s="49" t="str">
        <f t="shared" si="97"/>
        <v>10</v>
      </c>
      <c r="L112" s="15">
        <f t="shared" si="98"/>
        <v>0</v>
      </c>
      <c r="M112" s="7"/>
      <c r="O112" s="28">
        <v>20</v>
      </c>
      <c r="P112" s="44" t="s">
        <v>82</v>
      </c>
      <c r="Q112" s="62"/>
      <c r="R112" s="29" t="s">
        <v>19</v>
      </c>
      <c r="S112" s="41">
        <v>223.77</v>
      </c>
      <c r="T112" s="32" t="s">
        <v>39</v>
      </c>
      <c r="U112" s="31">
        <f t="shared" si="109"/>
        <v>2237.7000000000003</v>
      </c>
    </row>
    <row r="113" spans="2:21" ht="48.6" customHeight="1">
      <c r="B113" s="5"/>
      <c r="C113" s="46">
        <v>21</v>
      </c>
      <c r="D113" s="47" t="s">
        <v>83</v>
      </c>
      <c r="E113" s="47"/>
      <c r="F113" s="12"/>
      <c r="G113" s="12"/>
      <c r="H113" s="16" t="str">
        <f t="shared" ref="H113" si="135">R113</f>
        <v>шт</v>
      </c>
      <c r="I113" s="15">
        <f t="shared" ref="I113" si="136">S113</f>
        <v>304.10000000000002</v>
      </c>
      <c r="J113" s="13"/>
      <c r="K113" s="49" t="str">
        <f t="shared" ref="K113" si="137">T113</f>
        <v>10</v>
      </c>
      <c r="L113" s="15">
        <f t="shared" ref="L113" si="138">K113*J113</f>
        <v>0</v>
      </c>
      <c r="M113" s="7"/>
      <c r="O113" s="28">
        <v>21</v>
      </c>
      <c r="P113" s="44" t="s">
        <v>83</v>
      </c>
      <c r="Q113" s="62"/>
      <c r="R113" s="29" t="s">
        <v>19</v>
      </c>
      <c r="S113" s="41">
        <v>304.10000000000002</v>
      </c>
      <c r="T113" s="32" t="s">
        <v>39</v>
      </c>
      <c r="U113" s="31">
        <f t="shared" ref="U113" si="139">S113*T113</f>
        <v>3041</v>
      </c>
    </row>
    <row r="114" spans="2:21" ht="48.6" customHeight="1">
      <c r="B114" s="5"/>
      <c r="C114" s="46">
        <v>22</v>
      </c>
      <c r="D114" s="47" t="s">
        <v>84</v>
      </c>
      <c r="E114" s="47"/>
      <c r="F114" s="12"/>
      <c r="G114" s="12"/>
      <c r="H114" s="16" t="str">
        <f t="shared" si="95"/>
        <v>шт</v>
      </c>
      <c r="I114" s="15">
        <f t="shared" si="96"/>
        <v>463.11</v>
      </c>
      <c r="J114" s="13"/>
      <c r="K114" s="49" t="str">
        <f t="shared" si="97"/>
        <v>10</v>
      </c>
      <c r="L114" s="15">
        <f t="shared" si="98"/>
        <v>0</v>
      </c>
      <c r="M114" s="7"/>
      <c r="O114" s="28">
        <v>22</v>
      </c>
      <c r="P114" s="44" t="s">
        <v>84</v>
      </c>
      <c r="Q114" s="62"/>
      <c r="R114" s="29" t="s">
        <v>19</v>
      </c>
      <c r="S114" s="41">
        <v>463.11</v>
      </c>
      <c r="T114" s="32" t="s">
        <v>39</v>
      </c>
      <c r="U114" s="31">
        <f t="shared" si="109"/>
        <v>4631.1000000000004</v>
      </c>
    </row>
    <row r="115" spans="2:21" ht="48.6" customHeight="1">
      <c r="B115" s="5"/>
      <c r="C115" s="46">
        <v>23</v>
      </c>
      <c r="D115" s="47" t="s">
        <v>122</v>
      </c>
      <c r="E115" s="47"/>
      <c r="F115" s="12"/>
      <c r="G115" s="12"/>
      <c r="H115" s="16" t="str">
        <f t="shared" ref="H115" si="140">R115</f>
        <v>шт</v>
      </c>
      <c r="I115" s="15">
        <f t="shared" ref="I115" si="141">S115</f>
        <v>15300</v>
      </c>
      <c r="J115" s="13"/>
      <c r="K115" s="49">
        <f t="shared" ref="K115" si="142">T115</f>
        <v>1</v>
      </c>
      <c r="L115" s="15">
        <f t="shared" ref="L115" si="143">K115*J115</f>
        <v>0</v>
      </c>
      <c r="M115" s="7"/>
      <c r="O115" s="28">
        <v>23</v>
      </c>
      <c r="P115" s="44" t="s">
        <v>122</v>
      </c>
      <c r="Q115" s="62"/>
      <c r="R115" s="29" t="s">
        <v>19</v>
      </c>
      <c r="S115" s="41">
        <v>15300</v>
      </c>
      <c r="T115" s="32">
        <v>1</v>
      </c>
      <c r="U115" s="31">
        <f t="shared" ref="U115" si="144">S115*T115</f>
        <v>15300</v>
      </c>
    </row>
    <row r="116" spans="2:21" ht="48.6" customHeight="1">
      <c r="B116" s="5"/>
      <c r="C116" s="46">
        <v>24</v>
      </c>
      <c r="D116" s="47" t="s">
        <v>109</v>
      </c>
      <c r="E116" s="47"/>
      <c r="F116" s="12"/>
      <c r="G116" s="12"/>
      <c r="H116" s="16" t="str">
        <f t="shared" si="95"/>
        <v>шт</v>
      </c>
      <c r="I116" s="15">
        <f t="shared" si="96"/>
        <v>12750</v>
      </c>
      <c r="J116" s="13"/>
      <c r="K116" s="49" t="str">
        <f t="shared" si="97"/>
        <v>2</v>
      </c>
      <c r="L116" s="15">
        <f t="shared" si="98"/>
        <v>0</v>
      </c>
      <c r="M116" s="7"/>
      <c r="O116" s="28">
        <v>24</v>
      </c>
      <c r="P116" s="44" t="s">
        <v>109</v>
      </c>
      <c r="Q116" s="62"/>
      <c r="R116" s="29" t="s">
        <v>19</v>
      </c>
      <c r="S116" s="41">
        <v>12750</v>
      </c>
      <c r="T116" s="32" t="s">
        <v>40</v>
      </c>
      <c r="U116" s="31">
        <f t="shared" si="109"/>
        <v>25500</v>
      </c>
    </row>
    <row r="117" spans="2:21" ht="48.6" customHeight="1">
      <c r="B117" s="5"/>
      <c r="C117" s="46">
        <v>25</v>
      </c>
      <c r="D117" s="47" t="s">
        <v>123</v>
      </c>
      <c r="E117" s="47"/>
      <c r="F117" s="12"/>
      <c r="G117" s="12"/>
      <c r="H117" s="16" t="str">
        <f t="shared" ref="H117" si="145">R117</f>
        <v>шт</v>
      </c>
      <c r="I117" s="15">
        <f t="shared" ref="I117" si="146">S117</f>
        <v>17000</v>
      </c>
      <c r="J117" s="13"/>
      <c r="K117" s="49">
        <v>2</v>
      </c>
      <c r="L117" s="15">
        <f t="shared" ref="L117" si="147">K117*J117</f>
        <v>0</v>
      </c>
      <c r="M117" s="7"/>
      <c r="O117" s="28">
        <v>25</v>
      </c>
      <c r="P117" s="44" t="s">
        <v>123</v>
      </c>
      <c r="Q117" s="62"/>
      <c r="R117" s="29" t="s">
        <v>19</v>
      </c>
      <c r="S117" s="41">
        <v>17000</v>
      </c>
      <c r="T117" s="32">
        <v>2</v>
      </c>
      <c r="U117" s="31">
        <f t="shared" ref="U117" si="148">S117*T117</f>
        <v>34000</v>
      </c>
    </row>
    <row r="118" spans="2:21" ht="48.6" customHeight="1">
      <c r="B118" s="5"/>
      <c r="C118" s="46">
        <v>26</v>
      </c>
      <c r="D118" s="47" t="s">
        <v>124</v>
      </c>
      <c r="E118" s="47"/>
      <c r="F118" s="12"/>
      <c r="G118" s="12"/>
      <c r="H118" s="16" t="str">
        <f t="shared" si="95"/>
        <v>шт</v>
      </c>
      <c r="I118" s="15">
        <f t="shared" si="96"/>
        <v>10454.92</v>
      </c>
      <c r="J118" s="13"/>
      <c r="K118" s="49">
        <f t="shared" si="97"/>
        <v>1</v>
      </c>
      <c r="L118" s="15">
        <f t="shared" si="98"/>
        <v>0</v>
      </c>
      <c r="M118" s="7"/>
      <c r="O118" s="28">
        <v>26</v>
      </c>
      <c r="P118" s="44" t="s">
        <v>124</v>
      </c>
      <c r="Q118" s="62"/>
      <c r="R118" s="29" t="s">
        <v>19</v>
      </c>
      <c r="S118" s="41">
        <v>10454.92</v>
      </c>
      <c r="T118" s="32">
        <v>1</v>
      </c>
      <c r="U118" s="31">
        <f t="shared" si="109"/>
        <v>10454.92</v>
      </c>
    </row>
    <row r="119" spans="2:21" ht="48.6" customHeight="1">
      <c r="B119" s="5"/>
      <c r="C119" s="46">
        <v>27</v>
      </c>
      <c r="D119" s="47" t="s">
        <v>62</v>
      </c>
      <c r="E119" s="47"/>
      <c r="F119" s="12"/>
      <c r="G119" s="12"/>
      <c r="H119" s="16" t="str">
        <f t="shared" ref="H119" si="149">R119</f>
        <v>шт</v>
      </c>
      <c r="I119" s="15">
        <f t="shared" ref="I119" si="150">S119</f>
        <v>24666.44</v>
      </c>
      <c r="J119" s="13"/>
      <c r="K119" s="49" t="str">
        <f t="shared" ref="K119" si="151">T119</f>
        <v>1</v>
      </c>
      <c r="L119" s="15">
        <f t="shared" ref="L119" si="152">K119*J119</f>
        <v>0</v>
      </c>
      <c r="M119" s="7"/>
      <c r="O119" s="28">
        <v>27</v>
      </c>
      <c r="P119" s="44" t="s">
        <v>62</v>
      </c>
      <c r="Q119" s="62"/>
      <c r="R119" s="29" t="s">
        <v>19</v>
      </c>
      <c r="S119" s="41">
        <v>24666.44</v>
      </c>
      <c r="T119" s="32" t="s">
        <v>41</v>
      </c>
      <c r="U119" s="31">
        <f t="shared" ref="U119" si="153">S119*T119</f>
        <v>24666.44</v>
      </c>
    </row>
    <row r="120" spans="2:21" ht="48.6" customHeight="1">
      <c r="B120" s="5"/>
      <c r="C120" s="46">
        <v>28</v>
      </c>
      <c r="D120" s="47" t="s">
        <v>60</v>
      </c>
      <c r="E120" s="47"/>
      <c r="F120" s="12"/>
      <c r="G120" s="12"/>
      <c r="H120" s="16" t="str">
        <f t="shared" si="95"/>
        <v>шт</v>
      </c>
      <c r="I120" s="15">
        <f t="shared" si="96"/>
        <v>13175.41</v>
      </c>
      <c r="J120" s="13"/>
      <c r="K120" s="49" t="str">
        <f t="shared" si="97"/>
        <v>5</v>
      </c>
      <c r="L120" s="15">
        <f t="shared" si="98"/>
        <v>0</v>
      </c>
      <c r="M120" s="7"/>
      <c r="O120" s="28">
        <v>28</v>
      </c>
      <c r="P120" s="44" t="s">
        <v>60</v>
      </c>
      <c r="Q120" s="62"/>
      <c r="R120" s="29" t="s">
        <v>19</v>
      </c>
      <c r="S120" s="41">
        <v>13175.41</v>
      </c>
      <c r="T120" s="32" t="s">
        <v>42</v>
      </c>
      <c r="U120" s="31">
        <f t="shared" si="109"/>
        <v>65877.05</v>
      </c>
    </row>
    <row r="121" spans="2:21" ht="15" customHeight="1">
      <c r="B121" s="5"/>
      <c r="C121" s="59" t="s">
        <v>21</v>
      </c>
      <c r="D121" s="63"/>
      <c r="E121" s="59"/>
      <c r="F121" s="59"/>
      <c r="G121" s="59"/>
      <c r="H121" s="59"/>
      <c r="I121" s="59"/>
      <c r="J121" s="59"/>
      <c r="K121" s="10"/>
      <c r="L121" s="17">
        <f>SUM(L93:L120)</f>
        <v>0</v>
      </c>
      <c r="M121" s="7"/>
      <c r="O121" s="60" t="s">
        <v>21</v>
      </c>
      <c r="P121" s="60" t="s">
        <v>20</v>
      </c>
      <c r="Q121" s="60"/>
      <c r="R121" s="60"/>
      <c r="S121" s="60"/>
      <c r="T121" s="33"/>
      <c r="U121" s="34">
        <f>SUM(U93:U120)</f>
        <v>1052844.8799999999</v>
      </c>
    </row>
    <row r="122" spans="2:21" ht="15" customHeight="1">
      <c r="B122" s="5"/>
      <c r="C122" s="50" t="s">
        <v>22</v>
      </c>
      <c r="D122" s="50"/>
      <c r="E122" s="50"/>
      <c r="F122" s="50"/>
      <c r="G122" s="50"/>
      <c r="H122" s="50"/>
      <c r="I122" s="50"/>
      <c r="J122" s="50"/>
      <c r="K122" s="18">
        <f>T122</f>
        <v>0.22</v>
      </c>
      <c r="L122" s="17">
        <f>L121*K122</f>
        <v>0</v>
      </c>
      <c r="M122" s="7"/>
      <c r="O122" s="60" t="s">
        <v>22</v>
      </c>
      <c r="P122" s="60"/>
      <c r="Q122" s="60"/>
      <c r="R122" s="60"/>
      <c r="S122" s="60"/>
      <c r="T122" s="35">
        <v>0.22</v>
      </c>
      <c r="U122" s="34">
        <f>U121*T122</f>
        <v>231625.87359999996</v>
      </c>
    </row>
    <row r="123" spans="2:21">
      <c r="B123" s="5"/>
      <c r="C123" s="50" t="s">
        <v>23</v>
      </c>
      <c r="D123" s="50"/>
      <c r="E123" s="50"/>
      <c r="F123" s="50"/>
      <c r="G123" s="50"/>
      <c r="H123" s="50"/>
      <c r="I123" s="50"/>
      <c r="J123" s="50"/>
      <c r="K123" s="19"/>
      <c r="L123" s="17">
        <f>SUM(L121:L122)</f>
        <v>0</v>
      </c>
      <c r="M123" s="7"/>
      <c r="O123" s="51" t="s">
        <v>23</v>
      </c>
      <c r="P123" s="51"/>
      <c r="Q123" s="51"/>
      <c r="R123" s="51"/>
      <c r="S123" s="51"/>
      <c r="T123" s="36"/>
      <c r="U123" s="34">
        <f>SUM(U121:U122)</f>
        <v>1284470.7535999999</v>
      </c>
    </row>
    <row r="124" spans="2:21" ht="15" customHeight="1">
      <c r="B124" s="5"/>
      <c r="C124" s="66" t="s">
        <v>36</v>
      </c>
      <c r="D124" s="67"/>
      <c r="E124" s="66"/>
      <c r="F124" s="66"/>
      <c r="G124" s="66"/>
      <c r="H124" s="66"/>
      <c r="I124" s="66"/>
      <c r="J124" s="66"/>
      <c r="K124" s="66"/>
      <c r="L124" s="66"/>
      <c r="M124" s="7"/>
      <c r="O124" s="61" t="str">
        <f>C124</f>
        <v>1.6 АО "ДРСК" филиал Южно-Якутские электрические сети</v>
      </c>
      <c r="P124" s="61"/>
      <c r="Q124" s="61"/>
      <c r="R124" s="61"/>
      <c r="S124" s="61"/>
      <c r="T124" s="61"/>
      <c r="U124" s="61"/>
    </row>
    <row r="125" spans="2:21">
      <c r="B125" s="5"/>
      <c r="C125" s="46">
        <v>1</v>
      </c>
      <c r="D125" s="47" t="s">
        <v>67</v>
      </c>
      <c r="E125" s="47"/>
      <c r="F125" s="12"/>
      <c r="G125" s="12"/>
      <c r="H125" s="16" t="str">
        <f t="shared" ref="H125:H132" si="154">R125</f>
        <v>шт</v>
      </c>
      <c r="I125" s="15">
        <f t="shared" ref="I125:I132" si="155">S125</f>
        <v>25573.77</v>
      </c>
      <c r="J125" s="13"/>
      <c r="K125" s="14">
        <f t="shared" ref="K125:K132" si="156">T125</f>
        <v>8</v>
      </c>
      <c r="L125" s="15">
        <f t="shared" ref="L125:L132" si="157">K125*J125</f>
        <v>0</v>
      </c>
      <c r="M125" s="7"/>
      <c r="O125" s="28">
        <v>1</v>
      </c>
      <c r="P125" s="44" t="s">
        <v>67</v>
      </c>
      <c r="Q125" s="62" t="s">
        <v>30</v>
      </c>
      <c r="R125" s="29" t="s">
        <v>19</v>
      </c>
      <c r="S125" s="40">
        <v>25573.77</v>
      </c>
      <c r="T125" s="30">
        <v>8</v>
      </c>
      <c r="U125" s="31">
        <f t="shared" ref="U125:U132" si="158">S125*T125</f>
        <v>204590.16</v>
      </c>
    </row>
    <row r="126" spans="2:21" ht="48.6" customHeight="1">
      <c r="B126" s="5"/>
      <c r="C126" s="46">
        <v>2</v>
      </c>
      <c r="D126" s="47" t="s">
        <v>85</v>
      </c>
      <c r="E126" s="47"/>
      <c r="F126" s="12"/>
      <c r="G126" s="12"/>
      <c r="H126" s="16" t="str">
        <f t="shared" si="154"/>
        <v>шт</v>
      </c>
      <c r="I126" s="15">
        <f t="shared" si="155"/>
        <v>3799.18</v>
      </c>
      <c r="J126" s="13"/>
      <c r="K126" s="49">
        <f t="shared" si="156"/>
        <v>20</v>
      </c>
      <c r="L126" s="15">
        <f t="shared" si="157"/>
        <v>0</v>
      </c>
      <c r="M126" s="7"/>
      <c r="O126" s="28">
        <v>2</v>
      </c>
      <c r="P126" s="44" t="s">
        <v>85</v>
      </c>
      <c r="Q126" s="62"/>
      <c r="R126" s="29" t="s">
        <v>19</v>
      </c>
      <c r="S126" s="41">
        <v>3799.18</v>
      </c>
      <c r="T126" s="32">
        <v>20</v>
      </c>
      <c r="U126" s="31">
        <f t="shared" si="158"/>
        <v>75983.599999999991</v>
      </c>
    </row>
    <row r="127" spans="2:21" ht="48.6" customHeight="1">
      <c r="B127" s="5"/>
      <c r="C127" s="46">
        <v>3</v>
      </c>
      <c r="D127" s="47" t="s">
        <v>60</v>
      </c>
      <c r="E127" s="47"/>
      <c r="F127" s="12"/>
      <c r="G127" s="12"/>
      <c r="H127" s="16" t="str">
        <f t="shared" ref="H127" si="159">R127</f>
        <v>шт</v>
      </c>
      <c r="I127" s="15">
        <f t="shared" ref="I127" si="160">S127</f>
        <v>13175.41</v>
      </c>
      <c r="J127" s="13"/>
      <c r="K127" s="49" t="str">
        <f t="shared" ref="K127" si="161">T127</f>
        <v>5</v>
      </c>
      <c r="L127" s="15">
        <f t="shared" ref="L127" si="162">K127*J127</f>
        <v>0</v>
      </c>
      <c r="M127" s="7"/>
      <c r="O127" s="28">
        <v>3</v>
      </c>
      <c r="P127" s="44" t="s">
        <v>60</v>
      </c>
      <c r="Q127" s="62"/>
      <c r="R127" s="29" t="s">
        <v>19</v>
      </c>
      <c r="S127" s="41">
        <v>13175.41</v>
      </c>
      <c r="T127" s="32" t="s">
        <v>42</v>
      </c>
      <c r="U127" s="31">
        <f t="shared" ref="U127" si="163">S127*T127</f>
        <v>65877.05</v>
      </c>
    </row>
    <row r="128" spans="2:21" ht="48.6" customHeight="1">
      <c r="B128" s="5"/>
      <c r="C128" s="46">
        <v>4</v>
      </c>
      <c r="D128" s="47" t="s">
        <v>63</v>
      </c>
      <c r="E128" s="47"/>
      <c r="F128" s="12"/>
      <c r="G128" s="12"/>
      <c r="H128" s="16" t="str">
        <f t="shared" si="154"/>
        <v>шт</v>
      </c>
      <c r="I128" s="15">
        <f t="shared" si="155"/>
        <v>86000</v>
      </c>
      <c r="J128" s="13"/>
      <c r="K128" s="49">
        <f t="shared" si="156"/>
        <v>4</v>
      </c>
      <c r="L128" s="15">
        <f t="shared" si="157"/>
        <v>0</v>
      </c>
      <c r="M128" s="7"/>
      <c r="O128" s="28">
        <v>4</v>
      </c>
      <c r="P128" s="44" t="s">
        <v>63</v>
      </c>
      <c r="Q128" s="62"/>
      <c r="R128" s="29" t="s">
        <v>19</v>
      </c>
      <c r="S128" s="41">
        <v>86000</v>
      </c>
      <c r="T128" s="32">
        <v>4</v>
      </c>
      <c r="U128" s="31">
        <f t="shared" si="158"/>
        <v>344000</v>
      </c>
    </row>
    <row r="129" spans="2:21" ht="48.6" customHeight="1">
      <c r="B129" s="5"/>
      <c r="C129" s="46">
        <v>5</v>
      </c>
      <c r="D129" s="47" t="s">
        <v>87</v>
      </c>
      <c r="E129" s="47"/>
      <c r="F129" s="12"/>
      <c r="G129" s="12"/>
      <c r="H129" s="16" t="str">
        <f t="shared" ref="H129" si="164">R129</f>
        <v>шт</v>
      </c>
      <c r="I129" s="15">
        <f t="shared" ref="I129" si="165">S129</f>
        <v>1200</v>
      </c>
      <c r="J129" s="13"/>
      <c r="K129" s="49">
        <f t="shared" ref="K129" si="166">T129</f>
        <v>40</v>
      </c>
      <c r="L129" s="15">
        <f t="shared" ref="L129" si="167">K129*J129</f>
        <v>0</v>
      </c>
      <c r="M129" s="7"/>
      <c r="O129" s="28">
        <v>5</v>
      </c>
      <c r="P129" s="44" t="s">
        <v>87</v>
      </c>
      <c r="Q129" s="62"/>
      <c r="R129" s="29" t="s">
        <v>19</v>
      </c>
      <c r="S129" s="41">
        <v>1200</v>
      </c>
      <c r="T129" s="32">
        <v>40</v>
      </c>
      <c r="U129" s="31">
        <f t="shared" ref="U129" si="168">S129*T129</f>
        <v>48000</v>
      </c>
    </row>
    <row r="130" spans="2:21" ht="48.6" customHeight="1">
      <c r="B130" s="5"/>
      <c r="C130" s="46">
        <v>6</v>
      </c>
      <c r="D130" s="47" t="s">
        <v>125</v>
      </c>
      <c r="E130" s="47"/>
      <c r="F130" s="12"/>
      <c r="G130" s="12"/>
      <c r="H130" s="16" t="str">
        <f t="shared" si="154"/>
        <v>шт</v>
      </c>
      <c r="I130" s="15">
        <f t="shared" si="155"/>
        <v>36363.54</v>
      </c>
      <c r="J130" s="13"/>
      <c r="K130" s="49">
        <f t="shared" si="156"/>
        <v>1</v>
      </c>
      <c r="L130" s="15">
        <f t="shared" si="157"/>
        <v>0</v>
      </c>
      <c r="M130" s="7"/>
      <c r="O130" s="28">
        <v>6</v>
      </c>
      <c r="P130" s="44" t="s">
        <v>125</v>
      </c>
      <c r="Q130" s="62"/>
      <c r="R130" s="29" t="s">
        <v>19</v>
      </c>
      <c r="S130" s="41">
        <v>36363.54</v>
      </c>
      <c r="T130" s="32">
        <v>1</v>
      </c>
      <c r="U130" s="31">
        <f t="shared" si="158"/>
        <v>36363.54</v>
      </c>
    </row>
    <row r="131" spans="2:21" ht="48.6" customHeight="1">
      <c r="B131" s="5"/>
      <c r="C131" s="46">
        <v>7</v>
      </c>
      <c r="D131" s="47" t="s">
        <v>70</v>
      </c>
      <c r="E131" s="47"/>
      <c r="F131" s="12"/>
      <c r="G131" s="12"/>
      <c r="H131" s="16" t="str">
        <f t="shared" si="154"/>
        <v>шт</v>
      </c>
      <c r="I131" s="15">
        <f t="shared" si="155"/>
        <v>34487.699999999997</v>
      </c>
      <c r="J131" s="13"/>
      <c r="K131" s="49">
        <f t="shared" si="156"/>
        <v>2</v>
      </c>
      <c r="L131" s="15">
        <f t="shared" si="157"/>
        <v>0</v>
      </c>
      <c r="M131" s="7"/>
      <c r="O131" s="28">
        <v>7</v>
      </c>
      <c r="P131" s="44" t="s">
        <v>70</v>
      </c>
      <c r="Q131" s="62"/>
      <c r="R131" s="29" t="s">
        <v>19</v>
      </c>
      <c r="S131" s="41">
        <v>34487.699999999997</v>
      </c>
      <c r="T131" s="32">
        <v>2</v>
      </c>
      <c r="U131" s="31">
        <f t="shared" si="158"/>
        <v>68975.399999999994</v>
      </c>
    </row>
    <row r="132" spans="2:21">
      <c r="B132" s="5"/>
      <c r="C132" s="46">
        <v>8</v>
      </c>
      <c r="D132" s="47" t="s">
        <v>126</v>
      </c>
      <c r="E132" s="47"/>
      <c r="F132" s="12"/>
      <c r="G132" s="12"/>
      <c r="H132" s="16" t="str">
        <f t="shared" si="154"/>
        <v>шт</v>
      </c>
      <c r="I132" s="15">
        <f t="shared" si="155"/>
        <v>8168.85</v>
      </c>
      <c r="J132" s="13"/>
      <c r="K132" s="49">
        <f t="shared" si="156"/>
        <v>4</v>
      </c>
      <c r="L132" s="15">
        <f t="shared" si="157"/>
        <v>0</v>
      </c>
      <c r="M132" s="7"/>
      <c r="O132" s="28">
        <v>8</v>
      </c>
      <c r="P132" s="44" t="s">
        <v>126</v>
      </c>
      <c r="Q132" s="62"/>
      <c r="R132" s="29" t="s">
        <v>19</v>
      </c>
      <c r="S132" s="41">
        <v>8168.85</v>
      </c>
      <c r="T132" s="32">
        <v>4</v>
      </c>
      <c r="U132" s="31">
        <f t="shared" si="158"/>
        <v>32675.4</v>
      </c>
    </row>
    <row r="133" spans="2:21" ht="15" customHeight="1">
      <c r="B133" s="5"/>
      <c r="C133" s="59" t="s">
        <v>21</v>
      </c>
      <c r="D133" s="63"/>
      <c r="E133" s="59"/>
      <c r="F133" s="59"/>
      <c r="G133" s="59"/>
      <c r="H133" s="59"/>
      <c r="I133" s="59"/>
      <c r="J133" s="59"/>
      <c r="K133" s="10"/>
      <c r="L133" s="17">
        <f>SUM(L125:L132)</f>
        <v>0</v>
      </c>
      <c r="M133" s="7"/>
      <c r="O133" s="60" t="s">
        <v>21</v>
      </c>
      <c r="P133" s="60" t="s">
        <v>20</v>
      </c>
      <c r="Q133" s="60"/>
      <c r="R133" s="60"/>
      <c r="S133" s="60"/>
      <c r="T133" s="33"/>
      <c r="U133" s="34">
        <f>SUM(U125:U132)</f>
        <v>876465.15000000014</v>
      </c>
    </row>
    <row r="134" spans="2:21" ht="15" customHeight="1">
      <c r="B134" s="5"/>
      <c r="C134" s="50" t="s">
        <v>22</v>
      </c>
      <c r="D134" s="50"/>
      <c r="E134" s="50"/>
      <c r="F134" s="50"/>
      <c r="G134" s="50"/>
      <c r="H134" s="50"/>
      <c r="I134" s="50"/>
      <c r="J134" s="50"/>
      <c r="K134" s="18">
        <f>T134</f>
        <v>0.22</v>
      </c>
      <c r="L134" s="17">
        <f>L133*K134</f>
        <v>0</v>
      </c>
      <c r="M134" s="7"/>
      <c r="O134" s="60" t="s">
        <v>22</v>
      </c>
      <c r="P134" s="60"/>
      <c r="Q134" s="60"/>
      <c r="R134" s="60"/>
      <c r="S134" s="60"/>
      <c r="T134" s="35">
        <v>0.22</v>
      </c>
      <c r="U134" s="34">
        <f>U133*T134</f>
        <v>192822.33300000004</v>
      </c>
    </row>
    <row r="135" spans="2:21">
      <c r="B135" s="5"/>
      <c r="C135" s="50" t="s">
        <v>23</v>
      </c>
      <c r="D135" s="50"/>
      <c r="E135" s="50"/>
      <c r="F135" s="50"/>
      <c r="G135" s="50"/>
      <c r="H135" s="50"/>
      <c r="I135" s="50"/>
      <c r="J135" s="50"/>
      <c r="K135" s="19"/>
      <c r="L135" s="17">
        <f>SUM(L133:L134)</f>
        <v>0</v>
      </c>
      <c r="M135" s="7"/>
      <c r="O135" s="51" t="s">
        <v>23</v>
      </c>
      <c r="P135" s="51"/>
      <c r="Q135" s="51"/>
      <c r="R135" s="51"/>
      <c r="S135" s="51"/>
      <c r="T135" s="36"/>
      <c r="U135" s="34">
        <f>SUM(U133:U134)</f>
        <v>1069287.4830000002</v>
      </c>
    </row>
    <row r="136" spans="2:21" ht="15" customHeight="1">
      <c r="B136" s="5"/>
      <c r="C136" s="59" t="s">
        <v>21</v>
      </c>
      <c r="D136" s="59"/>
      <c r="E136" s="59"/>
      <c r="F136" s="59"/>
      <c r="G136" s="59"/>
      <c r="H136" s="59"/>
      <c r="I136" s="59"/>
      <c r="J136" s="59"/>
      <c r="K136" s="25"/>
      <c r="L136" s="17">
        <f>L37+L65+L74+L89+L121+L133</f>
        <v>0</v>
      </c>
      <c r="M136" s="7"/>
      <c r="O136" s="60" t="s">
        <v>21</v>
      </c>
      <c r="P136" s="60" t="s">
        <v>20</v>
      </c>
      <c r="Q136" s="60"/>
      <c r="R136" s="60"/>
      <c r="S136" s="60"/>
      <c r="T136" s="33"/>
      <c r="U136" s="34">
        <f>U37+U65+U74+U89+U121+U133</f>
        <v>17943623.329999998</v>
      </c>
    </row>
    <row r="137" spans="2:21" ht="15" customHeight="1">
      <c r="B137" s="5"/>
      <c r="C137" s="50" t="s">
        <v>22</v>
      </c>
      <c r="D137" s="50"/>
      <c r="E137" s="50"/>
      <c r="F137" s="50"/>
      <c r="G137" s="50"/>
      <c r="H137" s="50"/>
      <c r="I137" s="50"/>
      <c r="J137" s="50"/>
      <c r="K137" s="18">
        <f>T137</f>
        <v>0.22</v>
      </c>
      <c r="L137" s="17">
        <f>L136*K137</f>
        <v>0</v>
      </c>
      <c r="M137" s="7"/>
      <c r="O137" s="60" t="s">
        <v>22</v>
      </c>
      <c r="P137" s="60"/>
      <c r="Q137" s="60"/>
      <c r="R137" s="60"/>
      <c r="S137" s="60"/>
      <c r="T137" s="35">
        <v>0.22</v>
      </c>
      <c r="U137" s="34">
        <f>U136*T137</f>
        <v>3947597.1325999997</v>
      </c>
    </row>
    <row r="138" spans="2:21">
      <c r="B138" s="5"/>
      <c r="C138" s="50" t="s">
        <v>23</v>
      </c>
      <c r="D138" s="50"/>
      <c r="E138" s="50"/>
      <c r="F138" s="50"/>
      <c r="G138" s="50"/>
      <c r="H138" s="50"/>
      <c r="I138" s="50"/>
      <c r="J138" s="50"/>
      <c r="K138" s="19"/>
      <c r="L138" s="17">
        <f>SUM(L136:L137)</f>
        <v>0</v>
      </c>
      <c r="M138" s="7"/>
      <c r="O138" s="51" t="s">
        <v>23</v>
      </c>
      <c r="P138" s="51"/>
      <c r="Q138" s="51"/>
      <c r="R138" s="51"/>
      <c r="S138" s="51"/>
      <c r="T138" s="36"/>
      <c r="U138" s="34">
        <f>SUM(U136:U137)</f>
        <v>21891220.462599996</v>
      </c>
    </row>
    <row r="139" spans="2:21">
      <c r="B139" s="5"/>
      <c r="C139" s="54"/>
      <c r="D139" s="54"/>
      <c r="E139" s="54"/>
      <c r="F139" s="20"/>
      <c r="G139" s="21"/>
      <c r="H139" s="20"/>
      <c r="I139" s="55"/>
      <c r="J139" s="55"/>
      <c r="K139" s="55"/>
      <c r="L139" s="55">
        <f>SUM(L125:L132)</f>
        <v>0</v>
      </c>
      <c r="M139" s="7"/>
      <c r="O139" s="52"/>
      <c r="P139" s="52"/>
      <c r="Q139" s="52"/>
      <c r="R139" s="52"/>
      <c r="S139" s="52"/>
      <c r="T139" s="52"/>
      <c r="U139" s="52"/>
    </row>
    <row r="140" spans="2:21">
      <c r="B140" s="5"/>
      <c r="C140" s="56" t="s">
        <v>24</v>
      </c>
      <c r="D140" s="56"/>
      <c r="E140" s="56"/>
      <c r="F140" s="20"/>
      <c r="G140" s="38" t="s">
        <v>25</v>
      </c>
      <c r="H140" s="20" t="s">
        <v>26</v>
      </c>
      <c r="I140" s="57" t="s">
        <v>27</v>
      </c>
      <c r="J140" s="57"/>
      <c r="K140" s="57"/>
      <c r="L140" s="57"/>
      <c r="M140" s="7"/>
      <c r="O140" s="52"/>
      <c r="P140" s="52"/>
      <c r="Q140" s="52"/>
      <c r="R140" s="52"/>
      <c r="S140" s="52"/>
      <c r="T140" s="52"/>
      <c r="U140" s="52"/>
    </row>
    <row r="141" spans="2:21" ht="16.2" thickBot="1">
      <c r="B141" s="22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4"/>
      <c r="O141" s="52"/>
      <c r="P141" s="52"/>
      <c r="Q141" s="52"/>
      <c r="R141" s="52"/>
      <c r="S141" s="52"/>
      <c r="T141" s="52"/>
      <c r="U141" s="52"/>
    </row>
    <row r="142" spans="2:21">
      <c r="O142" s="52"/>
      <c r="P142" s="52"/>
      <c r="Q142" s="52"/>
      <c r="R142" s="52"/>
      <c r="S142" s="52"/>
      <c r="T142" s="52"/>
      <c r="U142" s="52"/>
    </row>
    <row r="143" spans="2:21" ht="15" customHeight="1">
      <c r="B143" s="58" t="s">
        <v>28</v>
      </c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O143" s="52"/>
      <c r="P143" s="52"/>
      <c r="Q143" s="52"/>
      <c r="R143" s="52"/>
      <c r="S143" s="52"/>
      <c r="T143" s="52"/>
      <c r="U143" s="52"/>
    </row>
    <row r="144" spans="2:21"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O144" s="52"/>
      <c r="P144" s="52"/>
      <c r="Q144" s="52"/>
      <c r="R144" s="52"/>
      <c r="S144" s="52"/>
      <c r="T144" s="52"/>
      <c r="U144" s="52"/>
    </row>
    <row r="145" spans="15:21">
      <c r="O145" s="53"/>
      <c r="P145" s="53"/>
      <c r="Q145" s="53"/>
      <c r="R145" s="53"/>
      <c r="S145" s="53"/>
      <c r="T145" s="53"/>
      <c r="U145" s="53"/>
    </row>
    <row r="146" spans="15:21">
      <c r="O146" s="53"/>
      <c r="P146" s="53"/>
      <c r="Q146" s="53"/>
      <c r="R146" s="53"/>
      <c r="S146" s="53"/>
      <c r="T146" s="53"/>
      <c r="U146" s="53"/>
    </row>
    <row r="147" spans="15:21">
      <c r="O147" s="53"/>
      <c r="P147" s="53"/>
      <c r="Q147" s="53"/>
      <c r="R147" s="53"/>
      <c r="S147" s="53"/>
      <c r="T147" s="53"/>
      <c r="U147" s="53"/>
    </row>
    <row r="148" spans="15:21">
      <c r="O148" s="53"/>
      <c r="P148" s="53"/>
      <c r="Q148" s="53"/>
      <c r="R148" s="53"/>
      <c r="S148" s="53"/>
      <c r="T148" s="53"/>
      <c r="U148" s="53"/>
    </row>
    <row r="149" spans="15:21">
      <c r="O149" s="53"/>
      <c r="P149" s="53"/>
      <c r="Q149" s="53"/>
      <c r="R149" s="53"/>
      <c r="S149" s="53"/>
      <c r="T149" s="53"/>
      <c r="U149" s="53"/>
    </row>
  </sheetData>
  <mergeCells count="75">
    <mergeCell ref="O123:S123"/>
    <mergeCell ref="Q93:Q120"/>
    <mergeCell ref="C121:J121"/>
    <mergeCell ref="O121:S121"/>
    <mergeCell ref="C122:J122"/>
    <mergeCell ref="O122:S122"/>
    <mergeCell ref="O90:S90"/>
    <mergeCell ref="C91:J91"/>
    <mergeCell ref="O91:S91"/>
    <mergeCell ref="C92:L92"/>
    <mergeCell ref="O92:U92"/>
    <mergeCell ref="O76:S76"/>
    <mergeCell ref="C77:L77"/>
    <mergeCell ref="O77:U77"/>
    <mergeCell ref="Q78:Q88"/>
    <mergeCell ref="C89:J89"/>
    <mergeCell ref="O89:S89"/>
    <mergeCell ref="O68:U68"/>
    <mergeCell ref="Q69:Q73"/>
    <mergeCell ref="C74:J74"/>
    <mergeCell ref="O74:S74"/>
    <mergeCell ref="C75:J75"/>
    <mergeCell ref="O75:S75"/>
    <mergeCell ref="O65:S65"/>
    <mergeCell ref="C66:J66"/>
    <mergeCell ref="O66:S66"/>
    <mergeCell ref="C67:J67"/>
    <mergeCell ref="O67:S67"/>
    <mergeCell ref="O39:S39"/>
    <mergeCell ref="C40:L40"/>
    <mergeCell ref="O40:U40"/>
    <mergeCell ref="Q41:Q64"/>
    <mergeCell ref="O12:U12"/>
    <mergeCell ref="Q13:Q36"/>
    <mergeCell ref="C37:J37"/>
    <mergeCell ref="O37:S37"/>
    <mergeCell ref="C38:J38"/>
    <mergeCell ref="O38:S38"/>
    <mergeCell ref="O1:U3"/>
    <mergeCell ref="C5:L5"/>
    <mergeCell ref="O5:U5"/>
    <mergeCell ref="C7:D7"/>
    <mergeCell ref="E7:I7"/>
    <mergeCell ref="C8:D8"/>
    <mergeCell ref="E8:I8"/>
    <mergeCell ref="C9:D9"/>
    <mergeCell ref="E9:I9"/>
    <mergeCell ref="C124:L124"/>
    <mergeCell ref="C12:L12"/>
    <mergeCell ref="C39:J39"/>
    <mergeCell ref="C65:J65"/>
    <mergeCell ref="C68:L68"/>
    <mergeCell ref="C76:J76"/>
    <mergeCell ref="C90:J90"/>
    <mergeCell ref="C123:J123"/>
    <mergeCell ref="O124:U124"/>
    <mergeCell ref="Q125:Q132"/>
    <mergeCell ref="C133:J133"/>
    <mergeCell ref="O133:S133"/>
    <mergeCell ref="C134:J134"/>
    <mergeCell ref="O134:S134"/>
    <mergeCell ref="C135:J135"/>
    <mergeCell ref="O135:S135"/>
    <mergeCell ref="O139:U149"/>
    <mergeCell ref="C139:E139"/>
    <mergeCell ref="I139:L139"/>
    <mergeCell ref="C140:E140"/>
    <mergeCell ref="I140:L140"/>
    <mergeCell ref="B143:M144"/>
    <mergeCell ref="C136:J136"/>
    <mergeCell ref="O136:S136"/>
    <mergeCell ref="C137:J137"/>
    <mergeCell ref="O137:S137"/>
    <mergeCell ref="C138:J138"/>
    <mergeCell ref="O138:S138"/>
  </mergeCells>
  <pageMargins left="0.25" right="0.25" top="0.75" bottom="0.75" header="0.51180555555555496" footer="0.51180555555555496"/>
  <pageSetup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 (Структура НМЦ)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Волков Игорь Геннадьевич</cp:lastModifiedBy>
  <cp:revision>41</cp:revision>
  <cp:lastPrinted>2025-03-25T14:07:56Z</cp:lastPrinted>
  <dcterms:created xsi:type="dcterms:W3CDTF">2023-05-26T08:17:29Z</dcterms:created>
  <dcterms:modified xsi:type="dcterms:W3CDTF">2026-08-19T05:35:36Z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