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W:\ДЗ\УЗО\1_ЗАКУПКИ\2026\ДИТ\128-ЭКСП-ДИТ-2026-ИА\1_ПЗД\3. Замена в раб порядке\"/>
    </mc:Choice>
  </mc:AlternateContent>
  <bookViews>
    <workbookView xWindow="0" yWindow="0" windowWidth="38400" windowHeight="17400"/>
  </bookViews>
  <sheets>
    <sheet name="Спецификация" sheetId="2" r:id="rId1"/>
    <sheet name="2023" sheetId="4" state="hidden" r:id="rId2"/>
  </sheets>
  <definedNames>
    <definedName name="_xlnm._FilterDatabase" localSheetId="1" hidden="1">'2023'!$A$1:$Q$163</definedName>
    <definedName name="_xlnm._FilterDatabase" localSheetId="0" hidden="1">Спецификация!$A$6:$S$226</definedName>
    <definedName name="_xlnm.Print_Area" localSheetId="1">'2023'!$A$1:$Q$163</definedName>
    <definedName name="_xlnm.Print_Area" localSheetId="0">Спецификация!$A$1:$R$226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23" i="2" l="1"/>
  <c r="M107" i="2" l="1"/>
  <c r="A113" i="2"/>
  <c r="K197" i="2" l="1"/>
  <c r="M197" i="2" s="1"/>
  <c r="N197" i="2" s="1"/>
  <c r="K196" i="2"/>
  <c r="M196" i="2" s="1"/>
  <c r="N196" i="2" s="1"/>
  <c r="K195" i="2"/>
  <c r="M195" i="2" s="1"/>
  <c r="N195" i="2" s="1"/>
  <c r="K185" i="2"/>
  <c r="M185" i="2" s="1"/>
  <c r="N185" i="2" s="1"/>
  <c r="K182" i="2"/>
  <c r="M182" i="2" s="1"/>
  <c r="N182" i="2" s="1"/>
  <c r="K180" i="2"/>
  <c r="M180" i="2" s="1"/>
  <c r="N180" i="2" s="1"/>
  <c r="K178" i="2"/>
  <c r="M178" i="2" s="1"/>
  <c r="N178" i="2" s="1"/>
  <c r="K176" i="2"/>
  <c r="M176" i="2" s="1"/>
  <c r="N176" i="2" s="1"/>
  <c r="K174" i="2"/>
  <c r="M174" i="2" s="1"/>
  <c r="N174" i="2" s="1"/>
  <c r="K173" i="2"/>
  <c r="M173" i="2" s="1"/>
  <c r="N173" i="2" s="1"/>
  <c r="K171" i="2"/>
  <c r="M171" i="2" s="1"/>
  <c r="N171" i="2" s="1"/>
  <c r="K169" i="2"/>
  <c r="M169" i="2" s="1"/>
  <c r="N169" i="2" s="1"/>
  <c r="K167" i="2"/>
  <c r="M167" i="2" s="1"/>
  <c r="N167" i="2" s="1"/>
  <c r="K164" i="2"/>
  <c r="M164" i="2" s="1"/>
  <c r="N164" i="2" s="1"/>
  <c r="K160" i="2"/>
  <c r="M160" i="2" s="1"/>
  <c r="N160" i="2" s="1"/>
  <c r="K159" i="2"/>
  <c r="M159" i="2" s="1"/>
  <c r="N159" i="2" s="1"/>
  <c r="K158" i="2"/>
  <c r="M158" i="2" s="1"/>
  <c r="N158" i="2" s="1"/>
  <c r="K157" i="2"/>
  <c r="M157" i="2" s="1"/>
  <c r="N157" i="2" s="1"/>
  <c r="K156" i="2"/>
  <c r="M156" i="2" s="1"/>
  <c r="N156" i="2" s="1"/>
  <c r="K155" i="2"/>
  <c r="M155" i="2" s="1"/>
  <c r="K89" i="2"/>
  <c r="M89" i="2" s="1"/>
  <c r="N89" i="2" s="1"/>
  <c r="K87" i="2"/>
  <c r="M87" i="2" s="1"/>
  <c r="N87" i="2" s="1"/>
  <c r="K86" i="2"/>
  <c r="M86" i="2" s="1"/>
  <c r="N86" i="2" s="1"/>
  <c r="K85" i="2"/>
  <c r="M85" i="2" s="1"/>
  <c r="N85" i="2" s="1"/>
  <c r="K82" i="2"/>
  <c r="M82" i="2" s="1"/>
  <c r="N82" i="2" s="1"/>
  <c r="K81" i="2"/>
  <c r="M81" i="2" s="1"/>
  <c r="N81" i="2" s="1"/>
  <c r="K80" i="2"/>
  <c r="M80" i="2" s="1"/>
  <c r="N80" i="2" s="1"/>
  <c r="K77" i="2"/>
  <c r="M77" i="2" s="1"/>
  <c r="M224" i="2" l="1"/>
  <c r="M225" i="2"/>
  <c r="N155" i="2"/>
  <c r="N224" i="2" s="1"/>
  <c r="N77" i="2"/>
  <c r="N108" i="2" s="1"/>
  <c r="M163" i="4"/>
  <c r="L163" i="4"/>
  <c r="J163" i="4"/>
  <c r="M162" i="4"/>
  <c r="L162" i="4"/>
  <c r="J162" i="4"/>
  <c r="A161" i="4"/>
  <c r="A160" i="4"/>
  <c r="A157" i="4"/>
  <c r="A156" i="4"/>
  <c r="A155" i="4"/>
  <c r="A154" i="4"/>
  <c r="A153" i="4"/>
  <c r="A150" i="4"/>
  <c r="A149" i="4"/>
  <c r="A147" i="4"/>
  <c r="A146" i="4"/>
  <c r="A144" i="4"/>
  <c r="A143" i="4"/>
  <c r="A141" i="4"/>
  <c r="A140" i="4"/>
  <c r="A137" i="4"/>
  <c r="A136" i="4"/>
  <c r="A135" i="4"/>
  <c r="A134" i="4"/>
  <c r="A133" i="4"/>
  <c r="A130" i="4"/>
  <c r="A129" i="4"/>
  <c r="A128" i="4"/>
  <c r="A126" i="4"/>
  <c r="A125" i="4"/>
  <c r="A124" i="4"/>
  <c r="A122" i="4"/>
  <c r="A121" i="4"/>
  <c r="A120" i="4"/>
  <c r="A118" i="4"/>
  <c r="A117" i="4"/>
  <c r="A116" i="4"/>
  <c r="A113" i="4"/>
  <c r="A111" i="4"/>
  <c r="A109" i="4"/>
  <c r="A108" i="4"/>
  <c r="A107" i="4"/>
  <c r="A104" i="4"/>
  <c r="A103" i="4"/>
  <c r="A102" i="4"/>
  <c r="A99" i="4"/>
  <c r="A98" i="4"/>
  <c r="A95" i="4"/>
  <c r="A92" i="4"/>
  <c r="A90" i="4"/>
  <c r="A88" i="4"/>
  <c r="A86" i="4"/>
  <c r="A84" i="4"/>
  <c r="A83" i="4"/>
  <c r="A82" i="4"/>
  <c r="M77" i="4"/>
  <c r="L77" i="4"/>
  <c r="J77" i="4"/>
  <c r="A76" i="4"/>
  <c r="A75" i="4"/>
  <c r="A72" i="4"/>
  <c r="A71" i="4"/>
  <c r="A68" i="4"/>
  <c r="A65" i="4"/>
  <c r="A64" i="4"/>
  <c r="A63" i="4"/>
  <c r="A62" i="4"/>
  <c r="A59" i="4"/>
  <c r="A56" i="4"/>
  <c r="A55" i="4"/>
  <c r="A54" i="4"/>
  <c r="A52" i="4"/>
  <c r="A51" i="4"/>
  <c r="A50" i="4"/>
  <c r="A47" i="4"/>
  <c r="A46" i="4"/>
  <c r="A45" i="4"/>
  <c r="A42" i="4"/>
  <c r="A39" i="4"/>
  <c r="A38" i="4"/>
  <c r="A37" i="4"/>
  <c r="A34" i="4"/>
  <c r="A33" i="4"/>
  <c r="A30" i="4"/>
  <c r="A29" i="4"/>
  <c r="A26" i="4"/>
  <c r="A25" i="4"/>
  <c r="A22" i="4"/>
  <c r="A21" i="4"/>
  <c r="A20" i="4"/>
  <c r="A19" i="4"/>
  <c r="A17" i="4"/>
  <c r="A14" i="4"/>
  <c r="A11" i="4"/>
  <c r="A10" i="4"/>
  <c r="A9" i="4"/>
  <c r="A8" i="4"/>
  <c r="A7" i="4"/>
  <c r="K224" i="2"/>
  <c r="K222" i="2"/>
  <c r="N222" i="2" s="1"/>
  <c r="K219" i="2"/>
  <c r="N219" i="2" s="1"/>
  <c r="K218" i="2"/>
  <c r="N218" i="2" s="1"/>
  <c r="K215" i="2"/>
  <c r="N215" i="2" s="1"/>
  <c r="K212" i="2"/>
  <c r="N212" i="2" s="1"/>
  <c r="K209" i="2"/>
  <c r="N209" i="2" s="1"/>
  <c r="K206" i="2"/>
  <c r="N206" i="2" s="1"/>
  <c r="K205" i="2"/>
  <c r="N205" i="2" s="1"/>
  <c r="K204" i="2"/>
  <c r="N204" i="2" s="1"/>
  <c r="K201" i="2"/>
  <c r="N201" i="2" s="1"/>
  <c r="K200" i="2"/>
  <c r="N200" i="2" s="1"/>
  <c r="K192" i="2"/>
  <c r="N192" i="2" s="1"/>
  <c r="K189" i="2"/>
  <c r="N189" i="2" s="1"/>
  <c r="K187" i="2"/>
  <c r="N187" i="2" s="1"/>
  <c r="K181" i="2"/>
  <c r="N181" i="2" s="1"/>
  <c r="K177" i="2"/>
  <c r="N177" i="2" s="1"/>
  <c r="K172" i="2"/>
  <c r="N172" i="2" s="1"/>
  <c r="K168" i="2"/>
  <c r="N168" i="2" s="1"/>
  <c r="K163" i="2"/>
  <c r="N163" i="2" s="1"/>
  <c r="K152" i="2"/>
  <c r="N152" i="2" s="1"/>
  <c r="K149" i="2"/>
  <c r="N149" i="2" s="1"/>
  <c r="K148" i="2"/>
  <c r="N148" i="2" s="1"/>
  <c r="K147" i="2"/>
  <c r="N147" i="2" s="1"/>
  <c r="K146" i="2"/>
  <c r="N146" i="2" s="1"/>
  <c r="K145" i="2"/>
  <c r="N145" i="2" s="1"/>
  <c r="K144" i="2"/>
  <c r="N144" i="2" s="1"/>
  <c r="K143" i="2"/>
  <c r="N143" i="2" s="1"/>
  <c r="K142" i="2"/>
  <c r="N142" i="2" s="1"/>
  <c r="K139" i="2"/>
  <c r="N139" i="2" s="1"/>
  <c r="K138" i="2"/>
  <c r="N138" i="2" s="1"/>
  <c r="K137" i="2"/>
  <c r="N137" i="2" s="1"/>
  <c r="K136" i="2"/>
  <c r="N136" i="2" s="1"/>
  <c r="K135" i="2"/>
  <c r="N135" i="2" s="1"/>
  <c r="K134" i="2"/>
  <c r="N134" i="2" s="1"/>
  <c r="K133" i="2"/>
  <c r="K130" i="2"/>
  <c r="N130" i="2" s="1"/>
  <c r="K129" i="2"/>
  <c r="N129" i="2" s="1"/>
  <c r="K128" i="2"/>
  <c r="N128" i="2" s="1"/>
  <c r="K125" i="2"/>
  <c r="N125" i="2" s="1"/>
  <c r="K124" i="2"/>
  <c r="N124" i="2" s="1"/>
  <c r="K123" i="2"/>
  <c r="N123" i="2" s="1"/>
  <c r="K120" i="2"/>
  <c r="N120" i="2" s="1"/>
  <c r="K117" i="2"/>
  <c r="K114" i="2"/>
  <c r="N114" i="2" s="1"/>
  <c r="A114" i="2"/>
  <c r="A117" i="2" s="1"/>
  <c r="A120" i="2" s="1"/>
  <c r="A123" i="2" s="1"/>
  <c r="A124" i="2" s="1"/>
  <c r="A125" i="2" s="1"/>
  <c r="A128" i="2" s="1"/>
  <c r="A129" i="2" s="1"/>
  <c r="A130" i="2" s="1"/>
  <c r="A133" i="2" s="1"/>
  <c r="A134" i="2" s="1"/>
  <c r="A135" i="2" s="1"/>
  <c r="A136" i="2" s="1"/>
  <c r="A137" i="2" s="1"/>
  <c r="A138" i="2" s="1"/>
  <c r="A139" i="2" s="1"/>
  <c r="A142" i="2" s="1"/>
  <c r="A143" i="2" s="1"/>
  <c r="A144" i="2" s="1"/>
  <c r="A145" i="2" s="1"/>
  <c r="A146" i="2" s="1"/>
  <c r="A147" i="2" s="1"/>
  <c r="A148" i="2" s="1"/>
  <c r="A149" i="2" s="1"/>
  <c r="A152" i="2" s="1"/>
  <c r="A155" i="2" s="1"/>
  <c r="A156" i="2" s="1"/>
  <c r="A157" i="2" s="1"/>
  <c r="A158" i="2" s="1"/>
  <c r="A159" i="2" s="1"/>
  <c r="A160" i="2" s="1"/>
  <c r="A163" i="2" s="1"/>
  <c r="A164" i="2" s="1"/>
  <c r="A167" i="2" s="1"/>
  <c r="A168" i="2" s="1"/>
  <c r="A169" i="2" s="1"/>
  <c r="A171" i="2" s="1"/>
  <c r="A172" i="2" s="1"/>
  <c r="A173" i="2" s="1"/>
  <c r="A174" i="2" s="1"/>
  <c r="A176" i="2" s="1"/>
  <c r="A177" i="2" s="1"/>
  <c r="A178" i="2" s="1"/>
  <c r="A180" i="2" s="1"/>
  <c r="A181" i="2" s="1"/>
  <c r="A182" i="2" s="1"/>
  <c r="A185" i="2" s="1"/>
  <c r="A187" i="2" s="1"/>
  <c r="A189" i="2" s="1"/>
  <c r="A192" i="2" s="1"/>
  <c r="A195" i="2" s="1"/>
  <c r="A196" i="2" s="1"/>
  <c r="A197" i="2" s="1"/>
  <c r="A200" i="2" s="1"/>
  <c r="A201" i="2" s="1"/>
  <c r="A204" i="2" s="1"/>
  <c r="A205" i="2" s="1"/>
  <c r="A206" i="2" s="1"/>
  <c r="A209" i="2" s="1"/>
  <c r="A212" i="2" s="1"/>
  <c r="A215" i="2" s="1"/>
  <c r="A218" i="2" s="1"/>
  <c r="A219" i="2" s="1"/>
  <c r="A222" i="2" s="1"/>
  <c r="K113" i="2"/>
  <c r="M109" i="2"/>
  <c r="M108" i="2"/>
  <c r="K108" i="2"/>
  <c r="K106" i="2"/>
  <c r="N106" i="2" s="1"/>
  <c r="K103" i="2"/>
  <c r="N103" i="2" s="1"/>
  <c r="K100" i="2"/>
  <c r="N100" i="2" s="1"/>
  <c r="A100" i="2"/>
  <c r="K99" i="2"/>
  <c r="N99" i="2" s="1"/>
  <c r="K97" i="2"/>
  <c r="N97" i="2" s="1"/>
  <c r="K96" i="2"/>
  <c r="N96" i="2" s="1"/>
  <c r="K95" i="2"/>
  <c r="N95" i="2" s="1"/>
  <c r="K94" i="2"/>
  <c r="N94" i="2" s="1"/>
  <c r="K93" i="2"/>
  <c r="N93" i="2" s="1"/>
  <c r="A93" i="2"/>
  <c r="A94" i="2" s="1"/>
  <c r="K92" i="2"/>
  <c r="N92" i="2" s="1"/>
  <c r="A86" i="2"/>
  <c r="A87" i="2" s="1"/>
  <c r="A89" i="2" s="1"/>
  <c r="A81" i="2"/>
  <c r="A82" i="2" s="1"/>
  <c r="K76" i="2"/>
  <c r="N76" i="2" s="1"/>
  <c r="K75" i="2"/>
  <c r="N75" i="2" s="1"/>
  <c r="K74" i="2"/>
  <c r="N74" i="2" s="1"/>
  <c r="K73" i="2"/>
  <c r="N73" i="2" s="1"/>
  <c r="K72" i="2"/>
  <c r="N72" i="2" s="1"/>
  <c r="K71" i="2"/>
  <c r="N71" i="2" s="1"/>
  <c r="A71" i="2"/>
  <c r="A72" i="2" s="1"/>
  <c r="A73" i="2" s="1"/>
  <c r="A74" i="2" s="1"/>
  <c r="A75" i="2" s="1"/>
  <c r="A76" i="2" s="1"/>
  <c r="A77" i="2" s="1"/>
  <c r="K70" i="2"/>
  <c r="N70" i="2" s="1"/>
  <c r="K67" i="2"/>
  <c r="N67" i="2" s="1"/>
  <c r="K65" i="2"/>
  <c r="N65" i="2" s="1"/>
  <c r="K63" i="2"/>
  <c r="N63" i="2" s="1"/>
  <c r="K61" i="2"/>
  <c r="N61" i="2" s="1"/>
  <c r="K59" i="2"/>
  <c r="N59" i="2" s="1"/>
  <c r="K57" i="2"/>
  <c r="N57" i="2" s="1"/>
  <c r="K55" i="2"/>
  <c r="N55" i="2" s="1"/>
  <c r="K53" i="2"/>
  <c r="N53" i="2" s="1"/>
  <c r="K51" i="2"/>
  <c r="N51" i="2" s="1"/>
  <c r="K49" i="2"/>
  <c r="N49" i="2" s="1"/>
  <c r="K47" i="2"/>
  <c r="N47" i="2" s="1"/>
  <c r="K45" i="2"/>
  <c r="N45" i="2" s="1"/>
  <c r="K43" i="2"/>
  <c r="N43" i="2" s="1"/>
  <c r="K41" i="2"/>
  <c r="N41" i="2" s="1"/>
  <c r="K39" i="2"/>
  <c r="N39" i="2" s="1"/>
  <c r="A39" i="2"/>
  <c r="A41" i="2" s="1"/>
  <c r="A43" i="2" s="1"/>
  <c r="A45" i="2" s="1"/>
  <c r="A47" i="2" s="1"/>
  <c r="A49" i="2" s="1"/>
  <c r="A51" i="2" s="1"/>
  <c r="A53" i="2" s="1"/>
  <c r="A55" i="2" s="1"/>
  <c r="A57" i="2" s="1"/>
  <c r="A59" i="2" s="1"/>
  <c r="A61" i="2" s="1"/>
  <c r="A63" i="2" s="1"/>
  <c r="A65" i="2" s="1"/>
  <c r="A67" i="2" s="1"/>
  <c r="K37" i="2"/>
  <c r="N37" i="2" s="1"/>
  <c r="K34" i="2"/>
  <c r="N34" i="2" s="1"/>
  <c r="K33" i="2"/>
  <c r="N33" i="2" s="1"/>
  <c r="K32" i="2"/>
  <c r="N32" i="2" s="1"/>
  <c r="K31" i="2"/>
  <c r="N31" i="2" s="1"/>
  <c r="K30" i="2"/>
  <c r="N30" i="2" s="1"/>
  <c r="A30" i="2"/>
  <c r="A31" i="2" s="1"/>
  <c r="A32" i="2" s="1"/>
  <c r="A33" i="2" s="1"/>
  <c r="A34" i="2" s="1"/>
  <c r="K29" i="2"/>
  <c r="N29" i="2" s="1"/>
  <c r="K26" i="2"/>
  <c r="N26" i="2" s="1"/>
  <c r="A26" i="2"/>
  <c r="K25" i="2"/>
  <c r="N25" i="2" s="1"/>
  <c r="K22" i="2"/>
  <c r="N22" i="2" s="1"/>
  <c r="K21" i="2"/>
  <c r="N21" i="2" s="1"/>
  <c r="K19" i="2"/>
  <c r="N19" i="2" s="1"/>
  <c r="K18" i="2"/>
  <c r="K16" i="2"/>
  <c r="N16" i="2" s="1"/>
  <c r="K14" i="2"/>
  <c r="N14" i="2" s="1"/>
  <c r="K12" i="2"/>
  <c r="N12" i="2" s="1"/>
  <c r="A12" i="2"/>
  <c r="A14" i="2" s="1"/>
  <c r="A16" i="2" s="1"/>
  <c r="A18" i="2" s="1"/>
  <c r="A19" i="2" s="1"/>
  <c r="A21" i="2" s="1"/>
  <c r="A22" i="2" s="1"/>
  <c r="K11" i="2"/>
  <c r="N133" i="2" l="1"/>
  <c r="K223" i="2"/>
  <c r="N117" i="2"/>
  <c r="N18" i="2"/>
  <c r="M226" i="2"/>
  <c r="K107" i="2"/>
  <c r="K225" i="2"/>
  <c r="K109" i="2"/>
  <c r="N113" i="2"/>
  <c r="N11" i="2"/>
  <c r="K226" i="2" l="1"/>
  <c r="N226" i="2" s="1"/>
  <c r="N107" i="2"/>
  <c r="N109" i="2"/>
  <c r="N225" i="2"/>
  <c r="N223" i="2"/>
</calcChain>
</file>

<file path=xl/comments1.xml><?xml version="1.0" encoding="utf-8"?>
<comments xmlns="http://schemas.openxmlformats.org/spreadsheetml/2006/main">
  <authors>
    <author>Автор</author>
  </authors>
  <commentList>
    <comment ref="F6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неверное наименование
Считать верным:
Право использования ПО «Менеджер паролей Пассворк», редакция до 100 пользователей с правом доступа к обновлениям ПО и гарантийной поддержке на один год, расширенная лицензия, открытые исходные коды.
</t>
        </r>
      </text>
    </comment>
  </commentList>
</comments>
</file>

<file path=xl/sharedStrings.xml><?xml version="1.0" encoding="utf-8"?>
<sst xmlns="http://schemas.openxmlformats.org/spreadsheetml/2006/main" count="2354" uniqueCount="674">
  <si>
    <t>№ п/п</t>
  </si>
  <si>
    <t>Производитель</t>
  </si>
  <si>
    <t>Описание</t>
  </si>
  <si>
    <t>Ед.
изм.</t>
  </si>
  <si>
    <t>Кол-во</t>
  </si>
  <si>
    <t>Дата начала</t>
  </si>
  <si>
    <t>Дата окончания</t>
  </si>
  <si>
    <t>Код ОКПД2 с наименованием</t>
  </si>
  <si>
    <t>Срок действия</t>
  </si>
  <si>
    <t>Комментарий</t>
  </si>
  <si>
    <t>Стоимость ед., руб. (без НДС)</t>
  </si>
  <si>
    <t>Общая стоимость, руб. (без НДС)</t>
  </si>
  <si>
    <t>Общая стоимость, руб. (с НДС)</t>
  </si>
  <si>
    <t>Kaspersky Industrial CyberSecurity for Nodes. Подсистема антивирусной защиты</t>
  </si>
  <si>
    <t>АО "Лаборатория Касперского"</t>
  </si>
  <si>
    <t>шт.</t>
  </si>
  <si>
    <t>62.0 Продукты программные и услуги по разработке программного обеспечения; консультационные и аналогичные услуги в области информационных технологий</t>
  </si>
  <si>
    <t>№8363 от 30.12.2020</t>
  </si>
  <si>
    <t>-</t>
  </si>
  <si>
    <t>PT NAD. Подсистема анализа сетевого трафика, выявления и расследования инцидентов ИБ</t>
  </si>
  <si>
    <t>АО "Позитив Текнолоджиз"</t>
  </si>
  <si>
    <t>2 года</t>
  </si>
  <si>
    <t>21 месяц</t>
  </si>
  <si>
    <t>Континент ЦУС. Подсистема центра управления сетями</t>
  </si>
  <si>
    <t>Исполнительный аппарат (Континент - покупка новых лицензий)</t>
  </si>
  <si>
    <t>HSEC-3.9-CM-lic [1-49]</t>
  </si>
  <si>
    <t>ООО "Код Безопасности"</t>
  </si>
  <si>
    <t>Право на использование АПКШ "Континент" 3.9. ЦУС (1 дополнительное подключение КШ/КК/ДА к ЦУС)</t>
  </si>
  <si>
    <t>№9887 от 25.03.2021</t>
  </si>
  <si>
    <t>MaxPatrol VM. Средство предупреждения компьютерных атак в части контроля защищенности</t>
  </si>
  <si>
    <t>Исполнительный аппарат и филиалы (продление на 1 год)</t>
  </si>
  <si>
    <t>1 год</t>
  </si>
  <si>
    <t>Efros Config Inspector. Системая активного аудита сетевого оборудования, серверных и клиентских операционных систем, систем управления и т.п.</t>
  </si>
  <si>
    <t>Исполнительный аппарат (продление тех. поддержки на 1 год)</t>
  </si>
  <si>
    <t>ООО "Газинформсервис"</t>
  </si>
  <si>
    <t>62.02.30.000 
Услуги по технической поддержке информационных технологий</t>
  </si>
  <si>
    <t>Solar Dozor. Подсистема предотвращения утечек конфиденциальной информации</t>
  </si>
  <si>
    <t>Исполнительный аппарат и филиалы (Загорская ГАЭС, Зейская ГЭС, Кабардино-Балкарский филиал, Камская ГЭС, Нижне-Бурейская ГЭС) (пакеты обновлений на 5550 пользователей, продление на 1 год)</t>
  </si>
  <si>
    <t>P-RN-DZ7-CR-5550</t>
  </si>
  <si>
    <t>ООО "СОЛАР СЕКЬЮРИТИ"</t>
  </si>
  <si>
    <t>«Пакет обновлений к программе для ЭВМ «Модуль Ядро системы архивирования, анализа и управления Solar Dozor версия 7»(«Dozor Core v.7») (реестровый № в Едином реестре российских программ для ЭВМ и баз данных 7442) сроком на 1 год». Кол-во пользователей: 5550</t>
  </si>
  <si>
    <t>№7442 от 30.11.2020</t>
  </si>
  <si>
    <t>P-RN-DZ7-LTA-5550</t>
  </si>
  <si>
    <t>«Пакет обновлений к программе для ЭВМ «Модуль долговременного хранения архива коммуникаций Solar Dozor версии 7» («Dozor Long-Term Archive v. 7») (реестровый № в Едином реестре российских программ для ЭВМ и баз данных 7444) сроком на 1 год». Кол-во пользователей: 5550</t>
  </si>
  <si>
    <t>№7444 от 30.11.2020</t>
  </si>
  <si>
    <t>P-RN-DZ7-MC-5550</t>
  </si>
  <si>
    <t>«Пакет обновлений к программе для ЭВМ «Модуль контроля коммуникаций через корпоративные почтовые системы версии 7» («Dozor Mail Connector v. 7») (реестровый № в Едином реестре российских программ для ЭВМ и баз данных 7445) сроком на 1 год». Кол-во пользователей: 5550</t>
  </si>
  <si>
    <t>№7445 от 30.11.2020</t>
  </si>
  <si>
    <t>P-RN-DZ7-TA-5550</t>
  </si>
  <si>
    <t>«Пакет обновлений к программе для ЭВМ «Модуль пасcивного перехвата контента сообщений внешних и внутренних коммуникационных сервисов версии 7» («Dozor Traffic Analyzer v. 7») (реестровый № в Едином реестре российских программ для ЭВМ и баз данных 7446) сроком на 1 год». Кол-во пользователей: 5550</t>
  </si>
  <si>
    <t>№7446 от 30.11.2020</t>
  </si>
  <si>
    <t>P-RN-DZ7-OCR-5550</t>
  </si>
  <si>
    <t>«Пакет обновлений к программе для ЭВМ «Модуль распознования данных Solar Dozor версии 7» («Dozor OCR v. 7») (реестровый № в Едином реестре российских программ для ЭВМ и баз данных 7443) сроком на 1 год». Кол-во пользователей: 5550</t>
  </si>
  <si>
    <t>№7443 от 30.11.2020</t>
  </si>
  <si>
    <t>P-RN-DZ7-D-5550</t>
  </si>
  <si>
    <t>«Пакет обновлений к программе для ЭВМ «Модуль расширенной аналитики версии 7» («Dozor Dossier v. 7») (реестровый № в Едином реестре российских программ для ЭВМ и баз данных 7449) сроком на 1 год». Кол-во пользователей: 5550</t>
  </si>
  <si>
    <t>№7449 от 30.11.2020</t>
  </si>
  <si>
    <t>АРХИВА. Подсистема контроля служебной переписки</t>
  </si>
  <si>
    <t>Исполнительный аппарат (продление на 1 год)</t>
  </si>
  <si>
    <t>MA-EE-P</t>
  </si>
  <si>
    <t>ООО "Дата Оушен"</t>
  </si>
  <si>
    <t>АРХИВА лицензия обновления 1 год (1 почтовый ящик)</t>
  </si>
  <si>
    <t>58.29.29 Обеспечение программное прикладное прочее на электронном носителе</t>
  </si>
  <si>
    <t>№10896 от 30.06.2021</t>
  </si>
  <si>
    <t>Незабудка II / FLAT. Подсистема регистрации телефонных вызовов и речевых сообщений</t>
  </si>
  <si>
    <t>ООО "Центр речевых технологий"</t>
  </si>
  <si>
    <t>Услуги уровня Basic на многоканальную систему записи, регистрации и архивирования звуковых сигналов "Незабудка II", сроком на 1 год для Исполнительного аппарата</t>
  </si>
  <si>
    <t>Услуги уровня Basic на многоканальную систему записи, регистрации и архивирования звуковых сигналов "Незабудка II", сроком на 1 год для Чебоксарской ГЭС</t>
  </si>
  <si>
    <t>Услуги уровня Basic на многоканальную систему записи, регистрации и архивирования звуковых сигналов "Незабудка II", сроком на 1 год для Камской ГЭС</t>
  </si>
  <si>
    <t>Услуги уровня Basic на многоканальную систему записи, регистрации и архивирования звуковых сигналов "Незабудка II", сроком на 1 год для Загорской ГЭС</t>
  </si>
  <si>
    <t>Зейская ГЭС (продление тех. поддержки на 1 год)</t>
  </si>
  <si>
    <t>FR-953</t>
  </si>
  <si>
    <t>ООО "ТелеСвязь"</t>
  </si>
  <si>
    <t>ФЛАТ Запись, техническое сопровождение за 1 канал записи в год (FR-953)</t>
  </si>
  <si>
    <t>СКДПУ НТ. Система контроля действий привилегированных пользователей</t>
  </si>
  <si>
    <t>ООО "АйТи Бастион"</t>
  </si>
  <si>
    <t>ТП\СКДПУ.НТ-10КС-ПМ-ОУ-С1</t>
  </si>
  <si>
    <t>КК Континент. Подсистема криптографической защиты каналов связи</t>
  </si>
  <si>
    <t>Исполнительный аппарат и филиалы (КК Континент продление тех. поддержки на 1 год)</t>
  </si>
  <si>
    <t>HSEC-SUPPORT-ST</t>
  </si>
  <si>
    <t>Номер сертификата: 70027, 70013, 70023, 69995, 70025, 70015, 69999, 70003, 70011, 69997, 70021, 70009, 70005, 70001, 69993, 70030, 70736, 70738, 70740</t>
  </si>
  <si>
    <t>Номер: 8TBADA2K (70030) (по системе КК 1000)</t>
  </si>
  <si>
    <t>Континент СД. Подсистема защищенного удаленного доступа</t>
  </si>
  <si>
    <t>Ключ активации сервиса прямой технической поддержки уровня "Стандартный" АПКШ "Континент" HSEC-3.9-IPC100-CM-ACS-KC3-SUP-ST</t>
  </si>
  <si>
    <t>Номер: S71S29B3 (по системе ЦУС-СД 100)</t>
  </si>
  <si>
    <t>Ключ активации сервиса прямой технической поддержки уровня "Стандартный" АПКШ "Континент" HSEC-3.9-IPC1000F-CC-HA-KC3-SUP-ST</t>
  </si>
  <si>
    <t>Номер: S9RYH18E+ PB8GH1R9 (по системе КК 1000)</t>
  </si>
  <si>
    <t>HSEC-4-ACS-AP-ZTN-lic [500-999]-SUP-ST</t>
  </si>
  <si>
    <t>Ключ активации сервиса прямой технической поддержки уровня "Стандартный" для СКЗИ "Континент", HSEC-4-ACS-AP-ZTN-lic [500-999]-SP1Y</t>
  </si>
  <si>
    <t>Континент МСЭ. Подсистема межсетевого экранирования</t>
  </si>
  <si>
    <t>Малые ГЭС (Зарамагские ГЭС, Верхнебалкарская МГЭС, Усть-Джегутинская МГЭС, Барсучковская МГЭС) (Континент МСЭ - продление тех. поддержки на 1 год)</t>
  </si>
  <si>
    <t>Ключ активации сервиса прямой технической поддержки уровня "Стандартный" для АПКШ "Континент", HSEC-3.9-IPC100-CC-KC3-SP1Y</t>
  </si>
  <si>
    <t>Номер: 45AZHCGF, 45UZHCKH</t>
  </si>
  <si>
    <t>Ключ активации сервиса прямой технической поддержки уровня "Стандартный" для АПКШ "Континент", HSEC-3.9-IPC1000F-FW-HA-KC3-SP1Y</t>
  </si>
  <si>
    <t>Ключ активации сервиса прямой технической поддержки уровня "Стандартный" для АПКШ "Континент", HSEC-3.9-IPC10-CM-KC3-SP1Y</t>
  </si>
  <si>
    <t>Номер: N7BD93S6, N7UDHC8P, NCADLCBC, NCKDL31P</t>
  </si>
  <si>
    <t>UserGate. Подсистема доступа в сеть Интернет</t>
  </si>
  <si>
    <t>UG-SU-2000-F</t>
  </si>
  <si>
    <t>ООО "Юзергейт"</t>
  </si>
  <si>
    <t>Подписка Security Updates на 1 год для UserGate до 2000 пользователей с сертификатом ФСТЭК</t>
  </si>
  <si>
    <t>№1194 от 05.09.2016</t>
  </si>
  <si>
    <t>UG-AT-2000</t>
  </si>
  <si>
    <t>Модуль Advanced Threat Protection на 1 год для UserGate до 2000 пользователей</t>
  </si>
  <si>
    <t>UG-LA-SU-2000-F-1Y</t>
  </si>
  <si>
    <t>Подписка Security Updates на сенсор для UserGate Log Analyzer до 2000 пользователей на 1 год с сертификатом ФСТЭК</t>
  </si>
  <si>
    <t>№6919 от 01.09.2020</t>
  </si>
  <si>
    <t>Северо-Осетинский филиал (продление на 1 год)</t>
  </si>
  <si>
    <t>UG-SU-300-F</t>
  </si>
  <si>
    <t>Подписка Security Updates на 1 год для UserGate до 300 пользователей с сертификатом ФСТЭК</t>
  </si>
  <si>
    <t>UG-AT-300</t>
  </si>
  <si>
    <t>Модуль Advanced Threat Protection на 1 год для UserGate до 300 пользователей</t>
  </si>
  <si>
    <t>UG-LA-SU-300-F-1Y</t>
  </si>
  <si>
    <t>Подписка Security Updates на сенсор для UserGate Log Analyzer до 300 пользователей на 1 год с сертификатом ФСТЭК</t>
  </si>
  <si>
    <t>№10166 от 08.04.2021</t>
  </si>
  <si>
    <t>№10706 от 08.06.2021</t>
  </si>
  <si>
    <t>MP SIEM. Подсистема сбора и корреляции событий</t>
  </si>
  <si>
    <t>Исполнительный аппарат и РЦОД (продление на 1 год)</t>
  </si>
  <si>
    <t>PT-MPSIEM-LS1000-EXT</t>
  </si>
  <si>
    <t>Программное обеспечение MaxPatrol Security Information and Event Management. Лицензия для сбора и обработки событий не более 1 000 активов и не более 3 000 событий в секунду, продление лицензии, обновления в течение 1 (одного) года</t>
  </si>
  <si>
    <t>№1143 от 14.06.2016</t>
  </si>
  <si>
    <t>Номер лицензии: 1255, 1256, 2188</t>
  </si>
  <si>
    <t>PT-MPSIEM-BASE-H1000-EXT</t>
  </si>
  <si>
    <t>Программное обеспечение MaxPatrol Security Information and Event Management. Базовая лицензия на 1 000 активов, продление лицензии, обновления в течение 1 (одного) года</t>
  </si>
  <si>
    <t>Номер лицензии: 1253</t>
  </si>
  <si>
    <t>PT-MPSIEM-BASE-H2000-EXT</t>
  </si>
  <si>
    <t>Программное обеспечение MaxPatrol Security Information and Event Management. Базовая  лицензия на 2 000 активов, продление лицензии, обновления в течение 1 (одного) года</t>
  </si>
  <si>
    <t>Номер лицензии: 1254</t>
  </si>
  <si>
    <t>PT-MPSIEM-SRV-EXT</t>
  </si>
  <si>
    <t>Программное обеспечение MaxPatrol Security Information and Event Management. Компонент MaxPatrol SIEM Server, продление лицензии, обновления в течение 1 (одного) года</t>
  </si>
  <si>
    <t>Номер лицензии: 1252</t>
  </si>
  <si>
    <t>PT-MPSIEM-AIO-250-EXT</t>
  </si>
  <si>
    <t>Программное обеспечение MaxPatrol Security Information and Event Management. Конфигурация MaxPatrol SIEM All-in-One для сбора и обработки событий не более 250 активов и не более 250 событий в секунду, продление лицензии, обновления в течение 1 (одного) года</t>
  </si>
  <si>
    <t>Бурейская ГЭС, Воткинская ГЭС, Дагестанский филиал, Жигулевская ГЭС, Камская ГЭС, Карачаево-Черкесский филиал, Нижегородская ГЭС, Саратовская ГЭС, Северо-Осетинский филиал, Чебоксарская ГЭС, Каскад Верхневолжских ГЭС, Загорская ГАЭС, Зейская ГЭС (продление на 1 год)</t>
  </si>
  <si>
    <t>PT-MPSIEM-AIO-500-EXT</t>
  </si>
  <si>
    <t>Программное обеспечение MaxPatrol Security Information and Event Management. Конфигурация MaxPatrol SIEM All-in-One для сбора и обработки событий не более 500 активов и не более 1 500 событий в секунду, продление лицензии, обновления в течение 1 (одного) года</t>
  </si>
  <si>
    <t>Номер лицензии: 2699, 2700, 2703, 2702, 1196, 2690, 2705, 2706, 2694, 2707, 2393, 1803, 1804</t>
  </si>
  <si>
    <t>Волжская ГЭС, Каскад Кубанских ГЭС, Саяно-Шушенская ГЭС, Кабардино-Балкарский филиал (продление на 1 год)</t>
  </si>
  <si>
    <t>PT-MPSIEM-AIO-1000-EXT</t>
  </si>
  <si>
    <t>Программное обеспечение MaxPatrol Security Information and Event Management. Конфигурация MaxPatrol SIEM All-in-One для сбора и обработки событий не более 1 000 активов и не более 3 000 событий в секунду, продление лицензии, обновления в течение 1 (одного) года</t>
  </si>
  <si>
    <t>Номер лицензии: 2692, 2693, 2704, 1805</t>
  </si>
  <si>
    <t>PT Xspider. Аудит</t>
  </si>
  <si>
    <t>PT-XS-IP1024-EXT</t>
  </si>
  <si>
    <t>№786 от 16.05.2016</t>
  </si>
  <si>
    <t>Альфадок</t>
  </si>
  <si>
    <t>ООО "НПЦ "КСБ"</t>
  </si>
  <si>
    <t>№4174 от 11.12.2017</t>
  </si>
  <si>
    <t>Номер лицензии: 09347</t>
  </si>
  <si>
    <t>Номер лицензии: 09348-09365</t>
  </si>
  <si>
    <t>Номер лицензии: 09366</t>
  </si>
  <si>
    <t>Номер лицензии: 09367-09384</t>
  </si>
  <si>
    <t>Номер лицензии: 09385-09403</t>
  </si>
  <si>
    <t>SecretNetStudio 8. Подсистема защиты от несанкционированного доступа</t>
  </si>
  <si>
    <t>SNS-8.x-PFW-NS-SUP-ST</t>
  </si>
  <si>
    <t>Ключ активации сервиса прямой технической поддержки уровня "Стандартный"  для СЗИ Secret Net Studio 8, SNS-8.x-PFW-NS-SP1Y</t>
  </si>
  <si>
    <t>SNS-8.x-IPSK-SB-SP1Y</t>
  </si>
  <si>
    <t>Право на использование модуля обнаружения и предотвращения вторжений Средства защиты информации Secret Net Studio 8</t>
  </si>
  <si>
    <t>№3855 от 16.08.2017</t>
  </si>
  <si>
    <t>Номер лицензии: 1BB88BD</t>
  </si>
  <si>
    <t>SNS-8.x-NSD-NS-SUP-ST</t>
  </si>
  <si>
    <t>Ключ активации сервиса прямой технической поддержки уровня "Стандартный"  для СЗИ Secret Net Studio 8, SNS-8.x-NSD-NS-SP1Y</t>
  </si>
  <si>
    <t>Номер лицензии: 1BB88BE</t>
  </si>
  <si>
    <t>Номер лицензии: 1BB88C0</t>
  </si>
  <si>
    <t>Номер лицензии: 1BB88BF</t>
  </si>
  <si>
    <t>VipNet Coordinator. Подсистема защищенного межсетевого обмена информацией</t>
  </si>
  <si>
    <t xml:space="preserve">Исполнительный аппарат (продление тех. поддержки на 1 год) </t>
  </si>
  <si>
    <t>SC-31-KC2-4.X-T-G2</t>
  </si>
  <si>
    <t>АО "Инфотекс"</t>
  </si>
  <si>
    <t>Сертификат активации сервиса прямой технической поддержки ПО ViPNet Administrator 4.x (КС2) на срок 1 год, уровень - Расширенный</t>
  </si>
  <si>
    <t>SC-29-KC2-4.X-T-G2</t>
  </si>
  <si>
    <t>Сертификат активации сервиса прямой технической поддержки ПО ViPNet Client for Windows 4.x (КС2) на срок 1 год, уровень - Расширенный</t>
  </si>
  <si>
    <t>LC-PM-05-T-G2</t>
  </si>
  <si>
    <t>Сертификат активации сервиса прямой технической поддержки расширения ПО ViPNet Policy Manager на 1 узел управления на срок 1 год, уровень - Расширенный</t>
  </si>
  <si>
    <t>SC-100-PM-4.X-T-G2</t>
  </si>
  <si>
    <t>Сертификат активации сервиса прямой технической поддержки ПО ViPNet Policy Manager 4.x на срок 1 год, уровень - Расширенный</t>
  </si>
  <si>
    <t>HC-119-1000C-4.X-T-G2</t>
  </si>
  <si>
    <t>Сертификат активации сервиса прямой технической поддержки ПАК ViPNet Coordinator HW1000 C 4.x на срок 1 год, уровень - Расширенный</t>
  </si>
  <si>
    <t>Мультифактор. Система двухфакторной аутентификации и контроля доступа для любого удаленного подключения</t>
  </si>
  <si>
    <t>MUL-RU-01</t>
  </si>
  <si>
    <t>ООО "Мультифактор"</t>
  </si>
  <si>
    <t>Неисключительное право на использование программы "МУЛЬТИФАКТОР"</t>
  </si>
  <si>
    <t>№7046 от 07.10.2020</t>
  </si>
  <si>
    <t>Ассистент. Система удаленного мониторинга и управления</t>
  </si>
  <si>
    <t>ООО "САФИБ"</t>
  </si>
  <si>
    <t>CtrlHack. Платформа симуляции кибератак</t>
  </si>
  <si>
    <t>BP-4-1Y</t>
  </si>
  <si>
    <t>ООО "КонтролХак"</t>
  </si>
  <si>
    <t>№12299 от 21.12.2021</t>
  </si>
  <si>
    <t>SIEM-1Y</t>
  </si>
  <si>
    <t>Security Vision. Автоматизированная платформа ИБ</t>
  </si>
  <si>
    <t>ООО "Интеллектуальная безопасность"</t>
  </si>
  <si>
    <t>ИТОГО:</t>
  </si>
  <si>
    <t>НДС, %</t>
  </si>
  <si>
    <t xml:space="preserve">№364 от 08.04.2016 </t>
  </si>
  <si>
    <t>Услуги уровня Basic на многоканальную систему записи, регистрации и архивирования звуковых сигналов "Незабудка II", сроком на 1 год для Нижне-Бурейская ГЭС</t>
  </si>
  <si>
    <t>с даты поставки</t>
  </si>
  <si>
    <t>KL7243RAZDR</t>
  </si>
  <si>
    <t>KL8614RCADR</t>
  </si>
  <si>
    <t>бессрочно</t>
  </si>
  <si>
    <t>№8364 от 30.12.2020</t>
  </si>
  <si>
    <t>Исполнительный аппарат и филиалы (Континент СД - продление тех. поддержки на 1 год)</t>
  </si>
  <si>
    <t>EDO-NA-SRV-SPE</t>
  </si>
  <si>
    <t>EDO-NA-CLI-100-SPE</t>
  </si>
  <si>
    <t>EDO-NA-CLI-1000-SPE</t>
  </si>
  <si>
    <t>Неисключительные права на программу для ЭВМ «АльфаДок.Платформа». Продление серверной лицензии, на срок 1 (один) год</t>
  </si>
  <si>
    <t>Неисключительные права на программу для ЭВМ «АльфаДок.Платформа». Продление клиентской лицензии «КИИ.ПДн.Эксперт», на срок 1 (один) год</t>
  </si>
  <si>
    <t>Неисключительные права на программу для ЭВМ «АльфаДок.Платформа». Продление клиентской лицензии «ПДн.Эксперт», на срок 1 (один) год</t>
  </si>
  <si>
    <t>Неисключительные права на программу для ЭВМ «АльфаДок.Платформа». Продление клиентской лицензии «Модуль «239», на срок 1 (один) год</t>
  </si>
  <si>
    <t>Неисключительные права на программу для ЭВМ «АльфаДок.Платформа». Продление клиентской лицензии «Модуль «Планирование деятельности по ИБ», на срок 1 (один) год</t>
  </si>
  <si>
    <t>Программное обеспечение MaxPatrol VM. Базовая лицензия на 10 000 активов, продление лицензии, обновления в течение 1 (одного) года</t>
  </si>
  <si>
    <t>Программное обеспечение MaxPatrol VM. Компонент MaxPatrol VM Server, продление лицензии, обновления в течение 1 (одного) года</t>
  </si>
  <si>
    <t>Программное обеспечение MaxPatrol VM. Лицензия для проверки соответствия стандартам не более 2 000 активов, продление лицензии, обновления в течение 1 (одного) года</t>
  </si>
  <si>
    <t>Исполнительный аппарат (покупка новых лицензий)</t>
  </si>
  <si>
    <t>ООО "Безопасная информационная зона"</t>
  </si>
  <si>
    <t>BI.ZONE Continuous Penetration Testing. Система оценки защищенности внешнего периметра</t>
  </si>
  <si>
    <t>Код продукта</t>
  </si>
  <si>
    <t>Нижегородская ГЭС (покупка новых лицензий)</t>
  </si>
  <si>
    <t>Kaspersky Total/Endpoint Security. Подсистема антивирусной защиты</t>
  </si>
  <si>
    <t>Текущий ID Support - SD20GIDR001</t>
  </si>
  <si>
    <t>Номер лицензии: 34723</t>
  </si>
  <si>
    <t>58.29.12 Обеспечение программное сетевое на электронном носителе</t>
  </si>
  <si>
    <t>ООО "Кселло"</t>
  </si>
  <si>
    <t>Xello Deception. Система предотвращения целенаправленных атак</t>
  </si>
  <si>
    <t>ПО</t>
  </si>
  <si>
    <t>KICS</t>
  </si>
  <si>
    <t>KDFI</t>
  </si>
  <si>
    <t>KCT</t>
  </si>
  <si>
    <t>PT Xspider</t>
  </si>
  <si>
    <t>MP SIEM</t>
  </si>
  <si>
    <t>Solar Dozor</t>
  </si>
  <si>
    <t>АРХИВА</t>
  </si>
  <si>
    <t>Нез. II / FLAT</t>
  </si>
  <si>
    <t>СКДПУ НТ</t>
  </si>
  <si>
    <t>КК Континент</t>
  </si>
  <si>
    <t>Континент СД</t>
  </si>
  <si>
    <t>Континент МСЭ</t>
  </si>
  <si>
    <t>Континент ЦУС</t>
  </si>
  <si>
    <t>SNS8</t>
  </si>
  <si>
    <t>UG</t>
  </si>
  <si>
    <t>Ассистент</t>
  </si>
  <si>
    <t>VipNet Coordinator</t>
  </si>
  <si>
    <t>CtrlHack</t>
  </si>
  <si>
    <t>SV</t>
  </si>
  <si>
    <t>Альфадок. Автоматизированная платформа управления организационными и техническими мероприятиями по защите информации</t>
  </si>
  <si>
    <t>Мультифактор</t>
  </si>
  <si>
    <t>Полная лицензия на платформу Security Awareness сроком на 1 год (обучение + фишинговый модуль) (on-cloud/on-premise)</t>
  </si>
  <si>
    <t>ООО "Секьюр-Ти"</t>
  </si>
  <si>
    <t>Исполнительный аппарат и филиалы (продление тех. поддержки на 1 год)</t>
  </si>
  <si>
    <t>Пассворк</t>
  </si>
  <si>
    <t>Менеджер паролей Пассворк. Совместная работа с корпоративными паролями</t>
  </si>
  <si>
    <t>ООО "Пассворк"</t>
  </si>
  <si>
    <t>№6147 от 13.01.2020</t>
  </si>
  <si>
    <t xml:space="preserve">PT ISIM. Подсистема мониторинга и корреляции угроз безопасности АСУТП </t>
  </si>
  <si>
    <t>PT ISIM</t>
  </si>
  <si>
    <t>Номер лицензии: 355</t>
  </si>
  <si>
    <t>№3424 от 03.05.2017</t>
  </si>
  <si>
    <t>PT Sandbox. Подсистема многоуровневой защиты от вредоносного контента + песочница</t>
  </si>
  <si>
    <t>PT Sandbox</t>
  </si>
  <si>
    <t>Номер лицензии: 480, 697</t>
  </si>
  <si>
    <t>Номер лицензии: 316, 477</t>
  </si>
  <si>
    <t>Номер лицензии: 864, 1225</t>
  </si>
  <si>
    <t>PT-SBX-SRV-EXT</t>
  </si>
  <si>
    <t>PT-SBX-EP-M-1000-EXT</t>
  </si>
  <si>
    <t>PT-SBX-EP-T-1000-EXT</t>
  </si>
  <si>
    <t>Номер лицензии: 0854-240930-154924-993-2474</t>
  </si>
  <si>
    <t>PT-NAD-AIO-500-EXT</t>
  </si>
  <si>
    <t>Номер лицензии: 13744</t>
  </si>
  <si>
    <t>Номер лицензии: 13741</t>
  </si>
  <si>
    <t>Номер лицензии: 13749</t>
  </si>
  <si>
    <t>Номер лицензии: 13750, 13751</t>
  </si>
  <si>
    <t>Номер лицензии: 13752</t>
  </si>
  <si>
    <t>Номер лицензии: 13753, 13754</t>
  </si>
  <si>
    <t>PT-NAD-AIO-500-M10-EXT</t>
  </si>
  <si>
    <t>Номер сертификата: 2024-1</t>
  </si>
  <si>
    <t>Номер сертификата: 2024-2</t>
  </si>
  <si>
    <t>Номер сертификата: 2024-3</t>
  </si>
  <si>
    <t>Номер сертификата: 2024-4</t>
  </si>
  <si>
    <t>Номер сертификата: 2024-5</t>
  </si>
  <si>
    <t>Номер сертификата: 2024-0034</t>
  </si>
  <si>
    <t>ФЛАТ Запись 4.0. Сертификат технической поддержки за 1 канал записи в год в формате 8/5</t>
  </si>
  <si>
    <t>Номер лицензии: 1-2024-008</t>
  </si>
  <si>
    <t>Номер сертификата: GIS_14905</t>
  </si>
  <si>
    <t>Жигулевская ГЭС (покупка новых лицензий)</t>
  </si>
  <si>
    <t>Бурейская ГЭС (продление на 1 год)</t>
  </si>
  <si>
    <t>PT-AF-10K-M24-EXT</t>
  </si>
  <si>
    <t>PT-AF-10K-ADD-M24-EXT</t>
  </si>
  <si>
    <t>Программное обеспечение Система защиты приложений от несанкционированного доступа Positive Technologies Application Firewall. Основная лицензия на 10 000 RPS, продление лицензии, обновления в течение 2 (двух) лет</t>
  </si>
  <si>
    <t>Программное обеспечение Система защиты приложений от несанкционированного доступа Positive Technologies Application Firewall. Лицензия для пассивного узла кластера или тестирования на 10 000 RPS, продление лицензии, обновления в течение 2 (двух) лет</t>
  </si>
  <si>
    <t>№1141 от 14.06.2016</t>
  </si>
  <si>
    <t>PT AF. Подсистема защиты веб-приложений</t>
  </si>
  <si>
    <t>Исполнительный аппарат и РЦОД (продление на 2 года)</t>
  </si>
  <si>
    <t>PT-AF-10K-EXT</t>
  </si>
  <si>
    <t>PT-AF-10K-ADD-EXT</t>
  </si>
  <si>
    <t>Номер лицензии: 153, 1540</t>
  </si>
  <si>
    <t>Номер лицензии: 482, 1541</t>
  </si>
  <si>
    <t>PT AF</t>
  </si>
  <si>
    <t>Страна происхождения</t>
  </si>
  <si>
    <t>Стоимость ед. (руб. без НДС)</t>
  </si>
  <si>
    <t>Общая стоимость (руб. без НДС)</t>
  </si>
  <si>
    <t>НДС 20% (руб.)</t>
  </si>
  <si>
    <t>Общая стоимость (руб. с НДС)</t>
  </si>
  <si>
    <t xml:space="preserve">
№ в ЕРРП
</t>
  </si>
  <si>
    <t>Поставка 1.
Срок начала поставки: день, следующий за днём подписания договора
Срок окончания поставки: в течение 30 (тридцати) календарных дней, с даты начала поставки
Адрес поставки: г. Москва, ул. Архитектора Власова, д. 51.</t>
  </si>
  <si>
    <t>Российская Федерация</t>
  </si>
  <si>
    <t>Без НДС</t>
  </si>
  <si>
    <t>текущий ID Support - SD20GIDR001</t>
  </si>
  <si>
    <t>до 16.04.2024</t>
  </si>
  <si>
    <t>Номер сертификата: 2023 - 0011</t>
  </si>
  <si>
    <t>Исполнительный аппарат, Камская ГЭС, Чебоксарская ГЭС, Загорская ГЭС (продление тех. поддержки на 1 год)</t>
  </si>
  <si>
    <t>Исполнительный аппарат (продление на 416 дней)</t>
  </si>
  <si>
    <t>Kaspersky Digital Footprint Intelligence Russian Edition. 2 year Renewal License - Лицензия (416 дней)</t>
  </si>
  <si>
    <t>416 дней</t>
  </si>
  <si>
    <t>Kaspersky CyberTrace: TIP Enterprise Russian Edition. 1-Instance 2 year Renewal License Pack - Лицензия (416 дней)</t>
  </si>
  <si>
    <t>Исполнительный аппарат (покупка новых лицензий и продление тех. поддержки на 1 год)</t>
  </si>
  <si>
    <t>СКДПУ.НТ-25КС-ПА-Р-С1</t>
  </si>
  <si>
    <t>Расширение права пользования программным продуктом СКДПУ НТ в составе: лицензия СКДПУ на 25 конкурентных сессий (15КС-40КС), модуль поведенческого анализа и отчетности (30КС), включая подписку на обновления уровня "Серебро" сроком на 1 год</t>
  </si>
  <si>
    <t>№5559 от 24.06.2019</t>
  </si>
  <si>
    <t>Сертификат на техническую поддержку уровня "Серебро" СКДПУ.НТ-10КС-ПМ-ОУ сроком на 1 год</t>
  </si>
  <si>
    <t>Ключ активации сервиса прямой технической поддержки уровня "Стандартный" АПКШ "Континент" HSEC-3.9-IPC100-CC-HA-KC3-SP1Y</t>
  </si>
  <si>
    <t>Ключ активации сервиса прямой технической поддержки уровня "Стандартный" для АПКШ "Континент", HSEC-3.9-IPC1000F-CC-HA-KC3-SP1Y</t>
  </si>
  <si>
    <t>Исполнительный аппарат и филиалы (Континент СД продление тех. поддержки на 1 год)</t>
  </si>
  <si>
    <t>23BAACE</t>
  </si>
  <si>
    <t>Номер: 3CKZB7SX, DCZZD723, ULKRDC8C</t>
  </si>
  <si>
    <t>Исполнительный аппарат (продление тех. поддержки на 1 год и покупка новых лицензий)</t>
  </si>
  <si>
    <t>ECIP4-SRV-SPE</t>
  </si>
  <si>
    <t>Расширенная техническая поддержка на «Efros Config Inspector Server» (Premium; на один год)</t>
  </si>
  <si>
    <t>Номер лицензии: 0724</t>
  </si>
  <si>
    <t>ECIP4-CLI-AND-SPE</t>
  </si>
  <si>
    <t>Расширенная техническая поддержка на «Efros Config Inspector Active Network Device» (Premium; на один год)</t>
  </si>
  <si>
    <t>Номер лицензии: 0723, 0724</t>
  </si>
  <si>
    <t>ECIP4-CLI-AND-SPEP</t>
  </si>
  <si>
    <t>Расширенная техническая поддержка на «Efros Config Inspector Active Network Device» (Premium; с наличием пропуска периода; на один год)</t>
  </si>
  <si>
    <t>Номер лицензии: .1038</t>
  </si>
  <si>
    <t>ECIP4-CLI-AND</t>
  </si>
  <si>
    <t>Неисключительное право на использование «Efros Config Inspector Active Network Device» (Premium)</t>
  </si>
  <si>
    <t>№128 от 18.03.2016</t>
  </si>
  <si>
    <t>GIS_7830</t>
  </si>
  <si>
    <t>ПО Пассворк. Коробочная версия, редакция Энтерпрайз до 100 пользователей, тип Расширенная</t>
  </si>
  <si>
    <t>Система удаленного мониторинга и управления «Ассистент» в редакции «Корпорация +» (10 управляющих соединений) (1 управляющий сервер)</t>
  </si>
  <si>
    <t>№3173 от 29.03.2017</t>
  </si>
  <si>
    <t xml:space="preserve">C21134FB-56212544-AE6A58C0-A6F8496 </t>
  </si>
  <si>
    <t>Право использования дополнительных управляющих соединений программы для ЭВМ «Система удаленного мониторинга и управления «Ассистент» (5 соединений)</t>
  </si>
  <si>
    <t>Неисключительная лицензия на программное обеспечение CtrlHack Base Platform на 1 год (с возможностью использования до 500 агентов)</t>
  </si>
  <si>
    <t xml:space="preserve"> 1-2023-004, до 07 ноября 2024 г.</t>
  </si>
  <si>
    <t>Неисключительная лицензия на использование модуля SIEM Integration программного обеспечения CtrlHack Base Platform на 1 год</t>
  </si>
  <si>
    <t>ИТОГО (Поставка 1), руб:</t>
  </si>
  <si>
    <t>Поставка 2.
Срок поставки: c 09.01.2024 г. по 31.01.2024 г.
Адрес поставки: г. Москва, ул. Архитектора Власова, д. 51.</t>
  </si>
  <si>
    <t>Новосибирская ГЭС (продление на 1 год)</t>
  </si>
  <si>
    <t>Номер лицензии: 2691</t>
  </si>
  <si>
    <t>Нижне-Бурейская ГЭС (продление на 9 месяцев)</t>
  </si>
  <si>
    <t>PT-MPSIEM-AIO-250-M9-EXT</t>
  </si>
  <si>
    <t>Программное обеспечение MaxPatrol Security Information and Event Management. Конфигурация MaxPatrol SIEM All-in-One для сбора и обработки событий не более 250 активов и не более 250 событий в секунду, продление лицензии, обновления в течение 9 (девяти) месяцев</t>
  </si>
  <si>
    <t>9 месяцев</t>
  </si>
  <si>
    <t>Номер лицензии: 1353</t>
  </si>
  <si>
    <t>Программное обеспечение XSpider. Лицензия на 1024 хоста, обновление в течение 1 (одного) года</t>
  </si>
  <si>
    <t>PT-SBX-SRV-M24-EXT</t>
  </si>
  <si>
    <t>Программное обеспечение Система статического и динамического анализа для выявления вредоносных объектов Positive Technologies Sandbox. Конфигурация PT Sandbox Server, продление лицензии, обновления в течение 2 (двух) лет</t>
  </si>
  <si>
    <t>№8642 от 31.12.2020</t>
  </si>
  <si>
    <t>PT-SBX-EP-M-1000-M24-EXT</t>
  </si>
  <si>
    <t>Программное обеспечение Система статического и динамического анализа для выявления вредоносных объектов Positive Technologies Sandbox. Конфигурация PT Sandbox Entrypoint Mail, до 1 000 почтовых ящиков, продление лицензии, обновления в течение 2 (двух) лет</t>
  </si>
  <si>
    <t>PT-SBX-EP-T-1000-M24-EXT</t>
  </si>
  <si>
    <t>Программное обеспечение Система статического и динамического анализа для выявления вредоносных объектов Positive Technologies Sandbox. Конфигурация PT Sandbox Entrypoint Traffic, до 1 Гбит/с, продление лицензии, обновления в течение 2 (двух) лет</t>
  </si>
  <si>
    <t>Исполнительный аппарат (продление на 2 года и покупка новых лицензий)</t>
  </si>
  <si>
    <t>PT-ISIM-OV-CTR-M24-EXT</t>
  </si>
  <si>
    <t>Программное обеспечение PT Industrial Security Incident Manager. Компонент Industrial Security Incident Manager Overview Center, базовая лицензия, 10 обслуживаемых View, продление лицензии, обновления в течение 2 (двух) лет</t>
  </si>
  <si>
    <t>PT-ISIM-OV-CAL-10-M24-EXT</t>
  </si>
  <si>
    <t>Программное обеспечение PT Industrial Security Incident Manager. Компонент Industrial Security Incident Manager Overview Center, расширение серверного компонента, 10 обслуживаемых View, продление лицензии, обновления в течение 2 (двух) лет</t>
  </si>
  <si>
    <t>PT-ISIM-OV-CAL-10-M24</t>
  </si>
  <si>
    <t>Программное обеспечение PT Industrial Security Incident Manager. Компонент Industrial Security Incident Manager Overview Center, расширение серверного компонента на 10 (десять) обслуживаемых View Sensors, обновления в течение 2 (двух) лет</t>
  </si>
  <si>
    <t>Филиалы и МГЭС (Верхнебалкарская МГЭС, Усть-Джегутинская МГЭС, Барсучковская МГЭС, Зарамагские ГЭС) (продление на 2 года)</t>
  </si>
  <si>
    <t>PT-ISIM-PV-SNR-M24-EXT</t>
  </si>
  <si>
    <t>Программное обеспечение PT Industrial Security Incident Manager. Компонент Industrial Security Incident Manager proView Sensor, базовая лицензия, продление лицензии, обновления в течение 2 (двух) лет</t>
  </si>
  <si>
    <t>2 шт. Саратовская ГЭС, 3 шт. Кабардино-Балкарский филиал, 2 шт. Каскад Верхневолжских ГЭС, 3 шт. Северо-Осетинский филиал, остальные по 1 шт.
136, 115, 114, 103, 104, 105, 116, 109, 123, 166, 117, 110, 111, 112, 113, 108, 119, 122, 118, 120, 106, 107, 121, 125, 786, 787, 788, 789</t>
  </si>
  <si>
    <t>Нижне-Бурейская ГЭС (продление на 21 месяц)</t>
  </si>
  <si>
    <t>PT-ISIM-PV-SNR-M21-EXT</t>
  </si>
  <si>
    <t>Программное обеспечение PT Industrial Security Incident Manager. Компонент Industrial Security Incident Manager proView Sensor, базовая лицензия, продление лицензии, обновления в течение 21(двадцати одного) месяца</t>
  </si>
  <si>
    <t>Лицензия  169</t>
  </si>
  <si>
    <t>SNS-Sup-Dir-St</t>
  </si>
  <si>
    <t>Ключ активации сервиса прямой технической поддержки уровня "Стандартный"  для СЗИ Secret Net Studio 8, SNS-8.x-PFW-NS-SP1Y (выравнивание дат до 01.03.2025)</t>
  </si>
  <si>
    <t>7 месяцев</t>
  </si>
  <si>
    <t>Ключ активации сервиса прямой технической поддержки уровня "Стандартный"  для СЗИ Secret Net Studio 8, SNS-8.x-NSD-NS-SP1Y (выравнивание дат до 01.03.2025)</t>
  </si>
  <si>
    <t>Кабардино-Балкарский филиал (продление тех. поддержки на 1 год)</t>
  </si>
  <si>
    <t>Загорская ГАЭС (продление тех. поддержки на 1 год)</t>
  </si>
  <si>
    <t>Номер сертификата: c6UJ9A00GTY0/1-U</t>
  </si>
  <si>
    <t>KICS. Подсистема антивирусной защиты для малых ГЭС</t>
  </si>
  <si>
    <t>Северо-Осетинский филиал, Зарамагские ГЭС (продление на 2 года)</t>
  </si>
  <si>
    <t>KL4941RAKDR</t>
  </si>
  <si>
    <t>Права на использование программы: Kaspersky Industrial CyberSecurity for Nodes, Workstation, Enterprise Russian Edition. 10-14 Node 2 year Renewal License</t>
  </si>
  <si>
    <t>KL4943RAEDR</t>
  </si>
  <si>
    <t>Права на использование программы: Kaspersky Industrial CyberSecurity for Nodes, Server, Enterprise Russian Edition. 5-9 Node 2 year Renewal License</t>
  </si>
  <si>
    <t>Кабардино-Балкарский филиал, Верхнебалкарская МГЭС (продление на 2 года)</t>
  </si>
  <si>
    <t>Карачаево-Черкесский филиал, Усть-Джегутинская МГЭС (продление на 2 года)</t>
  </si>
  <si>
    <t>Каскад Кубанских ГЭС, Барсучковская МГЭС (продление на 2 года)</t>
  </si>
  <si>
    <t>Исполнительный аппарат и филиалы (продление на 1 год и покупка новых лицензий)</t>
  </si>
  <si>
    <t>23SV-SUPPORT-STD-RSG</t>
  </si>
  <si>
    <t>Простая (неисключительная) лицензия на обновления ПО «Security Vision: Центр интеллектуального мониторинга и управления информационной безопасностью» [Стандартная], сроком на 24 мес.</t>
  </si>
  <si>
    <t>Номер лицензии: SV_S2023-0001-0017-0005</t>
  </si>
  <si>
    <t>23SV-PL-PROJ-SGRC187-RSG-</t>
  </si>
  <si>
    <t>Простая (неисключительная) бессрочная лицензия на ПО «Security Vision: Центр интеллектуального мониторинга и управления информационной безопасностью», включая получение обновлений и исправлений сроком на 12 мес., [SGRC], в составе:
- Конфигурация коннектора к внешнему узлу (одна конкурентная лицензия) – 5 шт.;
- Модуль управления соответствием требованиям информационной безопасности (проектный, один стандарт);
- Модуль управления соответствием требованиям 187-ФЗ (КИИ).</t>
  </si>
  <si>
    <t>Лицензия - бессрочно.
Получение обновлений и исправлений - 1 год</t>
  </si>
  <si>
    <t>ИТОГО (Поставка 2), руб:</t>
  </si>
  <si>
    <t>ВСЕГО, руб.:</t>
  </si>
  <si>
    <t>Порядковый номер реестровой записи, под которой ПО включено в единый реестр российских программ для ЭВМ и баз данных</t>
  </si>
  <si>
    <t>Чебоксарская ГЭС (покупка новых лицензий)</t>
  </si>
  <si>
    <t>SNS-8.x-BK1-SB-SUP-ST</t>
  </si>
  <si>
    <t>Ключ активации сервиса прямой технической поддержки уровня "Стандартный" для СЗИ Secret Net Studio 8, SNS-8.x-BK1-SB-SP1Y</t>
  </si>
  <si>
    <t>Зейская ГЭС (покупка новых лицензий)</t>
  </si>
  <si>
    <t>PT-MPVM-BASE-H1000-EXT</t>
  </si>
  <si>
    <t>PT-MPVM-BASE-H10000-EXT</t>
  </si>
  <si>
    <t>PT-MPVM-SRV-EXT</t>
  </si>
  <si>
    <t>PT-MPVM-VS10000-EXT</t>
  </si>
  <si>
    <t>PT-MPVM-VS2000-EXT</t>
  </si>
  <si>
    <t>PT-MPVM-HCC10000-EXT</t>
  </si>
  <si>
    <t>PT-MPVM-HCC2000-EXT</t>
  </si>
  <si>
    <t>PT-MPSIEM-LS10000-EXT</t>
  </si>
  <si>
    <t>ARCHIVA-ONPREM-RERR-1Y-7000L</t>
  </si>
  <si>
    <t>DOC-PL-PRIME-R1</t>
  </si>
  <si>
    <t>DOC-PL-ZKII-R1</t>
  </si>
  <si>
    <t>ООО "БИТ СОФТ"</t>
  </si>
  <si>
    <t>AGT.1.T.1Y.1K</t>
  </si>
  <si>
    <t>ПК "Агата Про". Система обнаружения и предотвращения утечек информации</t>
  </si>
  <si>
    <t xml:space="preserve">Расширенная техническая поддержка на  «Efros DefOps Network Assurance» </t>
  </si>
  <si>
    <t>Расширенная техническая поддержка на  «Efros DefOps NA» (до 100 подключений)</t>
  </si>
  <si>
    <t>Расширенная техническая поддержка на  «Efros DefOps NA» (до 1000 подключений)</t>
  </si>
  <si>
    <t>D5-V3-EP-COM10-N1-SB1</t>
  </si>
  <si>
    <t>Право использования ПО Xello Deception (на условиях простой (неисключительной) лицензии). Пакет Enterprise, включающий функциональные компоненты:  Lures на 3000 хостов, RDS на 3 сервера, Identity Protection, RealOS Traps на 10 серверов, Decoy Traps на 100 устройств, MITM Traps, Trapless на 3 источника событий, Satellites на 3 сервера, API</t>
  </si>
  <si>
    <t>Неисключительные права на программу для ЭВМ "Альфа". Приложение "АльфаДок". Продление Серверной лицензии "Прайм" на срок 1 (один) год</t>
  </si>
  <si>
    <t>Неисключительные права на программу для ЭВМ "Альфа". Приложение "АльфаДок". Продление Клиентской лицензии "Модуль "Значимые объекты КИИ" на срок 1 (один) год</t>
  </si>
  <si>
    <t>Неисключительные права на программу для ЭВМ "Альфа". Приложение "АльфаДок". Продление Клиентской лицензии "Сегмент"* на срок 1 (один) год</t>
  </si>
  <si>
    <t>Компонент "Дешифратор снимков"</t>
  </si>
  <si>
    <t>Корпоративная лицензия на 1 год Комплект программа для ЭВМ ПК "Агата ПРО срочная лицензия" (Доступ к обновлениям на 1 год)</t>
  </si>
  <si>
    <t>Kaspersky Digital Footprint Intelligence и Kaspersky CyberTrace. Платформа анализа киберугроз</t>
  </si>
  <si>
    <t>Исполнительный аппарат и филиалы (Загорская ГАЭС, Зейская ГЭС, Кабардино-Балкарский филиал, Камская ГЭС, Нижне-Бурейская ГЭС) (продление на 1 год)</t>
  </si>
  <si>
    <t>K4-SUPPORT-ST</t>
  </si>
  <si>
    <t>Лицензия "МУЛЬТИФАКТОР" на многофакторную аутентификацию на 12 месяцев</t>
  </si>
  <si>
    <t>№
п/п</t>
  </si>
  <si>
    <t>Efros</t>
  </si>
  <si>
    <t>SGRC, номер лицензии: SV_S2023-0012-0022-0423</t>
  </si>
  <si>
    <t>SOAR, номер лицензии: SV_S2023-0012-0022-0422</t>
  </si>
  <si>
    <t>4 месяца</t>
  </si>
  <si>
    <t>Камская ГЭС (покупка новых лицензий)</t>
  </si>
  <si>
    <t>DOC-PL-SEG-R1</t>
  </si>
  <si>
    <t>Secure-T Awareness Platform. Платформа по повышению осведомленности сотрудников в сфере ИБ</t>
  </si>
  <si>
    <t>Исполнительный аппарат, Зейская ГЭС, Камская ГЭС, Чебоксарская ГЭС, Загорская ГЭС, Нижне-Бурейская ГЭС (продление тех. поддержки на 1 и 2 года)</t>
  </si>
  <si>
    <t>Воткинская ГЭС (Континент МСЭ - продление тех. поддержки на 1 год)</t>
  </si>
  <si>
    <t>Ключ активации сервиса прямой технической поддержки уровня "Стандартный" для АПКШ "Континент"</t>
  </si>
  <si>
    <t>Номер лицензии: 013E-251219-152814-380-1942 (5 шт.), 0854-240930-154921-380-2474</t>
  </si>
  <si>
    <t>Номер лицензии: 013E-251219-152810-393-2071</t>
  </si>
  <si>
    <t>Номер лицензии: 013E-251219-152805-226-1748</t>
  </si>
  <si>
    <t>Предоставление неисключительного права на получение обновлений для ПО «АРХИВА» (код версии: RERR, UID основной лицензии: ff27af51) для 7000 почтовых адресов на период с 15/04/2027 по 14/04/2028</t>
  </si>
  <si>
    <t>K3-100-SUP-ST</t>
  </si>
  <si>
    <t>K3-1000/1000F/1000F2-SUP-ST</t>
  </si>
  <si>
    <t>HSEC-4-ACS-AP-lic-SUP-ST</t>
  </si>
  <si>
    <t>Ключ активации сервиса прямой технической поддержки уровня "Стандартный" для "АПКШ "Континент". Версия 3.9". Платформа IPC-100.</t>
  </si>
  <si>
    <t>Ключ активации сервиса прямой технической поддержки уровня "Стандартный" для "АПКШ "Континент". Версия 3.9". Платформа IPC-1000/1000F/1000F2.</t>
  </si>
  <si>
    <t>Ключ активации сервиса прямой технической поддержки уровня "Стандартный" для ПО СКЗИ "Континент-АП", HSEC-4-ACS-AP-lic-SP1Y</t>
  </si>
  <si>
    <t>Продление ТП 267BA79 (Континент-АП)</t>
  </si>
  <si>
    <t>Продление ТП 267BA77 (1 шт. 3.9 ЦУС-СД IPC100, зав.номер S71S29B3)</t>
  </si>
  <si>
    <t>K3-10-HW-KC-SUP-ST</t>
  </si>
  <si>
    <t>Ключ активации сервиса прямой технической поддержки уровня "Стандартный" для АПКШ "Континент", K3-10-HW-KC-SP1Y.</t>
  </si>
  <si>
    <t>Продление ТП 267BA78 (1 шт. кластер КК IPC1000, зав.номер S9RYH18E+PB8GH1R9)</t>
  </si>
  <si>
    <t>Продление ТП 267BA7D (номер лицензии 267BA8C)</t>
  </si>
  <si>
    <t>Продление ТП 267BA7E (номер лицензии 267BA8B)</t>
  </si>
  <si>
    <t>Номер лицензии: 268309A</t>
  </si>
  <si>
    <t>Продление ТП (номер лицензии 268309B)</t>
  </si>
  <si>
    <t>Продление ТП 267BA7F (номер лицензии 267BA87)</t>
  </si>
  <si>
    <t>Продление ТП 267BA80 (номер лицензии 267BA88)</t>
  </si>
  <si>
    <t>Номер лицензии: 268309C</t>
  </si>
  <si>
    <t>Номер лицензии: 268309D</t>
  </si>
  <si>
    <t>Продление ТП 267BA81 (номер лицензии 267BA89)</t>
  </si>
  <si>
    <t>Продление ТП 267BA82 (номер лицензии 267BA8A)</t>
  </si>
  <si>
    <t>Продление ТП 267BA83 (номер лицензии 267BA85)</t>
  </si>
  <si>
    <t>Продление ТП 267BA84 (номер лицензии 267BA86)</t>
  </si>
  <si>
    <t>Номер лицензии: 2683099</t>
  </si>
  <si>
    <t>Продление ТП 267BA7B (4 шт. кластер КШ 3.9-IPC1000F, зав. номера: 3CKZB7SX, DCZZD723, ULKRDC8C + КЧФ)</t>
  </si>
  <si>
    <t>Продление ТП 267BA7C (4 шт. ЦУС 3.9 IPC10, зав. номера: N7BD93S6, N7UDHC8P, NCADLCBC, NCKDL31P)</t>
  </si>
  <si>
    <t>Продление ТП 267BA7A (2 шт. КК 3.9-IPC100-CC, зав. номера: 45AZHCGF, 45UZHCKH)</t>
  </si>
  <si>
    <t>UG-NGFW-SU-2000-C2</t>
  </si>
  <si>
    <t>Подписка Security Updates на 1 год для UserGate NGFW до 2000 пользователей (кластер из 2 узлов)</t>
  </si>
  <si>
    <t>UG-NGFW-AT-2000-C1</t>
  </si>
  <si>
    <t>Модуль Advanced Threat Protection на 1 год для UserGate NGFW до 2000 пользователей</t>
  </si>
  <si>
    <t>UG-LA-SU-2000-C2-1Y</t>
  </si>
  <si>
    <t>Продление подписки Security Updates на сенсор для UserGate Log Analyzer до 2000 пользователей на 1 год (кластер, 2 узла)</t>
  </si>
  <si>
    <t>UG-NGFW-AT-100-C1</t>
  </si>
  <si>
    <t>UG-NGFW-SU-100-C1</t>
  </si>
  <si>
    <t>Модуль Advanced Threat Protection на 1 год для UserGate NGFW до 100 пользователей</t>
  </si>
  <si>
    <t>Подписка Security Updates на 1 год для UserGate NGFW до 100 пользователей</t>
  </si>
  <si>
    <t>BI.ZONE Threat Intelligence. Система проактивной защиты от киберугроз</t>
  </si>
  <si>
    <t>Продление ТП (5 шт. КК 4 UTM IPC800F, зав. номера: C8K2HGZ3,C8B2HEJX, M8KFBEB3, CP22DG1S, JS1ZHH11 и 2 шт. ЦУС КК 4 IPC500M, зав. номера MSKFH1ZC, MPBFHGZP)</t>
  </si>
  <si>
    <t>27SV-SPP-STD-RSGD</t>
  </si>
  <si>
    <t>27SV-SPP-STD-RSG</t>
  </si>
  <si>
    <t>PT-NAD-AIO-1000-EXT</t>
  </si>
  <si>
    <t xml:space="preserve">PT MaxPatrol Endpoint Detection and Response. Система обнаружения и/или предотвращения вторжений (атак) </t>
  </si>
  <si>
    <t>PT-ISIM-OV-CTR -M16-EXT</t>
  </si>
  <si>
    <t>PT-ISIM-OV-CAL-20-M16-EXT</t>
  </si>
  <si>
    <t>PT-ISIM-PV-SNR-B3-M16-EXT</t>
  </si>
  <si>
    <t>Программное обеспечение PT Industrial Security Incident Manager. Компонент Industrial Security Incident Manager Overview Center, продление лицензии, обновления в течение 16 (шестнадцати) месяцев</t>
  </si>
  <si>
    <t>Простая (неисключительная) лицензия на обновления ПО «Security Vision: Центр интеллектуального мониторинга и управления информационной безопасностью» [Стандартная], (срок действия: 22.01.2027-21.01.2028) , в составе: SV_S2023-0012-0022-0423".</t>
  </si>
  <si>
    <t>Простая (неисключительная) лицензия на обновления ПО «Security Vision: Центр интеллектуального мониторинга и управления информационной безопасностью» [Стандартная], (срок действия: 17.01.2027-16.01.2028) , в составе: SV_S2023-0012-0022-0422"</t>
  </si>
  <si>
    <t>Номер лицензии: 1254 + 2 новые</t>
  </si>
  <si>
    <t>PT-MPSIEM-LS2000-EXT</t>
  </si>
  <si>
    <t>Номер лицензии: 2 новые</t>
  </si>
  <si>
    <t>PT-MPSIEM-HA-H10000-EXT</t>
  </si>
  <si>
    <t>PT-MPSIEM-HA-H2000-EXT</t>
  </si>
  <si>
    <t>P-DZ8-S1-CR-10000</t>
  </si>
  <si>
    <t>P-DZ8-S1-MC-10000</t>
  </si>
  <si>
    <t>P-DZ8-S1-OCR-10000</t>
  </si>
  <si>
    <t>P-DZ8-S1-LTA-10000</t>
  </si>
  <si>
    <t>P-DZ8-S1-TA-10000</t>
  </si>
  <si>
    <t>P-DZ8-S1-D-10000</t>
  </si>
  <si>
    <t>P-DZ8-S1-EA-10000</t>
  </si>
  <si>
    <t>P-DZ8-ET1-10000</t>
  </si>
  <si>
    <t>Программный комплекс Solar Dozor версии 8 в составе подсистемы «Модуль Ядро системы архивирования, анализа и управления Solar Dozor версии 8» («Dozor Core v. 8») (реестровый № в Едином реестре российских программ для ЭВМ и баз данных 25822) от 5001 до 10000 пользователей - простая (неисключительная) лицензия, сроком на 12 месяцев</t>
  </si>
  <si>
    <t>Программный комплекс Solar Dozor версии 8 в составе подсистемы «Модуль контроля коммуникаций через корпоративные почтовые системы версии 8» («Dozor Mail Connector v. 8»)  (реестровый № в Едином реестре российских программ для ЭВМ и баз данных 25822) от 5001 до 10000 пользователей - простая (неисключительная) лицензия, сроком на 12 месяцев</t>
  </si>
  <si>
    <t>Программный комплекс Solar Dozor версии 8 в составе подсистемы «Модуль распознавания данных версии 8» («Dozor OCR v. 8») (реестровый № в Едином реестре российских программ для ЭВМ и баз данных 25822) от 5001 до 10000 пользователей - простая (неисключительная) лицензия, сроком на 12 месяцев</t>
  </si>
  <si>
    <t>Программный комплекс Solar Dozor версии 8 в составе подсистемы «Модуль долговременного хранения архива коммуникаций Solar Dozor версии 8» («Dozor Long-Term Archive v. 8»)  (реестровый № в Едином реестре российских программ для ЭВМ и баз данных 25822) от 5001 до 10000 пользователей - простая (неисключительная) лицензия, сроком на 12 месяцев</t>
  </si>
  <si>
    <t>Программный комплекс Solar Dozor версии 8 в составе подсистемы «Модуль пассивного перехвата контента сообщений внешних и внутренних коммуникационных сервисов версии 8» («Dozor Traffic Analyzer v. 8»)  (реестровый № в Едином реестре российских программ для ЭВМ и баз данных 25822) от 5001 до 10000 пользователей - простая (неисключительная) лицензия, сроком на 12 месяцев</t>
  </si>
  <si>
    <t>Программный комплекс Solar Dozor версии 8 в составе подсистемы «Модуль расширенной аналитики версии 8» («Dozor Dossier v. 8») (реестровый № в Едином реестре российских программ для ЭВМ и баз данных 25822) от 5001 до 10000 пользователей - простая (неисключительная) лицензия, сроком на 12 месяцев</t>
  </si>
  <si>
    <t>Программный комплекс Solar Dozor версии 8 в составе подсистемы «Модуль контроля действий пользователей рабочих станций версии 8» («Dozor Endpoint Agent v. 8»)  (реестровый № в Едином реестре российских программ для ЭВМ и баз данных 25822) от 5001 до 10000 пользователей - простая (неисключительная) лицензия, сроком на 12 месяцев</t>
  </si>
  <si>
    <t>Сертификат на техническую поддержку Программного комплекса Solar Dozor версии 8 "Расширенный" , от 10000 пользователей</t>
  </si>
  <si>
    <t>Программное обеспечение PT Industrial Security Incident Manager. Компонент Industrial Security Incident Manager proView Sensor, продление лицензии для 20-49 серверов, обновления в течение 16 (шестнадцати) месяцев</t>
  </si>
  <si>
    <t>Программное обеспечение PT Industrial Security Incident Manager. Компонент Industrial Security Incident Manager Overview Center, расширение серверного компонента, 20 обслуживаемых View, продление лицензии, обновления в течение 16 (шестнадцати) месяцев</t>
  </si>
  <si>
    <t>PT-XSP-P300</t>
  </si>
  <si>
    <t>Программное обеспечение XSpider Pro. Лицензия Pentest на 300 IP, обновления в течение 1 (одного) года</t>
  </si>
  <si>
    <t>Программное обеспечение XSpider Pro. Лицензия Pentest на 64 IP, обновления в течение 1 (одного) года</t>
  </si>
  <si>
    <t>PT-XSP-P64</t>
  </si>
  <si>
    <t>PT-XSP-P100</t>
  </si>
  <si>
    <t>Программное обеспечение XSpider Pro. Лицензия Pentest на 100 IP, обновления в течение 1 (одного) года</t>
  </si>
  <si>
    <t>PT-XSP-P200</t>
  </si>
  <si>
    <t>Программное обеспечение XSpider Pro. Лицензия Pentest на 200 IP, обновления в течение 1 (одного) года</t>
  </si>
  <si>
    <t xml:space="preserve">16 месяцев </t>
  </si>
  <si>
    <t>Программное обеспечение MaxPatrol Endpoint Detection and Response. Лицензия на подключение агентов в количестве от 5000 до 9999. Конфигурация Standard (стандартный набор модулей EDR), обновления в течение 2 (двух) лет</t>
  </si>
  <si>
    <t>Воткинская ГЭС  (покупка новых лицензий)</t>
  </si>
  <si>
    <t>Волжская ГЭС (покупка новых лицензий)</t>
  </si>
  <si>
    <t>Бурейская ГЭС (покупка новых лицензий)</t>
  </si>
  <si>
    <t>Дагестанский филиал (покупка новых лицензий)</t>
  </si>
  <si>
    <t>Загорская ГАЭС (покупка новых лицензий)</t>
  </si>
  <si>
    <t>Карачаево-Черкесский филиал (покупка новых лицензий)</t>
  </si>
  <si>
    <t>Каскад Кубанских ГЭС (покупка новых лицензий)</t>
  </si>
  <si>
    <t>Каскад Верхневолжских ГЭС (покупка новых лицензий)</t>
  </si>
  <si>
    <t>Новосибирская ГЭС (покупка новых лицензий)</t>
  </si>
  <si>
    <t>Саратовская ГЭС (покупка новых лицензий)</t>
  </si>
  <si>
    <t>Саяно-Шушенская ГЭС (покупка новых лицензий)</t>
  </si>
  <si>
    <t>InPAM. Система контроля действий привилегированных пользователей</t>
  </si>
  <si>
    <t>ООО "Инностейдж ЦР"</t>
  </si>
  <si>
    <t>Номер лицензии: 19002</t>
  </si>
  <si>
    <t>Номер лицензии: 1252, 18951, 18952 + 1 новая</t>
  </si>
  <si>
    <t>Номер лицензии: 1255, 1256, 2188, 18953</t>
  </si>
  <si>
    <t>Номер лицензии: 19001</t>
  </si>
  <si>
    <t>Номер лицензии: 18956</t>
  </si>
  <si>
    <t>Номер лицензии: 18954, 18955 + 2 новые</t>
  </si>
  <si>
    <t>Номер лицензии: 13745</t>
  </si>
  <si>
    <t>Программное обеспечение Positive Technologies Network Attack Discovery. Конфигурация Network Attack Discovery All-in-One до 500 Mбит/с, продление лицензии, гарантийные обязательства в течение 1 (один) год</t>
  </si>
  <si>
    <t>Программное обеспечение Positive Technologies Network Attack Discovery. Конфигурация Network Attack Discovery All-in-One, до 1 000 Мбит/с, продление лицензии, обновления в течение 1 (один) год</t>
  </si>
  <si>
    <t xml:space="preserve">10 месяцев </t>
  </si>
  <si>
    <t>Программное обеспечение Positive Technologies Network Attack Discovery. Конфигурация Network Attack Discovery All-in-One до 500 Mбит/с, продление лицензии, гарантийные обязательства в течение 10 (десяти) месяцев</t>
  </si>
  <si>
    <t>Программное обеспечение MaxPatrol Security Information and Event Management. Компонент MaxPatrol SIEM Server, продление лицензии, обновления 
в течение 1 (одного) года
в течение 2 (два) года</t>
  </si>
  <si>
    <t>Программное обеспечение MaxPatrol Security Information and Event Management. Лицензия на компоненты кластерной конфигурации на 10 000 активов, продление лицензии, обновления в течение 1 (одного) года</t>
  </si>
  <si>
    <t>Программное обеспечение MaxPatrol Security Information and Event Management. Лицензия для сбора и обработки событий не более 10 000 активов и не более 30 000 событий в секунду, продление лицензии, обновления в течение 1 (одного) года</t>
  </si>
  <si>
    <t>Программное обеспечение MaxPatrol Security Information and Event Management. Лицензия для сбора и обработки событий не более 2 000 активов и не более 6 000 событий в секунду, продление лицензии, обновления в течение 1 (одного) года</t>
  </si>
  <si>
    <t>Программное обеспечение MaxPatrol Security Information and Event Management. Лицензия на компоненты кластерной конфигурации на 2 000 активов, продление лицензии, обновления в течение 1 (одного) года</t>
  </si>
  <si>
    <t>Программное обеспечение MaxPatrol VM. Базовая лицензия на 1 000 активов, продление лицензии, обновления в течение 1 (одного) года</t>
  </si>
  <si>
    <t>Программное обеспечение MaxPatrol VM. Лицензия для выявления уязвимостей не более 10 000 активов, продление лицензии, обновления в течение 1 (одного) года</t>
  </si>
  <si>
    <t>Программное обеспечение MaxPatrol VM. Лицензия для выявления уязвимостей не более 2 000 активов, продление лицензии, обновления в течение 1 (одного) года</t>
  </si>
  <si>
    <t>Программное обеспечение MaxPatrol VM. Лицензия для проверки соответствия стандартам не более 10 000 активов, продление лицензии, обновления в течение 1 (одного) года</t>
  </si>
  <si>
    <t>Программное обеспечение Система статического и динамического анализа для выявления вредоносных объектов Positive Technologies Sandbox. Конфигурация PT Sandbox Entrypoint Mail, до 1 000 почтовых ящиков, продление лицензии, обновления в течение 1 (одного) года</t>
  </si>
  <si>
    <t>Программное обеспечение Система статического и динамического анализа для выявления вредоносных объектов Positive Technologies Sandbox. Конфигурация PT Sandbox Entrypoint Traffic, до 1 Гбит/с, продление лицензии, обновления в течение 1 (одного) года</t>
  </si>
  <si>
    <t>Программное обеспечение Система статического и динамического анализа для выявления вредоносных объектов Positive Technologies Sandbox. Конфигурация PT Sandbox Server, продление лицензии, обновления в течение 1 (одного) года</t>
  </si>
  <si>
    <t>731 день</t>
  </si>
  <si>
    <t>EASM-BZ-LIC-12M-T1400-A300</t>
  </si>
  <si>
    <t>TI-BZ-LIC-12M-00037</t>
  </si>
  <si>
    <t>PT-MXEDR-STD-CS-5000-9999-M24-EXT</t>
  </si>
  <si>
    <t>FR-930-1Y-8/5</t>
  </si>
  <si>
    <t>Бессрочно</t>
  </si>
  <si>
    <t>SC-29-Client-5-Lin</t>
  </si>
  <si>
    <t>Передача права на использование ПО ViPNet Client 5 for Linux</t>
  </si>
  <si>
    <t>5 лет</t>
  </si>
  <si>
    <t>BP-ENT-4-SIEM-1Y</t>
  </si>
  <si>
    <t>Неисключительная лицензия на программное обеспечение CtrlHack Base Platform в варианте поставки Enterprise сроком на 1 год (с возможностью использования до 500 агентов и модуля SIEM Integration)</t>
  </si>
  <si>
    <t>UG-NGFW-AT-E3000-C1</t>
  </si>
  <si>
    <t>Модуль Advanced Threat Protection на 1 год для UserGate NGFW E3000 без ограничения числа пользователей</t>
  </si>
  <si>
    <t>UG-LA-SU-E3000-C2-1Y</t>
  </si>
  <si>
    <t>UG-MC-SU-E3000-C2-1Y</t>
  </si>
  <si>
    <t>Продление подписки Security Updates на сенсор для UserGate Log Analyzer E3000 (кластер, 2 узла) на 1 год</t>
  </si>
  <si>
    <t>Продление подписки Security Updates на сенсор для UserGate Management Center E3000 (кластер, 2 узла) на 1 год</t>
  </si>
  <si>
    <t>PT-ISIM-PV-SNR-M4-EXT</t>
  </si>
  <si>
    <t>Программное обеспечение PT Industrial Security Incident Manager. Компонент Industrial Security Incident Manager proView Sensor, продление лицензии, обновления в течение 4 (четырёх) месяцев</t>
  </si>
  <si>
    <t>PT-ISIM-PV-SNR-M5-EXT</t>
  </si>
  <si>
    <t>PT-ISIM-PV-SNR-EXT</t>
  </si>
  <si>
    <t>Программное обеспечение PT Industrial Security Incident Manager. Компонент Industrial Security Incident Manager proView Sensor, продление лицензии, обновления в течение 5 (пяти) месяцев</t>
  </si>
  <si>
    <t xml:space="preserve">5 месяцев </t>
  </si>
  <si>
    <t>Программное обеспечение PT Industrial Security Incident Manager. Компонент Industrial Security Incident Manager proView Sensor, продление лицензии, обновления в течение 1 года</t>
  </si>
  <si>
    <t>UG-NGFW-WE-E3000-C1-1Y</t>
  </si>
  <si>
    <t>Продление гарантии для аппаратной платформы UserGate NGFW E3000 на 1 год</t>
  </si>
  <si>
    <t>Номер лицензии:	 
0854-241206-133557-093-1158
0854-241206-081216-510-954</t>
  </si>
  <si>
    <t>Исполнительный аппарати и филиалы, включая малые ГЭС (Верхнебалкарская МГЭС, Усть-Джегутинская МГЭС, Барсучковская МГЭС, Зарамагские ГЭС, Нижнебурейская ГЭС, Башенная ГЭС, Черекская ГЭС) (продление)</t>
  </si>
  <si>
    <t>365 дней</t>
  </si>
  <si>
    <t xml:space="preserve">Номер лицензии: 124, 114, 205, 203, 207, 263, </t>
  </si>
  <si>
    <t>Номер лицензии: 1486...-...1498 (13 шт.)</t>
  </si>
  <si>
    <t>Номер лицензии: 3239</t>
  </si>
  <si>
    <t>Номер лицензии: 0854-241206-075612-123-847</t>
  </si>
  <si>
    <t>Номер лицензии: 0854-240930-153440-723-2467</t>
  </si>
  <si>
    <t>Номер лицензии: 0854-241206-073944-020-736</t>
  </si>
  <si>
    <t>Номер лицензии: 0854-241206-073940-570-847</t>
  </si>
  <si>
    <t>Номер лицензии: 0854-241206-074915-880-847</t>
  </si>
  <si>
    <t>Номер лицензии: 0854-241206-074912-820-343</t>
  </si>
  <si>
    <r>
      <t>Номер лицензии: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697</t>
    </r>
  </si>
  <si>
    <t>Номер лицензии: 477</t>
  </si>
  <si>
    <t>Номер лицензии:  1225</t>
  </si>
  <si>
    <t>UG-NGFW-SU-E3000-C2-2Y</t>
  </si>
  <si>
    <t>Продление подписки Security Updates на 2 года для UserGate NGFW E3000 без ограничения числа пользователей (кластер из 2 узлов)</t>
  </si>
  <si>
    <t>Право на использование программы для электронных вычислительных машин «Менеджер паролей Пассворк», редакция с 200 до 300 пользователей, расширенные функциональные возможности, право использования обновлений программы, гарантия на срок 1 (один) год.</t>
  </si>
  <si>
    <t>Kaspersky Total Security для бизнеса Russian Edition. 5000+ Node 1 year Renewal Premium Plus License - Лицензия</t>
  </si>
  <si>
    <t>НДС (22%), руб</t>
  </si>
  <si>
    <t>Простая (неисключительная) лицензия на право использования программного обеспечения BI.ZONEThreat Intelligence, срок действия лицензии 12 (Двенадцать) месяцев: «Аналитика», «Отчеты», «Индикаторы» (Indicators), «Атакующие», (Threat Actors), «ВПО» (Malware), «Инструменты» (Tools), «Атаки» (Attacks), Инструмент «Теневые ресурсы»</t>
  </si>
  <si>
    <t>Простая (неисключительная) лицензия на право использования программного обеспечения BI.ZONE External Attack Surface Management, срок действия лицензии 12 (Двенадцать) месяцев (не более 1400 внешних (300 «живых») IP-адресов)</t>
  </si>
  <si>
    <t>ICR-PAM-S104-LU-ST1Y</t>
  </si>
  <si>
    <t>Бессрочные неисключительные права на программное обеспечение Innostage Privileged Access Management. Подключение до 104 одновременных сессий. Стандартная техническая поддержка на 1 год включена</t>
  </si>
  <si>
    <t>ICR-PAM-CERTKIT</t>
  </si>
  <si>
    <t>Сертифицированный комплект Innostage Privileged Access Management</t>
  </si>
  <si>
    <t>Услуги уровня Basic на многоканальную систему записи, регистрации и архивирования звуковых сигналов "Незабудка II", сроком на 2 года для Исполнительного аппарата</t>
  </si>
  <si>
    <t>Услуги уровня Basic на многоканальную систему записи, регистрации и архивирования звуковых сигналов "Незабудка II", сроком на 2 года для Чебоксарской ГЭС</t>
  </si>
  <si>
    <t>Услуги уровня Basic на многоканальную систему записи, регистрации и архивирования звуковых сигналов "Незабудка II", сроком на 2 года для Камской ГЭС</t>
  </si>
  <si>
    <t>Услуги уровня Basic на многоканальную систему записи, регистрации и архивирования звуковых сигналов "Незабудка II", сроком на 2 года для Загорской ГЭС</t>
  </si>
  <si>
    <t>103-123, 125, 136, 166, 786, 787, 788, 789</t>
  </si>
  <si>
    <t>Исполнительный аппарат (расширение и продление лицензий  на 1 год)</t>
  </si>
  <si>
    <t>Исполнительный аппарат и филиалы (продление на 2 года)</t>
  </si>
  <si>
    <t>Воткинская ГЭС (продление на 2 года)</t>
  </si>
  <si>
    <t>KL4941RAYD6</t>
  </si>
  <si>
    <t>Kaspersky Industrial CyberSecurity for Nodes, Workstation, Enterprise Russian Edition. 
5000+ Node 2 year Renewal Premium Plus License - Лицензия</t>
  </si>
  <si>
    <t>KL4943RAYD6</t>
  </si>
  <si>
    <t>Kaspersky Industrial CyberSecurity for Nodes, Server, Enterprise Russian Edition. 
5000+ Node 2 year Renewal Premium Plus License - Лицензия</t>
  </si>
  <si>
    <t>Жигулевская ГЭС (продление на 2 года)</t>
  </si>
  <si>
    <t>Каскад Кубанских ГЭС (продление на 2 года)</t>
  </si>
  <si>
    <t>Нижегородская ГЭС (покупка новых лицензий и продление на 1 год)</t>
  </si>
  <si>
    <t>KL4941RAYF6</t>
  </si>
  <si>
    <t>Kaspersky Industrial CyberSecurity for Nodes, Workstation, Enterprise Russian Edition. 5000+ Node 1 year Renewal Premium Plus License - Лицензия</t>
  </si>
  <si>
    <t>KL4943RAYF6</t>
  </si>
  <si>
    <t>Kaspersky Industrial CyberSecurity for Nodes, Server, Enterprise Russian Edition. 5000+ Node 1 year Renewal Premium Plus License - Лицензия</t>
  </si>
  <si>
    <t>Нижне-Бурейская ГЭС (продление на 2 года)</t>
  </si>
  <si>
    <t>Kaspersky Industrial CyberSecurity for Nodes, Workstation, Enterprise Russian Edition.  5000+ Node 2 year Renewal Premium Plus License - Лицензия</t>
  </si>
  <si>
    <t>Kaspersky Industrial CyberSecurity for Nodes, Server, Enterprise Russian Edition.  5000+ Node 2 year Renewal Premium Plus License - Лицензия</t>
  </si>
  <si>
    <t>Исполнительный аппарат и филиалы (продление на 10 месцев и  1 год)</t>
  </si>
  <si>
    <t>Исполнительный аппарат  (продление на 1 год)</t>
  </si>
  <si>
    <t>Программное обеспечение Система защиты приложений от несанкционированного доступа Positive Technologies Application Firewall. Основная лицензия на 10 000 RPS, продление лицензии, обновления в течение 1 (одни) год</t>
  </si>
  <si>
    <t>Программное обеспечение Система защиты приложений от несанкционированного доступа Positive Technologies Application Firewall. Лицензия для пассивного узла кластера или тестирования на 10 000 RPS, продление лицензии, обновления в течение 1 (один) год</t>
  </si>
  <si>
    <t>Исполнительный аппарат (продление тех. поддержки и продление лицензий на 1 год )</t>
  </si>
  <si>
    <t>Зейская ГЭС (покупка новых лицензий, продление тех. поддержки и продление лицензий на 1 год )</t>
  </si>
  <si>
    <t>Кабардино-Балкарский филиал (продление тех. поддержки и продление лицензий на 1 год )</t>
  </si>
  <si>
    <t>Загорская ГАЭС (продление тех. поддержки и продление лицензий на 1 год )</t>
  </si>
  <si>
    <t>Исполнительный аппарат (продление на 2 года)</t>
  </si>
  <si>
    <t>Итого программное обеспечение по поставке 1:</t>
  </si>
  <si>
    <t>Итого сертификатов технической поддержки по поставке 1:</t>
  </si>
  <si>
    <t>ИТОГО Поставка 1:</t>
  </si>
  <si>
    <t>KL4869RAYF6</t>
  </si>
  <si>
    <t>Итого программное обеспечение по поставке 2:</t>
  </si>
  <si>
    <t>Итого сертификатов технической поддержки по поставке 2:</t>
  </si>
  <si>
    <t>ИТОГО Поставка 2:</t>
  </si>
  <si>
    <t>UGN4-FFF25-5501-4394-9976</t>
  </si>
  <si>
    <t>UGO5-00201-8241-5533-5441</t>
  </si>
  <si>
    <t>UGT5-00209-5941-5087-1778</t>
  </si>
  <si>
    <t>USN4-FFF25-3412-7603-5301</t>
  </si>
  <si>
    <t>LR202310007654</t>
  </si>
  <si>
    <t>62.01.29.000 Оригиналы программного обеспечения прочие</t>
  </si>
  <si>
    <t>Наименование ПО/Сертификата технической поддержки/Описание</t>
  </si>
  <si>
    <t>Ед. изм.</t>
  </si>
  <si>
    <t xml:space="preserve">Период, на который предоставляются права использования ПО/Период действие сертификата </t>
  </si>
  <si>
    <t>Срок действия права использовани я ПО/Сертифик атов технической поддержки</t>
  </si>
  <si>
    <t>без ндс</t>
  </si>
  <si>
    <t>62.02.30.000 Услуги по технической поддержке информационных технологий</t>
  </si>
  <si>
    <t xml:space="preserve">Спецификация </t>
  </si>
  <si>
    <t>Приложение № 1</t>
  </si>
  <si>
    <t>к Техническим требованиям</t>
  </si>
  <si>
    <t>Поставка 1.
Срок начала поставки: День, следующий за днем заключения договора
Срок окончания поставки: В течение 10 (десяти) календарных дней с даты начала поставки
Адрес поставки: 660099, Красноярский край, г. Красноярск, ул. Перенсона, зд. 2а., помещ. 1</t>
  </si>
  <si>
    <t>Поставка 2.
Срок начала поставки: 11.01.2027
Срок окончания поставки: 25.01.2027
Адрес поставки: 660099, Красноярский край, г. Красноярск, ул. Перенсона, зд. 2а, помещ.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</si>
</sst>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0\ _₽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color indexed="8"/>
      <name val="Verdana"/>
      <family val="2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2"/>
      <color rgb="FF000000"/>
      <name val="Verdana"/>
      <family val="2"/>
      <charset val="204"/>
    </font>
    <font>
      <sz val="10"/>
      <name val="Arial"/>
      <family val="2"/>
      <charset val="1"/>
    </font>
    <font>
      <sz val="12"/>
      <color theme="1"/>
      <name val="Calibri"/>
      <family val="2"/>
      <charset val="204"/>
      <scheme val="minor"/>
    </font>
    <font>
      <strike/>
      <sz val="10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1"/>
    </font>
    <font>
      <sz val="10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1">
    <xf numFmtId="0" fontId="0" fillId="0" borderId="0"/>
    <xf numFmtId="0" fontId="6" fillId="0" borderId="0"/>
    <xf numFmtId="0" fontId="12" fillId="0" borderId="0" applyNumberFormat="0" applyFill="0" applyBorder="0" applyProtection="0">
      <alignment vertical="top" wrapText="1"/>
    </xf>
    <xf numFmtId="0" fontId="15" fillId="0" borderId="0"/>
    <xf numFmtId="0" fontId="15" fillId="0" borderId="0"/>
    <xf numFmtId="0" fontId="6" fillId="0" borderId="0"/>
    <xf numFmtId="0" fontId="5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8" fillId="0" borderId="0"/>
    <xf numFmtId="0" fontId="19" fillId="0" borderId="0"/>
    <xf numFmtId="0" fontId="20" fillId="0" borderId="0" applyBorder="0" applyProtection="0">
      <alignment vertical="top" wrapText="1"/>
    </xf>
    <xf numFmtId="0" fontId="21" fillId="0" borderId="0"/>
    <xf numFmtId="0" fontId="22" fillId="0" borderId="0"/>
    <xf numFmtId="0" fontId="2" fillId="0" borderId="0"/>
    <xf numFmtId="0" fontId="1" fillId="0" borderId="0"/>
  </cellStyleXfs>
  <cellXfs count="243">
    <xf numFmtId="0" fontId="0" fillId="0" borderId="0" xfId="0"/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vertical="top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vertical="top"/>
    </xf>
    <xf numFmtId="0" fontId="8" fillId="0" borderId="0" xfId="0" applyFont="1" applyAlignment="1">
      <alignment vertical="top" wrapText="1"/>
    </xf>
    <xf numFmtId="3" fontId="8" fillId="0" borderId="0" xfId="0" applyNumberFormat="1" applyFont="1" applyAlignment="1">
      <alignment horizontal="center" vertical="top"/>
    </xf>
    <xf numFmtId="0" fontId="8" fillId="0" borderId="0" xfId="0" applyFont="1" applyAlignment="1">
      <alignment horizontal="right" vertical="top"/>
    </xf>
    <xf numFmtId="0" fontId="9" fillId="5" borderId="0" xfId="0" applyFont="1" applyFill="1" applyAlignment="1">
      <alignment vertical="top"/>
    </xf>
    <xf numFmtId="0" fontId="10" fillId="3" borderId="2" xfId="0" applyFont="1" applyFill="1" applyBorder="1" applyAlignment="1">
      <alignment horizontal="left" vertical="top"/>
    </xf>
    <xf numFmtId="0" fontId="10" fillId="3" borderId="3" xfId="0" applyFont="1" applyFill="1" applyBorder="1" applyAlignment="1">
      <alignment horizontal="left" vertical="top"/>
    </xf>
    <xf numFmtId="0" fontId="10" fillId="4" borderId="2" xfId="0" applyFont="1" applyFill="1" applyBorder="1" applyAlignment="1">
      <alignment horizontal="left" vertical="top"/>
    </xf>
    <xf numFmtId="0" fontId="10" fillId="4" borderId="3" xfId="0" applyFont="1" applyFill="1" applyBorder="1" applyAlignment="1">
      <alignment horizontal="left" vertical="top"/>
    </xf>
    <xf numFmtId="0" fontId="9" fillId="0" borderId="1" xfId="0" applyFont="1" applyBorder="1" applyAlignment="1">
      <alignment horizontal="left" vertical="top" wrapText="1"/>
    </xf>
    <xf numFmtId="0" fontId="10" fillId="3" borderId="5" xfId="0" applyFont="1" applyFill="1" applyBorder="1" applyAlignment="1">
      <alignment horizontal="left" vertical="top"/>
    </xf>
    <xf numFmtId="0" fontId="10" fillId="4" borderId="5" xfId="0" applyFont="1" applyFill="1" applyBorder="1" applyAlignment="1">
      <alignment horizontal="left" vertical="top"/>
    </xf>
    <xf numFmtId="0" fontId="9" fillId="0" borderId="0" xfId="0" applyFont="1" applyAlignment="1">
      <alignment horizontal="left" vertical="top"/>
    </xf>
    <xf numFmtId="0" fontId="10" fillId="3" borderId="6" xfId="0" applyFont="1" applyFill="1" applyBorder="1" applyAlignment="1">
      <alignment horizontal="left" vertical="top"/>
    </xf>
    <xf numFmtId="0" fontId="10" fillId="3" borderId="4" xfId="0" applyFont="1" applyFill="1" applyBorder="1" applyAlignment="1">
      <alignment horizontal="left" vertical="top"/>
    </xf>
    <xf numFmtId="0" fontId="10" fillId="4" borderId="2" xfId="0" applyFont="1" applyFill="1" applyBorder="1" applyAlignment="1">
      <alignment horizontal="center" vertical="top"/>
    </xf>
    <xf numFmtId="0" fontId="10" fillId="3" borderId="1" xfId="0" applyFont="1" applyFill="1" applyBorder="1" applyAlignment="1">
      <alignment horizontal="left" vertical="top"/>
    </xf>
    <xf numFmtId="0" fontId="10" fillId="4" borderId="1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0" fontId="10" fillId="4" borderId="1" xfId="0" applyFont="1" applyFill="1" applyBorder="1" applyAlignment="1">
      <alignment horizontal="center" vertical="top"/>
    </xf>
    <xf numFmtId="0" fontId="10" fillId="3" borderId="12" xfId="0" applyFont="1" applyFill="1" applyBorder="1" applyAlignment="1">
      <alignment horizontal="left" vertical="top"/>
    </xf>
    <xf numFmtId="0" fontId="8" fillId="0" borderId="1" xfId="0" applyFont="1" applyBorder="1" applyAlignment="1">
      <alignment horizontal="left" vertical="top" wrapText="1"/>
    </xf>
    <xf numFmtId="0" fontId="9" fillId="0" borderId="1" xfId="0" applyFont="1" applyBorder="1" applyAlignment="1" applyProtection="1">
      <alignment horizontal="center" vertical="top" wrapText="1"/>
      <protection hidden="1"/>
    </xf>
    <xf numFmtId="0" fontId="9" fillId="0" borderId="1" xfId="2" applyFont="1" applyFill="1" applyBorder="1" applyAlignment="1" applyProtection="1">
      <alignment horizontal="left" vertical="top" wrapText="1"/>
      <protection hidden="1"/>
    </xf>
    <xf numFmtId="1" fontId="9" fillId="0" borderId="1" xfId="2" applyNumberFormat="1" applyFont="1" applyFill="1" applyBorder="1" applyProtection="1">
      <alignment vertical="top" wrapText="1"/>
      <protection hidden="1"/>
    </xf>
    <xf numFmtId="0" fontId="9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 wrapText="1"/>
    </xf>
    <xf numFmtId="9" fontId="8" fillId="0" borderId="1" xfId="0" applyNumberFormat="1" applyFont="1" applyBorder="1" applyAlignment="1">
      <alignment horizontal="center" vertical="top"/>
    </xf>
    <xf numFmtId="0" fontId="8" fillId="0" borderId="1" xfId="0" applyFont="1" applyBorder="1" applyAlignment="1">
      <alignment vertical="top" wrapText="1"/>
    </xf>
    <xf numFmtId="0" fontId="9" fillId="0" borderId="7" xfId="0" applyFont="1" applyBorder="1" applyAlignment="1">
      <alignment horizontal="justify" vertical="top" wrapText="1"/>
    </xf>
    <xf numFmtId="0" fontId="9" fillId="0" borderId="7" xfId="0" applyFont="1" applyBorder="1" applyAlignment="1">
      <alignment horizontal="center" vertical="top"/>
    </xf>
    <xf numFmtId="0" fontId="9" fillId="0" borderId="8" xfId="0" applyFont="1" applyBorder="1" applyAlignment="1">
      <alignment horizontal="center" vertical="top"/>
    </xf>
    <xf numFmtId="0" fontId="8" fillId="0" borderId="7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/>
    </xf>
    <xf numFmtId="0" fontId="9" fillId="0" borderId="1" xfId="0" applyFont="1" applyBorder="1" applyAlignment="1">
      <alignment horizontal="justify" vertical="top" wrapText="1"/>
    </xf>
    <xf numFmtId="0" fontId="8" fillId="0" borderId="1" xfId="0" applyFont="1" applyBorder="1" applyAlignment="1">
      <alignment horizontal="center" vertical="top"/>
    </xf>
    <xf numFmtId="0" fontId="9" fillId="0" borderId="2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center" vertical="top"/>
    </xf>
    <xf numFmtId="0" fontId="8" fillId="0" borderId="2" xfId="0" applyFont="1" applyBorder="1" applyAlignment="1">
      <alignment horizontal="center" vertical="top"/>
    </xf>
    <xf numFmtId="0" fontId="8" fillId="0" borderId="1" xfId="2" applyFont="1" applyFill="1" applyBorder="1" applyProtection="1">
      <alignment vertical="top" wrapText="1"/>
      <protection hidden="1"/>
    </xf>
    <xf numFmtId="0" fontId="9" fillId="0" borderId="1" xfId="0" applyFont="1" applyBorder="1" applyAlignment="1">
      <alignment vertical="top" wrapText="1"/>
    </xf>
    <xf numFmtId="14" fontId="9" fillId="0" borderId="1" xfId="0" applyNumberFormat="1" applyFont="1" applyBorder="1" applyAlignment="1">
      <alignment horizontal="center" vertical="top" wrapText="1"/>
    </xf>
    <xf numFmtId="0" fontId="8" fillId="0" borderId="10" xfId="0" applyFont="1" applyBorder="1" applyAlignment="1">
      <alignment horizontal="left" vertical="top" wrapText="1"/>
    </xf>
    <xf numFmtId="0" fontId="8" fillId="0" borderId="10" xfId="0" applyFont="1" applyBorder="1" applyAlignment="1">
      <alignment vertical="top" wrapText="1"/>
    </xf>
    <xf numFmtId="0" fontId="8" fillId="0" borderId="10" xfId="0" applyFont="1" applyBorder="1" applyAlignment="1">
      <alignment horizontal="center" vertical="top"/>
    </xf>
    <xf numFmtId="0" fontId="8" fillId="0" borderId="1" xfId="2" applyFont="1" applyFill="1" applyBorder="1" applyAlignment="1" applyProtection="1">
      <alignment horizontal="left" vertical="top" wrapText="1"/>
      <protection hidden="1"/>
    </xf>
    <xf numFmtId="1" fontId="8" fillId="0" borderId="1" xfId="2" applyNumberFormat="1" applyFont="1" applyFill="1" applyBorder="1" applyProtection="1">
      <alignment vertical="top" wrapText="1"/>
      <protection hidden="1"/>
    </xf>
    <xf numFmtId="0" fontId="8" fillId="0" borderId="1" xfId="0" applyFont="1" applyBorder="1" applyAlignment="1">
      <alignment horizontal="left" vertical="top"/>
    </xf>
    <xf numFmtId="0" fontId="9" fillId="0" borderId="0" xfId="0" applyFont="1" applyAlignment="1">
      <alignment horizontal="center" vertical="center"/>
    </xf>
    <xf numFmtId="14" fontId="9" fillId="0" borderId="1" xfId="0" applyNumberFormat="1" applyFont="1" applyBorder="1" applyAlignment="1">
      <alignment vertical="top" wrapText="1"/>
    </xf>
    <xf numFmtId="164" fontId="10" fillId="4" borderId="9" xfId="0" applyNumberFormat="1" applyFont="1" applyFill="1" applyBorder="1" applyAlignment="1">
      <alignment horizontal="left" vertical="top"/>
    </xf>
    <xf numFmtId="0" fontId="10" fillId="4" borderId="8" xfId="1" applyFont="1" applyFill="1" applyBorder="1" applyAlignment="1">
      <alignment horizontal="center" vertical="top"/>
    </xf>
    <xf numFmtId="0" fontId="10" fillId="4" borderId="9" xfId="1" applyFont="1" applyFill="1" applyBorder="1" applyAlignment="1">
      <alignment horizontal="left" vertical="top"/>
    </xf>
    <xf numFmtId="164" fontId="10" fillId="4" borderId="9" xfId="1" applyNumberFormat="1" applyFont="1" applyFill="1" applyBorder="1" applyAlignment="1">
      <alignment horizontal="left" vertical="top" wrapText="1"/>
    </xf>
    <xf numFmtId="0" fontId="10" fillId="4" borderId="9" xfId="1" applyFont="1" applyFill="1" applyBorder="1" applyAlignment="1">
      <alignment horizontal="center" vertical="top"/>
    </xf>
    <xf numFmtId="164" fontId="10" fillId="4" borderId="9" xfId="1" applyNumberFormat="1" applyFont="1" applyFill="1" applyBorder="1" applyAlignment="1">
      <alignment vertical="top"/>
    </xf>
    <xf numFmtId="0" fontId="9" fillId="0" borderId="0" xfId="1" applyFont="1" applyAlignment="1">
      <alignment vertical="top"/>
    </xf>
    <xf numFmtId="0" fontId="8" fillId="5" borderId="0" xfId="0" applyFont="1" applyFill="1" applyAlignment="1">
      <alignment horizontal="left" vertical="top"/>
    </xf>
    <xf numFmtId="0" fontId="11" fillId="3" borderId="3" xfId="0" applyFont="1" applyFill="1" applyBorder="1" applyAlignment="1">
      <alignment horizontal="left" vertical="top"/>
    </xf>
    <xf numFmtId="0" fontId="8" fillId="5" borderId="0" xfId="0" applyFont="1" applyFill="1" applyAlignment="1">
      <alignment vertical="top"/>
    </xf>
    <xf numFmtId="0" fontId="11" fillId="4" borderId="2" xfId="0" applyFont="1" applyFill="1" applyBorder="1" applyAlignment="1">
      <alignment horizontal="left" vertical="top"/>
    </xf>
    <xf numFmtId="0" fontId="11" fillId="4" borderId="3" xfId="0" applyFont="1" applyFill="1" applyBorder="1" applyAlignment="1">
      <alignment horizontal="left" vertical="top"/>
    </xf>
    <xf numFmtId="0" fontId="8" fillId="5" borderId="1" xfId="0" applyFont="1" applyFill="1" applyBorder="1" applyAlignment="1">
      <alignment vertical="top" wrapText="1"/>
    </xf>
    <xf numFmtId="0" fontId="11" fillId="4" borderId="2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left" vertical="top"/>
    </xf>
    <xf numFmtId="0" fontId="11" fillId="4" borderId="9" xfId="0" applyFont="1" applyFill="1" applyBorder="1" applyAlignment="1">
      <alignment horizontal="left" vertical="top"/>
    </xf>
    <xf numFmtId="0" fontId="8" fillId="7" borderId="0" xfId="2" applyFont="1" applyFill="1" applyBorder="1" applyAlignment="1" applyProtection="1">
      <alignment horizontal="left" vertical="top" wrapText="1"/>
      <protection hidden="1"/>
    </xf>
    <xf numFmtId="0" fontId="8" fillId="7" borderId="0" xfId="0" applyFont="1" applyFill="1" applyAlignment="1">
      <alignment horizontal="left" vertical="top" wrapText="1"/>
    </xf>
    <xf numFmtId="0" fontId="8" fillId="7" borderId="0" xfId="0" applyFont="1" applyFill="1" applyAlignment="1">
      <alignment horizontal="center" vertical="top"/>
    </xf>
    <xf numFmtId="14" fontId="8" fillId="7" borderId="0" xfId="0" applyNumberFormat="1" applyFont="1" applyFill="1" applyAlignment="1">
      <alignment horizontal="center" vertical="top"/>
    </xf>
    <xf numFmtId="0" fontId="8" fillId="0" borderId="1" xfId="2" applyFont="1" applyFill="1" applyBorder="1" applyAlignment="1" applyProtection="1">
      <alignment horizontal="right" vertical="top" wrapText="1"/>
      <protection hidden="1"/>
    </xf>
    <xf numFmtId="0" fontId="8" fillId="0" borderId="1" xfId="0" applyFont="1" applyBorder="1" applyAlignment="1">
      <alignment horizontal="right" vertical="top" wrapText="1"/>
    </xf>
    <xf numFmtId="4" fontId="11" fillId="0" borderId="1" xfId="0" applyNumberFormat="1" applyFont="1" applyBorder="1" applyAlignment="1">
      <alignment horizontal="right" vertical="top"/>
    </xf>
    <xf numFmtId="0" fontId="8" fillId="0" borderId="1" xfId="0" applyFont="1" applyBorder="1" applyAlignment="1">
      <alignment horizontal="right" vertical="top"/>
    </xf>
    <xf numFmtId="4" fontId="8" fillId="0" borderId="1" xfId="0" applyNumberFormat="1" applyFont="1" applyBorder="1" applyAlignment="1">
      <alignment horizontal="right" vertical="top"/>
    </xf>
    <xf numFmtId="0" fontId="11" fillId="0" borderId="1" xfId="0" applyFont="1" applyBorder="1" applyAlignment="1">
      <alignment horizontal="right" vertical="top"/>
    </xf>
    <xf numFmtId="0" fontId="11" fillId="3" borderId="3" xfId="0" applyFont="1" applyFill="1" applyBorder="1" applyAlignment="1">
      <alignment horizontal="right" vertical="top"/>
    </xf>
    <xf numFmtId="0" fontId="11" fillId="4" borderId="3" xfId="0" applyFont="1" applyFill="1" applyBorder="1" applyAlignment="1">
      <alignment horizontal="right" vertical="top"/>
    </xf>
    <xf numFmtId="4" fontId="11" fillId="3" borderId="3" xfId="0" applyNumberFormat="1" applyFont="1" applyFill="1" applyBorder="1" applyAlignment="1">
      <alignment horizontal="right" vertical="top"/>
    </xf>
    <xf numFmtId="4" fontId="11" fillId="4" borderId="3" xfId="0" applyNumberFormat="1" applyFont="1" applyFill="1" applyBorder="1" applyAlignment="1">
      <alignment horizontal="right" vertical="top"/>
    </xf>
    <xf numFmtId="0" fontId="11" fillId="4" borderId="9" xfId="0" applyFont="1" applyFill="1" applyBorder="1" applyAlignment="1">
      <alignment horizontal="right" vertical="top"/>
    </xf>
    <xf numFmtId="0" fontId="8" fillId="7" borderId="0" xfId="0" applyFont="1" applyFill="1" applyAlignment="1">
      <alignment horizontal="right" vertical="top"/>
    </xf>
    <xf numFmtId="0" fontId="8" fillId="5" borderId="0" xfId="0" applyFont="1" applyFill="1" applyAlignment="1">
      <alignment horizontal="right" vertical="top"/>
    </xf>
    <xf numFmtId="0" fontId="11" fillId="2" borderId="1" xfId="0" applyFont="1" applyFill="1" applyBorder="1" applyAlignment="1">
      <alignment horizontal="center" vertical="top"/>
    </xf>
    <xf numFmtId="0" fontId="11" fillId="3" borderId="2" xfId="0" applyFont="1" applyFill="1" applyBorder="1" applyAlignment="1">
      <alignment horizontal="left" vertical="top"/>
    </xf>
    <xf numFmtId="0" fontId="11" fillId="3" borderId="5" xfId="0" applyFont="1" applyFill="1" applyBorder="1" applyAlignment="1">
      <alignment horizontal="left" vertical="top"/>
    </xf>
    <xf numFmtId="0" fontId="11" fillId="4" borderId="2" xfId="0" applyFont="1" applyFill="1" applyBorder="1" applyAlignment="1">
      <alignment horizontal="center" vertical="top"/>
    </xf>
    <xf numFmtId="0" fontId="11" fillId="4" borderId="5" xfId="0" applyFont="1" applyFill="1" applyBorder="1" applyAlignment="1">
      <alignment horizontal="left" vertical="top"/>
    </xf>
    <xf numFmtId="0" fontId="8" fillId="5" borderId="1" xfId="0" applyFont="1" applyFill="1" applyBorder="1" applyAlignment="1" applyProtection="1">
      <alignment horizontal="center" vertical="top" wrapText="1"/>
      <protection hidden="1"/>
    </xf>
    <xf numFmtId="0" fontId="8" fillId="5" borderId="1" xfId="2" applyFont="1" applyFill="1" applyBorder="1" applyAlignment="1" applyProtection="1">
      <alignment horizontal="left" vertical="top" wrapText="1"/>
      <protection hidden="1"/>
    </xf>
    <xf numFmtId="0" fontId="8" fillId="5" borderId="1" xfId="0" applyFont="1" applyFill="1" applyBorder="1" applyAlignment="1">
      <alignment horizontal="left" vertical="top" wrapText="1"/>
    </xf>
    <xf numFmtId="1" fontId="8" fillId="5" borderId="1" xfId="2" applyNumberFormat="1" applyFont="1" applyFill="1" applyBorder="1" applyProtection="1">
      <alignment vertical="top" wrapText="1"/>
      <protection hidden="1"/>
    </xf>
    <xf numFmtId="0" fontId="8" fillId="5" borderId="1" xfId="0" applyFont="1" applyFill="1" applyBorder="1" applyAlignment="1">
      <alignment horizontal="center" vertical="top"/>
    </xf>
    <xf numFmtId="4" fontId="8" fillId="5" borderId="1" xfId="0" applyNumberFormat="1" applyFont="1" applyFill="1" applyBorder="1" applyAlignment="1">
      <alignment horizontal="right" vertical="top"/>
    </xf>
    <xf numFmtId="0" fontId="8" fillId="0" borderId="1" xfId="0" applyFont="1" applyBorder="1" applyAlignment="1" applyProtection="1">
      <alignment horizontal="center" vertical="top" wrapText="1"/>
      <protection hidden="1"/>
    </xf>
    <xf numFmtId="0" fontId="8" fillId="5" borderId="1" xfId="0" applyFont="1" applyFill="1" applyBorder="1" applyAlignment="1">
      <alignment horizontal="left" vertical="top"/>
    </xf>
    <xf numFmtId="0" fontId="8" fillId="0" borderId="2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right" vertical="top"/>
    </xf>
    <xf numFmtId="0" fontId="8" fillId="0" borderId="2" xfId="0" applyFont="1" applyBorder="1" applyAlignment="1">
      <alignment horizontal="center" vertical="top" wrapText="1"/>
    </xf>
    <xf numFmtId="4" fontId="8" fillId="0" borderId="1" xfId="0" applyNumberFormat="1" applyFont="1" applyBorder="1" applyAlignment="1">
      <alignment horizontal="right" vertical="top" wrapText="1"/>
    </xf>
    <xf numFmtId="0" fontId="8" fillId="5" borderId="1" xfId="2" applyFont="1" applyFill="1" applyBorder="1" applyProtection="1">
      <alignment vertical="top" wrapText="1"/>
      <protection hidden="1"/>
    </xf>
    <xf numFmtId="0" fontId="8" fillId="0" borderId="13" xfId="0" applyFont="1" applyBorder="1" applyAlignment="1">
      <alignment horizontal="center" vertical="top" wrapText="1"/>
    </xf>
    <xf numFmtId="0" fontId="8" fillId="5" borderId="10" xfId="0" applyFont="1" applyFill="1" applyBorder="1" applyAlignment="1">
      <alignment horizontal="center" vertical="top"/>
    </xf>
    <xf numFmtId="0" fontId="8" fillId="5" borderId="10" xfId="0" applyFont="1" applyFill="1" applyBorder="1" applyAlignment="1">
      <alignment horizontal="left" vertical="top" wrapText="1"/>
    </xf>
    <xf numFmtId="0" fontId="8" fillId="5" borderId="10" xfId="0" applyFont="1" applyFill="1" applyBorder="1" applyAlignment="1" applyProtection="1">
      <alignment horizontal="center" vertical="top" wrapText="1"/>
      <protection hidden="1"/>
    </xf>
    <xf numFmtId="4" fontId="8" fillId="0" borderId="10" xfId="0" applyNumberFormat="1" applyFont="1" applyBorder="1" applyAlignment="1">
      <alignment horizontal="right" vertical="top"/>
    </xf>
    <xf numFmtId="9" fontId="8" fillId="0" borderId="10" xfId="0" applyNumberFormat="1" applyFont="1" applyBorder="1" applyAlignment="1">
      <alignment horizontal="center" vertical="top"/>
    </xf>
    <xf numFmtId="14" fontId="9" fillId="0" borderId="10" xfId="0" applyNumberFormat="1" applyFont="1" applyBorder="1" applyAlignment="1">
      <alignment horizontal="center" vertical="top" wrapText="1"/>
    </xf>
    <xf numFmtId="0" fontId="8" fillId="0" borderId="10" xfId="0" applyFont="1" applyBorder="1" applyAlignment="1" applyProtection="1">
      <alignment horizontal="center" vertical="top" wrapText="1"/>
      <protection hidden="1"/>
    </xf>
    <xf numFmtId="0" fontId="11" fillId="4" borderId="8" xfId="0" applyFont="1" applyFill="1" applyBorder="1" applyAlignment="1">
      <alignment horizontal="center" vertical="top"/>
    </xf>
    <xf numFmtId="0" fontId="11" fillId="4" borderId="14" xfId="0" applyFont="1" applyFill="1" applyBorder="1" applyAlignment="1">
      <alignment horizontal="left" vertical="top"/>
    </xf>
    <xf numFmtId="0" fontId="8" fillId="5" borderId="1" xfId="0" applyFont="1" applyFill="1" applyBorder="1" applyAlignment="1">
      <alignment horizontal="right" vertical="top"/>
    </xf>
    <xf numFmtId="0" fontId="8" fillId="0" borderId="1" xfId="0" applyFont="1" applyBorder="1" applyAlignment="1">
      <alignment horizontal="justify" vertical="top" wrapText="1"/>
    </xf>
    <xf numFmtId="0" fontId="8" fillId="0" borderId="11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right" vertical="top"/>
    </xf>
    <xf numFmtId="0" fontId="8" fillId="0" borderId="15" xfId="0" applyFont="1" applyBorder="1" applyAlignment="1">
      <alignment horizontal="center" vertical="top" wrapText="1"/>
    </xf>
    <xf numFmtId="0" fontId="8" fillId="0" borderId="16" xfId="0" applyFont="1" applyBorder="1" applyAlignment="1">
      <alignment horizontal="left" vertical="top" wrapText="1"/>
    </xf>
    <xf numFmtId="0" fontId="8" fillId="0" borderId="16" xfId="0" applyFont="1" applyBorder="1" applyAlignment="1">
      <alignment horizontal="center" vertical="top"/>
    </xf>
    <xf numFmtId="0" fontId="8" fillId="0" borderId="17" xfId="0" applyFont="1" applyBorder="1" applyAlignment="1">
      <alignment horizontal="center" vertical="top"/>
    </xf>
    <xf numFmtId="9" fontId="8" fillId="0" borderId="2" xfId="0" applyNumberFormat="1" applyFont="1" applyBorder="1" applyAlignment="1">
      <alignment horizontal="center" vertical="top"/>
    </xf>
    <xf numFmtId="0" fontId="8" fillId="0" borderId="1" xfId="0" applyFont="1" applyBorder="1" applyAlignment="1" applyProtection="1">
      <alignment horizontal="left" vertical="top" wrapText="1"/>
      <protection hidden="1"/>
    </xf>
    <xf numFmtId="0" fontId="8" fillId="5" borderId="1" xfId="0" applyFont="1" applyFill="1" applyBorder="1" applyAlignment="1">
      <alignment horizontal="center" vertical="top" wrapText="1"/>
    </xf>
    <xf numFmtId="0" fontId="8" fillId="0" borderId="1" xfId="0" applyFont="1" applyBorder="1" applyAlignment="1" applyProtection="1">
      <alignment horizontal="right" vertical="top" wrapText="1"/>
      <protection hidden="1"/>
    </xf>
    <xf numFmtId="0" fontId="8" fillId="5" borderId="1" xfId="0" applyFont="1" applyFill="1" applyBorder="1" applyAlignment="1" applyProtection="1">
      <alignment horizontal="right" vertical="top" wrapText="1"/>
      <protection hidden="1"/>
    </xf>
    <xf numFmtId="1" fontId="11" fillId="0" borderId="1" xfId="2" applyNumberFormat="1" applyFont="1" applyFill="1" applyBorder="1" applyAlignment="1" applyProtection="1">
      <alignment horizontal="right" vertical="top" wrapText="1"/>
      <protection hidden="1"/>
    </xf>
    <xf numFmtId="0" fontId="8" fillId="7" borderId="0" xfId="0" applyFont="1" applyFill="1" applyAlignment="1" applyProtection="1">
      <alignment horizontal="center" vertical="top" wrapText="1"/>
      <protection hidden="1"/>
    </xf>
    <xf numFmtId="1" fontId="8" fillId="7" borderId="0" xfId="2" applyNumberFormat="1" applyFont="1" applyFill="1" applyBorder="1" applyProtection="1">
      <alignment vertical="top" wrapText="1"/>
      <protection hidden="1"/>
    </xf>
    <xf numFmtId="0" fontId="13" fillId="0" borderId="0" xfId="0" applyFont="1" applyAlignment="1">
      <alignment horizontal="center" vertical="top" wrapText="1"/>
    </xf>
    <xf numFmtId="0" fontId="13" fillId="0" borderId="0" xfId="0" applyFont="1" applyAlignment="1">
      <alignment horizontal="center" vertical="top"/>
    </xf>
    <xf numFmtId="0" fontId="13" fillId="0" borderId="0" xfId="0" applyFont="1" applyAlignment="1">
      <alignment horizontal="right" vertical="top"/>
    </xf>
    <xf numFmtId="0" fontId="8" fillId="0" borderId="10" xfId="0" applyFont="1" applyBorder="1" applyAlignment="1">
      <alignment horizontal="right" vertical="top"/>
    </xf>
    <xf numFmtId="0" fontId="11" fillId="2" borderId="10" xfId="0" applyFont="1" applyFill="1" applyBorder="1" applyAlignment="1">
      <alignment horizontal="center" vertical="top"/>
    </xf>
    <xf numFmtId="0" fontId="11" fillId="2" borderId="10" xfId="0" applyFont="1" applyFill="1" applyBorder="1" applyAlignment="1">
      <alignment horizontal="center" vertical="top" wrapText="1"/>
    </xf>
    <xf numFmtId="0" fontId="11" fillId="2" borderId="10" xfId="0" applyFont="1" applyFill="1" applyBorder="1" applyAlignment="1">
      <alignment horizontal="right" vertical="top" wrapText="1"/>
    </xf>
    <xf numFmtId="0" fontId="11" fillId="2" borderId="10" xfId="0" applyFont="1" applyFill="1" applyBorder="1" applyAlignment="1">
      <alignment horizontal="right" vertical="top"/>
    </xf>
    <xf numFmtId="49" fontId="9" fillId="0" borderId="1" xfId="0" applyNumberFormat="1" applyFont="1" applyBorder="1" applyAlignment="1">
      <alignment vertical="top" wrapText="1"/>
    </xf>
    <xf numFmtId="0" fontId="8" fillId="0" borderId="18" xfId="0" applyFont="1" applyBorder="1" applyAlignment="1">
      <alignment horizontal="center" vertical="top" wrapText="1"/>
    </xf>
    <xf numFmtId="0" fontId="10" fillId="2" borderId="1" xfId="0" applyFont="1" applyFill="1" applyBorder="1" applyAlignment="1">
      <alignment horizontal="center" vertical="top" wrapText="1"/>
    </xf>
    <xf numFmtId="0" fontId="10" fillId="4" borderId="3" xfId="0" applyFont="1" applyFill="1" applyBorder="1" applyAlignment="1">
      <alignment horizontal="right" vertical="top"/>
    </xf>
    <xf numFmtId="0" fontId="10" fillId="3" borderId="4" xfId="0" applyFont="1" applyFill="1" applyBorder="1" applyAlignment="1">
      <alignment horizontal="right" vertical="top"/>
    </xf>
    <xf numFmtId="14" fontId="9" fillId="0" borderId="2" xfId="0" applyNumberFormat="1" applyFont="1" applyBorder="1" applyAlignment="1">
      <alignment horizontal="center" vertical="top" wrapText="1"/>
    </xf>
    <xf numFmtId="0" fontId="9" fillId="0" borderId="1" xfId="15" applyFont="1" applyBorder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4" fontId="9" fillId="0" borderId="1" xfId="0" applyNumberFormat="1" applyFont="1" applyBorder="1" applyAlignment="1">
      <alignment vertical="top"/>
    </xf>
    <xf numFmtId="0" fontId="9" fillId="0" borderId="1" xfId="0" applyFont="1" applyBorder="1" applyAlignment="1">
      <alignment horizontal="left" vertical="center" wrapText="1"/>
    </xf>
    <xf numFmtId="2" fontId="9" fillId="0" borderId="0" xfId="0" applyNumberFormat="1" applyFont="1" applyAlignment="1">
      <alignment vertical="top"/>
    </xf>
    <xf numFmtId="0" fontId="9" fillId="0" borderId="1" xfId="1" applyFont="1" applyBorder="1" applyAlignment="1">
      <alignment vertical="top" wrapText="1"/>
    </xf>
    <xf numFmtId="14" fontId="9" fillId="0" borderId="7" xfId="0" applyNumberFormat="1" applyFont="1" applyBorder="1" applyAlignment="1">
      <alignment horizontal="center" vertical="top"/>
    </xf>
    <xf numFmtId="0" fontId="9" fillId="0" borderId="2" xfId="0" applyFont="1" applyBorder="1" applyAlignment="1">
      <alignment horizontal="center" vertical="top" wrapText="1"/>
    </xf>
    <xf numFmtId="14" fontId="9" fillId="0" borderId="7" xfId="0" applyNumberFormat="1" applyFont="1" applyFill="1" applyBorder="1" applyAlignment="1">
      <alignment horizontal="center" vertical="top"/>
    </xf>
    <xf numFmtId="0" fontId="9" fillId="0" borderId="1" xfId="0" applyFont="1" applyFill="1" applyBorder="1" applyAlignment="1" applyProtection="1">
      <alignment horizontal="center" vertical="top" wrapText="1"/>
      <protection hidden="1"/>
    </xf>
    <xf numFmtId="14" fontId="9" fillId="0" borderId="1" xfId="0" applyNumberFormat="1" applyFont="1" applyBorder="1" applyAlignment="1">
      <alignment horizontal="center" vertical="top"/>
    </xf>
    <xf numFmtId="0" fontId="9" fillId="0" borderId="2" xfId="0" applyFont="1" applyFill="1" applyBorder="1" applyAlignment="1">
      <alignment horizontal="left" vertical="top" wrapText="1"/>
    </xf>
    <xf numFmtId="14" fontId="9" fillId="0" borderId="1" xfId="0" applyNumberFormat="1" applyFont="1" applyFill="1" applyBorder="1" applyAlignment="1">
      <alignment horizontal="center" vertical="top"/>
    </xf>
    <xf numFmtId="14" fontId="9" fillId="0" borderId="2" xfId="0" applyNumberFormat="1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/>
    </xf>
    <xf numFmtId="0" fontId="9" fillId="0" borderId="1" xfId="0" applyFont="1" applyFill="1" applyBorder="1" applyAlignment="1">
      <alignment horizontal="left" vertical="top"/>
    </xf>
    <xf numFmtId="0" fontId="9" fillId="0" borderId="1" xfId="0" applyFont="1" applyFill="1" applyBorder="1" applyAlignment="1">
      <alignment horizontal="center" vertical="top"/>
    </xf>
    <xf numFmtId="0" fontId="9" fillId="0" borderId="2" xfId="0" applyFont="1" applyFill="1" applyBorder="1" applyAlignment="1">
      <alignment horizontal="center" vertical="top"/>
    </xf>
    <xf numFmtId="0" fontId="9" fillId="0" borderId="1" xfId="1" applyFont="1" applyFill="1" applyBorder="1" applyAlignment="1">
      <alignment horizontal="center" vertical="top" wrapText="1"/>
    </xf>
    <xf numFmtId="14" fontId="9" fillId="0" borderId="1" xfId="0" applyNumberFormat="1" applyFont="1" applyFill="1" applyBorder="1" applyAlignment="1">
      <alignment horizontal="center" vertical="top" wrapText="1"/>
    </xf>
    <xf numFmtId="0" fontId="9" fillId="0" borderId="0" xfId="1" applyFont="1" applyFill="1" applyAlignment="1">
      <alignment vertical="top"/>
    </xf>
    <xf numFmtId="0" fontId="9" fillId="0" borderId="1" xfId="0" applyFont="1" applyFill="1" applyBorder="1" applyAlignment="1">
      <alignment horizontal="left" vertical="top" wrapText="1"/>
    </xf>
    <xf numFmtId="0" fontId="9" fillId="0" borderId="7" xfId="2" applyFont="1" applyFill="1" applyBorder="1" applyProtection="1">
      <alignment vertical="top" wrapText="1"/>
      <protection hidden="1"/>
    </xf>
    <xf numFmtId="0" fontId="9" fillId="0" borderId="7" xfId="0" applyFont="1" applyBorder="1" applyAlignment="1">
      <alignment horizontal="left" vertical="top" wrapText="1"/>
    </xf>
    <xf numFmtId="0" fontId="9" fillId="0" borderId="1" xfId="2" applyFont="1" applyFill="1" applyBorder="1" applyProtection="1">
      <alignment vertical="top" wrapText="1"/>
      <protection hidden="1"/>
    </xf>
    <xf numFmtId="4" fontId="14" fillId="6" borderId="1" xfId="0" applyNumberFormat="1" applyFont="1" applyFill="1" applyBorder="1" applyAlignment="1">
      <alignment vertical="top"/>
    </xf>
    <xf numFmtId="0" fontId="9" fillId="0" borderId="0" xfId="0" applyFont="1" applyFill="1" applyAlignment="1">
      <alignment vertical="top"/>
    </xf>
    <xf numFmtId="14" fontId="9" fillId="0" borderId="1" xfId="0" applyNumberFormat="1" applyFont="1" applyFill="1" applyBorder="1" applyAlignment="1">
      <alignment vertical="top" wrapText="1"/>
    </xf>
    <xf numFmtId="0" fontId="9" fillId="0" borderId="1" xfId="1" applyFont="1" applyFill="1" applyBorder="1" applyAlignment="1">
      <alignment vertical="top" wrapText="1"/>
    </xf>
    <xf numFmtId="0" fontId="9" fillId="0" borderId="1" xfId="0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center" vertical="top" wrapText="1"/>
    </xf>
    <xf numFmtId="0" fontId="9" fillId="0" borderId="10" xfId="2" applyFont="1" applyFill="1" applyBorder="1" applyProtection="1">
      <alignment vertical="top" wrapText="1"/>
      <protection hidden="1"/>
    </xf>
    <xf numFmtId="49" fontId="9" fillId="0" borderId="1" xfId="1" applyNumberFormat="1" applyFont="1" applyFill="1" applyBorder="1" applyAlignment="1">
      <alignment horizontal="left" vertical="top" wrapText="1"/>
    </xf>
    <xf numFmtId="0" fontId="9" fillId="0" borderId="1" xfId="1" applyFont="1" applyFill="1" applyBorder="1" applyAlignment="1">
      <alignment horizontal="center" vertical="top"/>
    </xf>
    <xf numFmtId="0" fontId="9" fillId="0" borderId="12" xfId="1" applyFont="1" applyBorder="1" applyAlignment="1">
      <alignment vertical="top" wrapText="1"/>
    </xf>
    <xf numFmtId="4" fontId="14" fillId="6" borderId="3" xfId="0" applyNumberFormat="1" applyFont="1" applyFill="1" applyBorder="1" applyAlignment="1">
      <alignment horizontal="right" vertical="top"/>
    </xf>
    <xf numFmtId="0" fontId="10" fillId="2" borderId="1" xfId="1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vertical="top"/>
    </xf>
    <xf numFmtId="9" fontId="8" fillId="0" borderId="1" xfId="0" applyNumberFormat="1" applyFont="1" applyFill="1" applyBorder="1" applyAlignment="1">
      <alignment horizontal="center" vertical="top"/>
    </xf>
    <xf numFmtId="0" fontId="10" fillId="4" borderId="3" xfId="0" applyFont="1" applyFill="1" applyBorder="1" applyAlignment="1">
      <alignment horizontal="center" vertical="top"/>
    </xf>
    <xf numFmtId="0" fontId="26" fillId="0" borderId="0" xfId="0" applyFont="1" applyFill="1" applyAlignment="1">
      <alignment vertical="top"/>
    </xf>
    <xf numFmtId="0" fontId="26" fillId="0" borderId="0" xfId="0" applyFont="1" applyFill="1" applyAlignment="1">
      <alignment vertical="center"/>
    </xf>
    <xf numFmtId="0" fontId="26" fillId="0" borderId="0" xfId="0" applyFont="1" applyAlignment="1">
      <alignment vertical="center"/>
    </xf>
    <xf numFmtId="0" fontId="8" fillId="0" borderId="1" xfId="1" applyFont="1" applyFill="1" applyBorder="1" applyAlignment="1">
      <alignment horizontal="center" vertical="top" wrapText="1"/>
    </xf>
    <xf numFmtId="0" fontId="0" fillId="0" borderId="0" xfId="0" applyAlignment="1"/>
    <xf numFmtId="0" fontId="27" fillId="0" borderId="0" xfId="0" applyFont="1" applyAlignment="1"/>
    <xf numFmtId="0" fontId="9" fillId="0" borderId="7" xfId="0" applyFont="1" applyFill="1" applyBorder="1" applyAlignment="1">
      <alignment horizontal="left" vertical="top" wrapText="1"/>
    </xf>
    <xf numFmtId="4" fontId="9" fillId="0" borderId="1" xfId="0" applyNumberFormat="1" applyFont="1" applyFill="1" applyBorder="1" applyAlignment="1">
      <alignment vertical="top"/>
    </xf>
    <xf numFmtId="0" fontId="9" fillId="0" borderId="2" xfId="1" applyFont="1" applyFill="1" applyBorder="1" applyAlignment="1">
      <alignment horizontal="center" vertical="top"/>
    </xf>
    <xf numFmtId="4" fontId="25" fillId="0" borderId="1" xfId="0" applyNumberFormat="1" applyFont="1" applyFill="1" applyBorder="1" applyAlignment="1" applyProtection="1">
      <alignment vertical="top"/>
    </xf>
    <xf numFmtId="9" fontId="25" fillId="0" borderId="1" xfId="0" applyNumberFormat="1" applyFont="1" applyFill="1" applyBorder="1" applyAlignment="1" applyProtection="1">
      <alignment horizontal="center" vertical="top"/>
    </xf>
    <xf numFmtId="4" fontId="9" fillId="0" borderId="0" xfId="0" applyNumberFormat="1" applyFont="1" applyFill="1" applyAlignment="1">
      <alignment vertical="top"/>
    </xf>
    <xf numFmtId="0" fontId="8" fillId="0" borderId="0" xfId="0" applyFont="1" applyFill="1" applyAlignment="1">
      <alignment vertical="top"/>
    </xf>
    <xf numFmtId="0" fontId="9" fillId="0" borderId="10" xfId="0" applyFont="1" applyFill="1" applyBorder="1" applyAlignment="1" applyProtection="1">
      <alignment horizontal="center" vertical="top" wrapText="1"/>
      <protection hidden="1"/>
    </xf>
    <xf numFmtId="0" fontId="9" fillId="0" borderId="10" xfId="0" applyFont="1" applyFill="1" applyBorder="1" applyAlignment="1">
      <alignment horizontal="center" vertical="top" wrapText="1"/>
    </xf>
    <xf numFmtId="0" fontId="9" fillId="0" borderId="6" xfId="0" applyFont="1" applyFill="1" applyBorder="1" applyAlignment="1">
      <alignment horizontal="center" vertical="top"/>
    </xf>
    <xf numFmtId="0" fontId="9" fillId="0" borderId="10" xfId="1" applyFont="1" applyFill="1" applyBorder="1" applyAlignment="1">
      <alignment vertical="top" wrapText="1"/>
    </xf>
    <xf numFmtId="0" fontId="9" fillId="0" borderId="7" xfId="0" applyFont="1" applyFill="1" applyBorder="1" applyAlignment="1">
      <alignment horizontal="left" vertical="top"/>
    </xf>
    <xf numFmtId="14" fontId="9" fillId="0" borderId="7" xfId="0" applyNumberFormat="1" applyFont="1" applyFill="1" applyBorder="1" applyAlignment="1">
      <alignment horizontal="center" vertical="top" wrapText="1"/>
    </xf>
    <xf numFmtId="14" fontId="9" fillId="0" borderId="8" xfId="0" applyNumberFormat="1" applyFont="1" applyFill="1" applyBorder="1" applyAlignment="1">
      <alignment horizontal="center" vertical="top" wrapText="1"/>
    </xf>
    <xf numFmtId="0" fontId="9" fillId="0" borderId="7" xfId="1" applyFont="1" applyFill="1" applyBorder="1" applyAlignment="1">
      <alignment vertical="top" wrapText="1"/>
    </xf>
    <xf numFmtId="0" fontId="9" fillId="0" borderId="10" xfId="0" applyFont="1" applyFill="1" applyBorder="1" applyAlignment="1">
      <alignment horizontal="left" vertical="top" wrapText="1"/>
    </xf>
    <xf numFmtId="0" fontId="9" fillId="0" borderId="10" xfId="0" applyFont="1" applyFill="1" applyBorder="1" applyAlignment="1">
      <alignment vertical="top" wrapText="1"/>
    </xf>
    <xf numFmtId="0" fontId="9" fillId="0" borderId="10" xfId="0" applyFont="1" applyFill="1" applyBorder="1" applyAlignment="1">
      <alignment horizontal="center" vertical="top"/>
    </xf>
    <xf numFmtId="14" fontId="9" fillId="0" borderId="6" xfId="0" applyNumberFormat="1" applyFont="1" applyFill="1" applyBorder="1" applyAlignment="1">
      <alignment horizontal="center" vertical="top" wrapText="1"/>
    </xf>
    <xf numFmtId="0" fontId="23" fillId="0" borderId="0" xfId="0" applyFont="1" applyFill="1" applyAlignment="1">
      <alignment vertical="top"/>
    </xf>
    <xf numFmtId="0" fontId="9" fillId="0" borderId="12" xfId="1" applyFont="1" applyFill="1" applyBorder="1" applyAlignment="1">
      <alignment vertical="top" wrapText="1"/>
    </xf>
    <xf numFmtId="0" fontId="27" fillId="0" borderId="0" xfId="0" applyFont="1" applyAlignment="1">
      <alignment horizontal="left"/>
    </xf>
    <xf numFmtId="0" fontId="9" fillId="0" borderId="1" xfId="0" applyFont="1" applyFill="1" applyBorder="1" applyAlignment="1">
      <alignment horizontal="justify" vertical="top" wrapText="1"/>
    </xf>
    <xf numFmtId="0" fontId="11" fillId="0" borderId="2" xfId="20" applyFont="1" applyFill="1" applyBorder="1" applyAlignment="1">
      <alignment horizontal="center" vertical="center" wrapText="1"/>
    </xf>
    <xf numFmtId="0" fontId="11" fillId="0" borderId="3" xfId="2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3" fontId="11" fillId="2" borderId="1" xfId="0" applyNumberFormat="1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 wrapText="1"/>
    </xf>
    <xf numFmtId="4" fontId="14" fillId="6" borderId="2" xfId="0" applyNumberFormat="1" applyFont="1" applyFill="1" applyBorder="1" applyAlignment="1">
      <alignment horizontal="center" vertical="top"/>
    </xf>
    <xf numFmtId="4" fontId="14" fillId="6" borderId="3" xfId="0" applyNumberFormat="1" applyFont="1" applyFill="1" applyBorder="1" applyAlignment="1">
      <alignment horizontal="center" vertical="top"/>
    </xf>
    <xf numFmtId="4" fontId="14" fillId="6" borderId="5" xfId="0" applyNumberFormat="1" applyFont="1" applyFill="1" applyBorder="1" applyAlignment="1">
      <alignment horizontal="center" vertical="top"/>
    </xf>
    <xf numFmtId="4" fontId="14" fillId="6" borderId="2" xfId="0" applyNumberFormat="1" applyFont="1" applyFill="1" applyBorder="1" applyAlignment="1">
      <alignment horizontal="right" vertical="top"/>
    </xf>
    <xf numFmtId="4" fontId="14" fillId="6" borderId="3" xfId="0" applyNumberFormat="1" applyFont="1" applyFill="1" applyBorder="1" applyAlignment="1">
      <alignment horizontal="right" vertical="top"/>
    </xf>
    <xf numFmtId="4" fontId="14" fillId="6" borderId="5" xfId="0" applyNumberFormat="1" applyFont="1" applyFill="1" applyBorder="1" applyAlignment="1">
      <alignment horizontal="right" vertical="top"/>
    </xf>
    <xf numFmtId="0" fontId="7" fillId="0" borderId="9" xfId="0" applyFont="1" applyFill="1" applyBorder="1" applyAlignment="1">
      <alignment horizontal="center" vertical="top"/>
    </xf>
    <xf numFmtId="0" fontId="10" fillId="2" borderId="1" xfId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center" vertical="center"/>
    </xf>
    <xf numFmtId="0" fontId="10" fillId="2" borderId="10" xfId="1" applyFont="1" applyFill="1" applyBorder="1" applyAlignment="1">
      <alignment horizontal="center" vertical="center" wrapText="1"/>
    </xf>
    <xf numFmtId="0" fontId="10" fillId="2" borderId="7" xfId="1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top" wrapText="1"/>
    </xf>
    <xf numFmtId="0" fontId="13" fillId="0" borderId="3" xfId="0" applyFont="1" applyBorder="1" applyAlignment="1">
      <alignment horizontal="center" vertical="top" wrapText="1"/>
    </xf>
    <xf numFmtId="0" fontId="13" fillId="0" borderId="5" xfId="0" applyFont="1" applyBorder="1" applyAlignment="1">
      <alignment horizontal="center" vertical="top" wrapText="1"/>
    </xf>
    <xf numFmtId="0" fontId="11" fillId="0" borderId="2" xfId="0" applyFont="1" applyBorder="1" applyAlignment="1" applyProtection="1">
      <alignment horizontal="right" vertical="top" wrapText="1"/>
      <protection hidden="1"/>
    </xf>
    <xf numFmtId="0" fontId="11" fillId="0" borderId="3" xfId="0" applyFont="1" applyBorder="1" applyAlignment="1" applyProtection="1">
      <alignment horizontal="right" vertical="top" wrapText="1"/>
      <protection hidden="1"/>
    </xf>
    <xf numFmtId="0" fontId="11" fillId="0" borderId="5" xfId="0" applyFont="1" applyBorder="1" applyAlignment="1" applyProtection="1">
      <alignment horizontal="right" vertical="top" wrapText="1"/>
      <protection hidden="1"/>
    </xf>
    <xf numFmtId="0" fontId="13" fillId="0" borderId="2" xfId="0" applyFont="1" applyBorder="1" applyAlignment="1" applyProtection="1">
      <alignment horizontal="right" vertical="top" wrapText="1"/>
      <protection hidden="1"/>
    </xf>
    <xf numFmtId="0" fontId="13" fillId="0" borderId="3" xfId="0" applyFont="1" applyBorder="1" applyAlignment="1" applyProtection="1">
      <alignment horizontal="right" vertical="top" wrapText="1"/>
      <protection hidden="1"/>
    </xf>
    <xf numFmtId="0" fontId="13" fillId="0" borderId="5" xfId="0" applyFont="1" applyBorder="1" applyAlignment="1" applyProtection="1">
      <alignment horizontal="right" vertical="top" wrapText="1"/>
      <protection hidden="1"/>
    </xf>
    <xf numFmtId="0" fontId="9" fillId="0" borderId="0" xfId="0" applyFont="1" applyFill="1" applyAlignment="1">
      <alignment horizontal="right" vertical="top" wrapText="1"/>
    </xf>
  </cellXfs>
  <cellStyles count="21">
    <cellStyle name="Normal" xfId="4"/>
    <cellStyle name="Обычный" xfId="0" builtinId="0"/>
    <cellStyle name="Обычный 10" xfId="19"/>
    <cellStyle name="Обычный 11" xfId="20"/>
    <cellStyle name="Обычный 2" xfId="1"/>
    <cellStyle name="Обычный 2 2" xfId="15"/>
    <cellStyle name="Обычный 3" xfId="2"/>
    <cellStyle name="Обычный 3 2" xfId="16"/>
    <cellStyle name="Обычный 4" xfId="3"/>
    <cellStyle name="Обычный 4 2" xfId="17"/>
    <cellStyle name="Обычный 5" xfId="5"/>
    <cellStyle name="Обычный 6" xfId="6"/>
    <cellStyle name="Обычный 6 2" xfId="10"/>
    <cellStyle name="Обычный 7" xfId="7"/>
    <cellStyle name="Обычный 7 2" xfId="11"/>
    <cellStyle name="Обычный 8" xfId="14"/>
    <cellStyle name="Обычный 9" xfId="18"/>
    <cellStyle name="Процентный 2" xfId="9"/>
    <cellStyle name="Процентный 2 2" xfId="13"/>
    <cellStyle name="Финансовый 2" xfId="8"/>
    <cellStyle name="Финансовый 2 2" xfId="12"/>
  </cellStyles>
  <dxfs count="0"/>
  <tableStyles count="0" defaultTableStyle="TableStyleMedium2" defaultPivotStyle="PivotStyleLight16"/>
  <colors>
    <mruColors>
      <color rgb="FFFFFF66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6"/>
  <sheetViews>
    <sheetView tabSelected="1" view="pageBreakPreview" topLeftCell="D1" zoomScale="70" zoomScaleNormal="100" zoomScaleSheetLayoutView="70" workbookViewId="0">
      <pane ySplit="8" topLeftCell="A9" activePane="bottomLeft" state="frozen"/>
      <selection activeCell="D165" sqref="D165"/>
      <selection pane="bottomLeft" activeCell="V8" sqref="V8"/>
    </sheetView>
  </sheetViews>
  <sheetFormatPr defaultColWidth="9.140625" defaultRowHeight="12.75" x14ac:dyDescent="0.25"/>
  <cols>
    <col min="1" max="1" width="8" style="4" customWidth="1"/>
    <col min="2" max="2" width="39" style="3" customWidth="1"/>
    <col min="3" max="3" width="30.5703125" style="18" customWidth="1"/>
    <col min="4" max="4" width="14.85546875" style="18" customWidth="1"/>
    <col min="5" max="5" width="40.140625" style="3" customWidth="1"/>
    <col min="6" max="6" width="31.28515625" style="1" customWidth="1"/>
    <col min="7" max="7" width="18.7109375" style="2" customWidth="1"/>
    <col min="8" max="8" width="5.28515625" style="4" customWidth="1"/>
    <col min="9" max="9" width="7.7109375" style="4" customWidth="1"/>
    <col min="10" max="10" width="16.7109375" style="9" customWidth="1"/>
    <col min="11" max="11" width="16.7109375" style="2" customWidth="1"/>
    <col min="12" max="12" width="18.85546875" style="8" customWidth="1"/>
    <col min="13" max="14" width="16.7109375" style="9" customWidth="1"/>
    <col min="15" max="15" width="16.5703125" style="6" customWidth="1"/>
    <col min="16" max="16" width="14.85546875" style="6" customWidth="1"/>
    <col min="17" max="17" width="20.7109375" style="2" customWidth="1"/>
    <col min="18" max="18" width="36.85546875" style="7" customWidth="1"/>
    <col min="19" max="19" width="19.42578125" style="3" customWidth="1"/>
    <col min="20" max="20" width="9.140625" style="3" customWidth="1"/>
    <col min="21" max="16384" width="9.140625" style="3"/>
  </cols>
  <sheetData>
    <row r="1" spans="1:20" x14ac:dyDescent="0.25">
      <c r="R1" s="242" t="s">
        <v>670</v>
      </c>
    </row>
    <row r="2" spans="1:20" x14ac:dyDescent="0.25">
      <c r="R2" s="242" t="s">
        <v>671</v>
      </c>
    </row>
    <row r="3" spans="1:20" x14ac:dyDescent="0.25">
      <c r="R3" s="242"/>
    </row>
    <row r="5" spans="1:20" s="187" customFormat="1" ht="15.75" x14ac:dyDescent="0.25">
      <c r="A5" s="227" t="s">
        <v>669</v>
      </c>
      <c r="B5" s="227"/>
      <c r="C5" s="227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227"/>
      <c r="P5" s="227"/>
      <c r="Q5" s="227"/>
      <c r="R5" s="227"/>
    </row>
    <row r="6" spans="1:20" s="188" customFormat="1" ht="52.5" customHeight="1" x14ac:dyDescent="0.25">
      <c r="A6" s="218" t="s">
        <v>0</v>
      </c>
      <c r="B6" s="229" t="s">
        <v>214</v>
      </c>
      <c r="C6" s="230" t="s">
        <v>1</v>
      </c>
      <c r="D6" s="231" t="s">
        <v>295</v>
      </c>
      <c r="E6" s="218" t="s">
        <v>663</v>
      </c>
      <c r="F6" s="218" t="s">
        <v>7</v>
      </c>
      <c r="G6" s="220" t="s">
        <v>401</v>
      </c>
      <c r="H6" s="218" t="s">
        <v>664</v>
      </c>
      <c r="I6" s="218" t="s">
        <v>4</v>
      </c>
      <c r="J6" s="218" t="s">
        <v>10</v>
      </c>
      <c r="K6" s="218" t="s">
        <v>11</v>
      </c>
      <c r="L6" s="219" t="s">
        <v>191</v>
      </c>
      <c r="M6" s="218" t="s">
        <v>612</v>
      </c>
      <c r="N6" s="218" t="s">
        <v>12</v>
      </c>
      <c r="O6" s="228" t="s">
        <v>665</v>
      </c>
      <c r="P6" s="228"/>
      <c r="Q6" s="228" t="s">
        <v>666</v>
      </c>
      <c r="R6" s="218" t="s">
        <v>9</v>
      </c>
    </row>
    <row r="7" spans="1:20" s="189" customFormat="1" x14ac:dyDescent="0.25">
      <c r="A7" s="218"/>
      <c r="B7" s="229"/>
      <c r="C7" s="230"/>
      <c r="D7" s="232"/>
      <c r="E7" s="218"/>
      <c r="F7" s="218"/>
      <c r="G7" s="220"/>
      <c r="H7" s="218"/>
      <c r="I7" s="218"/>
      <c r="J7" s="218"/>
      <c r="K7" s="218"/>
      <c r="L7" s="219"/>
      <c r="M7" s="218"/>
      <c r="N7" s="218"/>
      <c r="O7" s="183" t="s">
        <v>5</v>
      </c>
      <c r="P7" s="183" t="s">
        <v>6</v>
      </c>
      <c r="Q7" s="228"/>
      <c r="R7" s="218"/>
    </row>
    <row r="8" spans="1:20" s="54" customFormat="1" ht="64.5" customHeight="1" x14ac:dyDescent="0.25">
      <c r="A8" s="216" t="s">
        <v>672</v>
      </c>
      <c r="B8" s="217"/>
      <c r="C8" s="217"/>
      <c r="D8" s="217"/>
      <c r="E8" s="217"/>
      <c r="F8" s="217"/>
      <c r="G8" s="217"/>
      <c r="H8" s="217"/>
      <c r="I8" s="217"/>
      <c r="J8" s="217"/>
      <c r="K8" s="217"/>
      <c r="L8" s="217"/>
      <c r="M8" s="217"/>
      <c r="N8" s="217"/>
      <c r="O8" s="217"/>
      <c r="P8" s="217"/>
      <c r="Q8" s="217"/>
      <c r="R8" s="217"/>
    </row>
    <row r="9" spans="1:20" s="10" customFormat="1" x14ac:dyDescent="0.25">
      <c r="A9" s="19" t="s">
        <v>13</v>
      </c>
      <c r="B9" s="20"/>
      <c r="C9" s="20"/>
      <c r="D9" s="20"/>
      <c r="E9" s="20"/>
      <c r="F9" s="19"/>
      <c r="G9" s="20"/>
      <c r="H9" s="20"/>
      <c r="I9" s="20"/>
      <c r="J9" s="20"/>
      <c r="K9" s="20"/>
      <c r="L9" s="20"/>
      <c r="M9" s="19"/>
      <c r="N9" s="20"/>
      <c r="O9" s="20"/>
      <c r="P9" s="20"/>
      <c r="Q9" s="20"/>
      <c r="R9" s="22"/>
    </row>
    <row r="10" spans="1:20" x14ac:dyDescent="0.25">
      <c r="A10" s="21"/>
      <c r="B10" s="14" t="s">
        <v>626</v>
      </c>
      <c r="C10" s="14"/>
      <c r="D10" s="14"/>
      <c r="E10" s="14"/>
      <c r="F10" s="14"/>
      <c r="G10" s="14"/>
      <c r="H10" s="14"/>
      <c r="I10" s="14"/>
      <c r="J10" s="14"/>
      <c r="K10" s="144"/>
      <c r="L10" s="14"/>
      <c r="M10" s="14"/>
      <c r="N10" s="14"/>
      <c r="O10" s="14"/>
      <c r="P10" s="14"/>
      <c r="Q10" s="14"/>
      <c r="R10" s="23"/>
    </row>
    <row r="11" spans="1:20" ht="51" x14ac:dyDescent="0.25">
      <c r="A11" s="36">
        <v>1</v>
      </c>
      <c r="B11" s="15" t="s">
        <v>627</v>
      </c>
      <c r="C11" s="169" t="s">
        <v>14</v>
      </c>
      <c r="D11" s="190" t="s">
        <v>302</v>
      </c>
      <c r="E11" s="35" t="s">
        <v>628</v>
      </c>
      <c r="F11" s="170" t="s">
        <v>662</v>
      </c>
      <c r="G11" s="36"/>
      <c r="H11" s="36" t="s">
        <v>15</v>
      </c>
      <c r="I11" s="37">
        <v>35</v>
      </c>
      <c r="J11" s="149"/>
      <c r="K11" s="184">
        <f>ROUND(I11*J11,2)</f>
        <v>0</v>
      </c>
      <c r="L11" s="185" t="s">
        <v>667</v>
      </c>
      <c r="M11" s="184">
        <v>0</v>
      </c>
      <c r="N11" s="184">
        <f>M11+K11</f>
        <v>0</v>
      </c>
      <c r="O11" s="155">
        <v>46358</v>
      </c>
      <c r="P11" s="155">
        <v>47088</v>
      </c>
      <c r="Q11" s="161" t="s">
        <v>567</v>
      </c>
      <c r="R11" s="152" t="s">
        <v>445</v>
      </c>
      <c r="T11" s="191"/>
    </row>
    <row r="12" spans="1:20" ht="51" x14ac:dyDescent="0.25">
      <c r="A12" s="28">
        <f>A11+1</f>
        <v>2</v>
      </c>
      <c r="B12" s="171" t="s">
        <v>629</v>
      </c>
      <c r="C12" s="171" t="s">
        <v>14</v>
      </c>
      <c r="D12" s="190" t="s">
        <v>302</v>
      </c>
      <c r="E12" s="215" t="s">
        <v>630</v>
      </c>
      <c r="F12" s="170" t="s">
        <v>662</v>
      </c>
      <c r="G12" s="161"/>
      <c r="H12" s="31" t="s">
        <v>15</v>
      </c>
      <c r="I12" s="43">
        <v>7</v>
      </c>
      <c r="J12" s="149"/>
      <c r="K12" s="184">
        <f>ROUND(I12*J12,2)</f>
        <v>0</v>
      </c>
      <c r="L12" s="185" t="s">
        <v>667</v>
      </c>
      <c r="M12" s="184">
        <v>0</v>
      </c>
      <c r="N12" s="184">
        <f>M12+K12</f>
        <v>0</v>
      </c>
      <c r="O12" s="153">
        <v>46358</v>
      </c>
      <c r="P12" s="153">
        <v>47088</v>
      </c>
      <c r="Q12" s="36" t="s">
        <v>567</v>
      </c>
      <c r="R12" s="152" t="s">
        <v>263</v>
      </c>
      <c r="T12" s="191"/>
    </row>
    <row r="13" spans="1:20" ht="15" x14ac:dyDescent="0.25">
      <c r="A13" s="21"/>
      <c r="B13" s="14" t="s">
        <v>631</v>
      </c>
      <c r="C13" s="14"/>
      <c r="D13" s="14"/>
      <c r="E13" s="14"/>
      <c r="F13" s="14"/>
      <c r="G13" s="14"/>
      <c r="H13" s="14"/>
      <c r="I13" s="14"/>
      <c r="J13" s="14"/>
      <c r="K13" s="144"/>
      <c r="L13" s="14"/>
      <c r="M13" s="14"/>
      <c r="N13" s="14"/>
      <c r="O13" s="14"/>
      <c r="P13" s="14"/>
      <c r="Q13" s="14"/>
      <c r="R13" s="23"/>
      <c r="T13" s="191"/>
    </row>
    <row r="14" spans="1:20" ht="51" x14ac:dyDescent="0.25">
      <c r="A14" s="28">
        <f>A12+1</f>
        <v>3</v>
      </c>
      <c r="B14" s="171" t="s">
        <v>629</v>
      </c>
      <c r="C14" s="169" t="s">
        <v>14</v>
      </c>
      <c r="D14" s="190" t="s">
        <v>302</v>
      </c>
      <c r="E14" s="215" t="s">
        <v>630</v>
      </c>
      <c r="F14" s="170" t="s">
        <v>662</v>
      </c>
      <c r="G14" s="161"/>
      <c r="H14" s="36" t="s">
        <v>15</v>
      </c>
      <c r="I14" s="37">
        <v>1</v>
      </c>
      <c r="J14" s="149"/>
      <c r="K14" s="184">
        <f>ROUND(I14*J14,2)</f>
        <v>0</v>
      </c>
      <c r="L14" s="185" t="s">
        <v>667</v>
      </c>
      <c r="M14" s="184">
        <v>0</v>
      </c>
      <c r="N14" s="184">
        <f>M14+K14</f>
        <v>0</v>
      </c>
      <c r="O14" s="153">
        <v>46358</v>
      </c>
      <c r="P14" s="153">
        <v>47088</v>
      </c>
      <c r="Q14" s="36" t="s">
        <v>567</v>
      </c>
      <c r="R14" s="152" t="s">
        <v>599</v>
      </c>
      <c r="T14" s="191"/>
    </row>
    <row r="15" spans="1:20" ht="15" x14ac:dyDescent="0.25">
      <c r="A15" s="21"/>
      <c r="B15" s="14" t="s">
        <v>632</v>
      </c>
      <c r="C15" s="14"/>
      <c r="D15" s="14"/>
      <c r="E15" s="14"/>
      <c r="F15" s="14"/>
      <c r="G15" s="14"/>
      <c r="H15" s="14"/>
      <c r="I15" s="14"/>
      <c r="J15" s="14"/>
      <c r="K15" s="144"/>
      <c r="L15" s="14"/>
      <c r="M15" s="14"/>
      <c r="N15" s="14"/>
      <c r="O15" s="14"/>
      <c r="P15" s="14"/>
      <c r="Q15" s="14"/>
      <c r="R15" s="23"/>
      <c r="T15" s="191"/>
    </row>
    <row r="16" spans="1:20" ht="51" x14ac:dyDescent="0.25">
      <c r="A16" s="28">
        <f>A14+1</f>
        <v>4</v>
      </c>
      <c r="B16" s="15" t="s">
        <v>627</v>
      </c>
      <c r="C16" s="169" t="s">
        <v>14</v>
      </c>
      <c r="D16" s="190" t="s">
        <v>302</v>
      </c>
      <c r="E16" s="35" t="s">
        <v>628</v>
      </c>
      <c r="F16" s="170" t="s">
        <v>662</v>
      </c>
      <c r="G16" s="36"/>
      <c r="H16" s="36" t="s">
        <v>15</v>
      </c>
      <c r="I16" s="37">
        <v>10</v>
      </c>
      <c r="J16" s="149"/>
      <c r="K16" s="184">
        <f>ROUND(I16*J16,2)</f>
        <v>0</v>
      </c>
      <c r="L16" s="185" t="s">
        <v>667</v>
      </c>
      <c r="M16" s="184">
        <v>0</v>
      </c>
      <c r="N16" s="184">
        <f>M16+K16</f>
        <v>0</v>
      </c>
      <c r="O16" s="153">
        <v>46358</v>
      </c>
      <c r="P16" s="153">
        <v>47088</v>
      </c>
      <c r="Q16" s="36" t="s">
        <v>567</v>
      </c>
      <c r="R16" s="152" t="s">
        <v>600</v>
      </c>
      <c r="T16" s="191"/>
    </row>
    <row r="17" spans="1:20" ht="15" x14ac:dyDescent="0.25">
      <c r="A17" s="21"/>
      <c r="B17" s="14" t="s">
        <v>633</v>
      </c>
      <c r="C17" s="14"/>
      <c r="D17" s="14"/>
      <c r="E17" s="14"/>
      <c r="F17" s="14"/>
      <c r="G17" s="14"/>
      <c r="H17" s="14"/>
      <c r="I17" s="14"/>
      <c r="J17" s="14"/>
      <c r="K17" s="144"/>
      <c r="L17" s="14"/>
      <c r="M17" s="14"/>
      <c r="N17" s="14"/>
      <c r="O17" s="14"/>
      <c r="P17" s="14"/>
      <c r="Q17" s="14"/>
      <c r="R17" s="23"/>
      <c r="T17" s="191"/>
    </row>
    <row r="18" spans="1:20" ht="51" x14ac:dyDescent="0.25">
      <c r="A18" s="28">
        <f>A16+1</f>
        <v>5</v>
      </c>
      <c r="B18" s="15" t="s">
        <v>634</v>
      </c>
      <c r="C18" s="169" t="s">
        <v>14</v>
      </c>
      <c r="D18" s="190" t="s">
        <v>302</v>
      </c>
      <c r="E18" s="35" t="s">
        <v>635</v>
      </c>
      <c r="F18" s="170" t="s">
        <v>662</v>
      </c>
      <c r="G18" s="36"/>
      <c r="H18" s="36" t="s">
        <v>15</v>
      </c>
      <c r="I18" s="37">
        <v>3</v>
      </c>
      <c r="J18" s="149"/>
      <c r="K18" s="184">
        <f>ROUND(I18*J18,2)</f>
        <v>0</v>
      </c>
      <c r="L18" s="185" t="s">
        <v>667</v>
      </c>
      <c r="M18" s="184">
        <v>0</v>
      </c>
      <c r="N18" s="184">
        <f>M18+K18</f>
        <v>0</v>
      </c>
      <c r="O18" s="153">
        <v>46358</v>
      </c>
      <c r="P18" s="153">
        <v>46722</v>
      </c>
      <c r="Q18" s="36" t="s">
        <v>595</v>
      </c>
      <c r="R18" s="152" t="s">
        <v>601</v>
      </c>
      <c r="T18" s="191"/>
    </row>
    <row r="19" spans="1:20" ht="38.25" x14ac:dyDescent="0.25">
      <c r="A19" s="28">
        <f>A18+1</f>
        <v>6</v>
      </c>
      <c r="B19" s="15" t="s">
        <v>636</v>
      </c>
      <c r="C19" s="169" t="s">
        <v>14</v>
      </c>
      <c r="D19" s="190" t="s">
        <v>302</v>
      </c>
      <c r="E19" s="35" t="s">
        <v>637</v>
      </c>
      <c r="F19" s="170" t="s">
        <v>662</v>
      </c>
      <c r="G19" s="148"/>
      <c r="H19" s="31" t="s">
        <v>15</v>
      </c>
      <c r="I19" s="43">
        <v>3</v>
      </c>
      <c r="J19" s="149"/>
      <c r="K19" s="184">
        <f>ROUND(I19*J19,2)</f>
        <v>0</v>
      </c>
      <c r="L19" s="185" t="s">
        <v>667</v>
      </c>
      <c r="M19" s="184">
        <v>0</v>
      </c>
      <c r="N19" s="184">
        <f>M19+K19</f>
        <v>0</v>
      </c>
      <c r="O19" s="153">
        <v>46358</v>
      </c>
      <c r="P19" s="153">
        <v>46722</v>
      </c>
      <c r="Q19" s="36" t="s">
        <v>595</v>
      </c>
      <c r="R19" s="152" t="s">
        <v>602</v>
      </c>
      <c r="T19" s="191"/>
    </row>
    <row r="20" spans="1:20" ht="15" x14ac:dyDescent="0.25">
      <c r="A20" s="25"/>
      <c r="B20" s="14" t="s">
        <v>638</v>
      </c>
      <c r="C20" s="14"/>
      <c r="D20" s="14"/>
      <c r="E20" s="14"/>
      <c r="F20" s="14"/>
      <c r="G20" s="14"/>
      <c r="H20" s="14"/>
      <c r="I20" s="14"/>
      <c r="J20" s="14"/>
      <c r="K20" s="144"/>
      <c r="L20" s="14"/>
      <c r="M20" s="14"/>
      <c r="N20" s="14"/>
      <c r="O20" s="14"/>
      <c r="P20" s="14"/>
      <c r="Q20" s="14"/>
      <c r="R20" s="23"/>
      <c r="T20" s="191"/>
    </row>
    <row r="21" spans="1:20" ht="51" x14ac:dyDescent="0.25">
      <c r="A21" s="28">
        <f>A19+1</f>
        <v>7</v>
      </c>
      <c r="B21" s="15" t="s">
        <v>627</v>
      </c>
      <c r="C21" s="171" t="s">
        <v>14</v>
      </c>
      <c r="D21" s="190" t="s">
        <v>302</v>
      </c>
      <c r="E21" s="150" t="s">
        <v>639</v>
      </c>
      <c r="F21" s="170" t="s">
        <v>662</v>
      </c>
      <c r="G21" s="47"/>
      <c r="H21" s="31" t="s">
        <v>15</v>
      </c>
      <c r="I21" s="43">
        <v>24</v>
      </c>
      <c r="J21" s="149"/>
      <c r="K21" s="184">
        <f>ROUND(I21*J21,2)</f>
        <v>0</v>
      </c>
      <c r="L21" s="185" t="s">
        <v>667</v>
      </c>
      <c r="M21" s="184">
        <v>0</v>
      </c>
      <c r="N21" s="184">
        <f>M21+K21</f>
        <v>0</v>
      </c>
      <c r="O21" s="153">
        <v>46358</v>
      </c>
      <c r="P21" s="153">
        <v>47088</v>
      </c>
      <c r="Q21" s="36" t="s">
        <v>567</v>
      </c>
      <c r="R21" s="152" t="s">
        <v>603</v>
      </c>
      <c r="T21" s="191"/>
    </row>
    <row r="22" spans="1:20" ht="38.25" x14ac:dyDescent="0.25">
      <c r="A22" s="31">
        <f>A21+1</f>
        <v>8</v>
      </c>
      <c r="B22" s="15" t="s">
        <v>629</v>
      </c>
      <c r="C22" s="171" t="s">
        <v>14</v>
      </c>
      <c r="D22" s="190" t="s">
        <v>302</v>
      </c>
      <c r="E22" s="150" t="s">
        <v>640</v>
      </c>
      <c r="F22" s="170" t="s">
        <v>662</v>
      </c>
      <c r="G22" s="47"/>
      <c r="H22" s="31" t="s">
        <v>15</v>
      </c>
      <c r="I22" s="43">
        <v>24</v>
      </c>
      <c r="J22" s="149"/>
      <c r="K22" s="184">
        <f>ROUND(I22*J22,2)</f>
        <v>0</v>
      </c>
      <c r="L22" s="185" t="s">
        <v>667</v>
      </c>
      <c r="M22" s="184">
        <v>0</v>
      </c>
      <c r="N22" s="184">
        <f>M22+K22</f>
        <v>0</v>
      </c>
      <c r="O22" s="153">
        <v>46358</v>
      </c>
      <c r="P22" s="153">
        <v>47088</v>
      </c>
      <c r="Q22" s="36" t="s">
        <v>567</v>
      </c>
      <c r="R22" s="152" t="s">
        <v>604</v>
      </c>
      <c r="T22" s="191"/>
    </row>
    <row r="23" spans="1:20" s="10" customFormat="1" ht="15" x14ac:dyDescent="0.25">
      <c r="A23" s="19" t="s">
        <v>288</v>
      </c>
      <c r="B23" s="20"/>
      <c r="C23" s="20"/>
      <c r="D23" s="20"/>
      <c r="E23" s="20"/>
      <c r="F23" s="19"/>
      <c r="G23" s="20"/>
      <c r="H23" s="20"/>
      <c r="I23" s="20"/>
      <c r="J23" s="20"/>
      <c r="K23" s="20"/>
      <c r="L23" s="20"/>
      <c r="M23" s="19"/>
      <c r="N23" s="20"/>
      <c r="O23" s="20"/>
      <c r="P23" s="20"/>
      <c r="Q23" s="20"/>
      <c r="R23" s="22"/>
      <c r="T23" s="191"/>
    </row>
    <row r="24" spans="1:20" ht="15" x14ac:dyDescent="0.25">
      <c r="A24" s="21"/>
      <c r="B24" s="13" t="s">
        <v>642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23"/>
      <c r="T24" s="191"/>
    </row>
    <row r="25" spans="1:20" ht="76.5" x14ac:dyDescent="0.25">
      <c r="A25" s="28">
        <v>9</v>
      </c>
      <c r="B25" s="15" t="s">
        <v>290</v>
      </c>
      <c r="C25" s="15" t="s">
        <v>20</v>
      </c>
      <c r="D25" s="190" t="s">
        <v>302</v>
      </c>
      <c r="E25" s="15" t="s">
        <v>643</v>
      </c>
      <c r="F25" s="170" t="s">
        <v>662</v>
      </c>
      <c r="G25" s="148"/>
      <c r="H25" s="31" t="s">
        <v>15</v>
      </c>
      <c r="I25" s="31">
        <v>2</v>
      </c>
      <c r="J25" s="149"/>
      <c r="K25" s="184">
        <f>ROUND(I25*J25,2)</f>
        <v>0</v>
      </c>
      <c r="L25" s="185" t="s">
        <v>667</v>
      </c>
      <c r="M25" s="184">
        <v>0</v>
      </c>
      <c r="N25" s="184">
        <f>M25+K25</f>
        <v>0</v>
      </c>
      <c r="O25" s="157">
        <v>46266</v>
      </c>
      <c r="P25" s="157">
        <v>46630</v>
      </c>
      <c r="Q25" s="146" t="s">
        <v>31</v>
      </c>
      <c r="R25" s="42" t="s">
        <v>292</v>
      </c>
      <c r="T25" s="191"/>
    </row>
    <row r="26" spans="1:20" ht="89.25" x14ac:dyDescent="0.25">
      <c r="A26" s="31">
        <f>A25+1</f>
        <v>10</v>
      </c>
      <c r="B26" s="15" t="s">
        <v>291</v>
      </c>
      <c r="C26" s="15" t="s">
        <v>20</v>
      </c>
      <c r="D26" s="190" t="s">
        <v>302</v>
      </c>
      <c r="E26" s="15" t="s">
        <v>644</v>
      </c>
      <c r="F26" s="170" t="s">
        <v>662</v>
      </c>
      <c r="G26" s="148"/>
      <c r="H26" s="31" t="s">
        <v>15</v>
      </c>
      <c r="I26" s="31">
        <v>2</v>
      </c>
      <c r="J26" s="149"/>
      <c r="K26" s="184">
        <f>ROUND(I26*J26,2)</f>
        <v>0</v>
      </c>
      <c r="L26" s="185" t="s">
        <v>667</v>
      </c>
      <c r="M26" s="184">
        <v>0</v>
      </c>
      <c r="N26" s="184">
        <f>M26+K26</f>
        <v>0</v>
      </c>
      <c r="O26" s="157">
        <v>46266</v>
      </c>
      <c r="P26" s="157">
        <v>46630</v>
      </c>
      <c r="Q26" s="146" t="s">
        <v>31</v>
      </c>
      <c r="R26" s="42" t="s">
        <v>293</v>
      </c>
      <c r="T26" s="191"/>
    </row>
    <row r="27" spans="1:20" s="10" customFormat="1" ht="15" x14ac:dyDescent="0.25">
      <c r="A27" s="19" t="s">
        <v>251</v>
      </c>
      <c r="B27" s="20"/>
      <c r="C27" s="20"/>
      <c r="D27" s="20"/>
      <c r="E27" s="20"/>
      <c r="F27" s="19"/>
      <c r="G27" s="20"/>
      <c r="H27" s="20"/>
      <c r="I27" s="20"/>
      <c r="J27" s="20"/>
      <c r="K27" s="20"/>
      <c r="L27" s="20"/>
      <c r="M27" s="19"/>
      <c r="N27" s="20"/>
      <c r="O27" s="20"/>
      <c r="P27" s="20"/>
      <c r="Q27" s="20"/>
      <c r="R27" s="22"/>
      <c r="T27" s="191"/>
    </row>
    <row r="28" spans="1:20" ht="15" x14ac:dyDescent="0.25">
      <c r="A28" s="21"/>
      <c r="B28" s="14" t="s">
        <v>594</v>
      </c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23"/>
      <c r="T28" s="191"/>
    </row>
    <row r="29" spans="1:20" ht="63.75" x14ac:dyDescent="0.25">
      <c r="A29" s="28">
        <v>11</v>
      </c>
      <c r="B29" s="15" t="s">
        <v>492</v>
      </c>
      <c r="C29" s="15" t="s">
        <v>20</v>
      </c>
      <c r="D29" s="190" t="s">
        <v>302</v>
      </c>
      <c r="E29" s="15" t="s">
        <v>495</v>
      </c>
      <c r="F29" s="170" t="s">
        <v>662</v>
      </c>
      <c r="G29" s="148"/>
      <c r="H29" s="31" t="s">
        <v>15</v>
      </c>
      <c r="I29" s="31">
        <v>1</v>
      </c>
      <c r="J29" s="149"/>
      <c r="K29" s="184">
        <f t="shared" ref="K29:K34" si="0">ROUND(I29*J29,2)</f>
        <v>0</v>
      </c>
      <c r="L29" s="185" t="s">
        <v>667</v>
      </c>
      <c r="M29" s="184">
        <v>0</v>
      </c>
      <c r="N29" s="184">
        <f t="shared" ref="N29:N34" si="1">M29+K29</f>
        <v>0</v>
      </c>
      <c r="O29" s="47">
        <v>46266</v>
      </c>
      <c r="P29" s="157">
        <v>46752</v>
      </c>
      <c r="Q29" s="146" t="s">
        <v>529</v>
      </c>
      <c r="R29" s="42" t="s">
        <v>253</v>
      </c>
      <c r="T29" s="191"/>
    </row>
    <row r="30" spans="1:20" ht="76.5" x14ac:dyDescent="0.25">
      <c r="A30" s="31">
        <f>A29+1</f>
        <v>12</v>
      </c>
      <c r="B30" s="15" t="s">
        <v>494</v>
      </c>
      <c r="C30" s="15" t="s">
        <v>20</v>
      </c>
      <c r="D30" s="190" t="s">
        <v>302</v>
      </c>
      <c r="E30" s="15" t="s">
        <v>519</v>
      </c>
      <c r="F30" s="170" t="s">
        <v>662</v>
      </c>
      <c r="G30" s="148"/>
      <c r="H30" s="31" t="s">
        <v>15</v>
      </c>
      <c r="I30" s="31">
        <v>28</v>
      </c>
      <c r="J30" s="149"/>
      <c r="K30" s="184">
        <f t="shared" si="0"/>
        <v>0</v>
      </c>
      <c r="L30" s="185" t="s">
        <v>667</v>
      </c>
      <c r="M30" s="184">
        <v>0</v>
      </c>
      <c r="N30" s="184">
        <f t="shared" si="1"/>
        <v>0</v>
      </c>
      <c r="O30" s="47">
        <v>46266</v>
      </c>
      <c r="P30" s="157">
        <v>46752</v>
      </c>
      <c r="Q30" s="146" t="s">
        <v>529</v>
      </c>
      <c r="R30" s="158" t="s">
        <v>623</v>
      </c>
      <c r="T30" s="192"/>
    </row>
    <row r="31" spans="1:20" ht="63.75" x14ac:dyDescent="0.25">
      <c r="A31" s="31">
        <f>A30+1</f>
        <v>13</v>
      </c>
      <c r="B31" s="15" t="s">
        <v>584</v>
      </c>
      <c r="C31" s="15" t="s">
        <v>20</v>
      </c>
      <c r="D31" s="190" t="s">
        <v>302</v>
      </c>
      <c r="E31" s="15" t="s">
        <v>585</v>
      </c>
      <c r="F31" s="170" t="s">
        <v>662</v>
      </c>
      <c r="G31" s="148"/>
      <c r="H31" s="31" t="s">
        <v>15</v>
      </c>
      <c r="I31" s="31">
        <v>1</v>
      </c>
      <c r="J31" s="149"/>
      <c r="K31" s="184">
        <f t="shared" si="0"/>
        <v>0</v>
      </c>
      <c r="L31" s="185" t="s">
        <v>667</v>
      </c>
      <c r="M31" s="184">
        <v>0</v>
      </c>
      <c r="N31" s="184">
        <f t="shared" si="1"/>
        <v>0</v>
      </c>
      <c r="O31" s="47">
        <v>46569</v>
      </c>
      <c r="P31" s="157">
        <v>46748</v>
      </c>
      <c r="Q31" s="146" t="s">
        <v>438</v>
      </c>
      <c r="R31" s="42">
        <v>1704</v>
      </c>
      <c r="T31" s="192"/>
    </row>
    <row r="32" spans="1:20" ht="63.75" x14ac:dyDescent="0.25">
      <c r="A32" s="31">
        <f>A31+1</f>
        <v>14</v>
      </c>
      <c r="B32" s="15" t="s">
        <v>586</v>
      </c>
      <c r="C32" s="15" t="s">
        <v>20</v>
      </c>
      <c r="D32" s="190" t="s">
        <v>302</v>
      </c>
      <c r="E32" s="15" t="s">
        <v>588</v>
      </c>
      <c r="F32" s="170" t="s">
        <v>662</v>
      </c>
      <c r="G32" s="148"/>
      <c r="H32" s="31" t="s">
        <v>15</v>
      </c>
      <c r="I32" s="31">
        <v>1</v>
      </c>
      <c r="J32" s="149"/>
      <c r="K32" s="184">
        <f t="shared" si="0"/>
        <v>0</v>
      </c>
      <c r="L32" s="185" t="s">
        <v>667</v>
      </c>
      <c r="M32" s="184">
        <v>0</v>
      </c>
      <c r="N32" s="184">
        <f t="shared" si="1"/>
        <v>0</v>
      </c>
      <c r="O32" s="47">
        <v>46600</v>
      </c>
      <c r="P32" s="157">
        <v>46752</v>
      </c>
      <c r="Q32" s="146" t="s">
        <v>589</v>
      </c>
      <c r="R32" s="42">
        <v>1703</v>
      </c>
      <c r="T32" s="191"/>
    </row>
    <row r="33" spans="1:20" ht="63.75" x14ac:dyDescent="0.25">
      <c r="A33" s="31">
        <f>A32+1</f>
        <v>15</v>
      </c>
      <c r="B33" s="15" t="s">
        <v>587</v>
      </c>
      <c r="C33" s="15" t="s">
        <v>20</v>
      </c>
      <c r="D33" s="190" t="s">
        <v>302</v>
      </c>
      <c r="E33" s="15" t="s">
        <v>590</v>
      </c>
      <c r="F33" s="170" t="s">
        <v>662</v>
      </c>
      <c r="G33" s="148"/>
      <c r="H33" s="31" t="s">
        <v>15</v>
      </c>
      <c r="I33" s="31">
        <v>1</v>
      </c>
      <c r="J33" s="149"/>
      <c r="K33" s="184">
        <f t="shared" si="0"/>
        <v>0</v>
      </c>
      <c r="L33" s="185" t="s">
        <v>667</v>
      </c>
      <c r="M33" s="184">
        <v>0</v>
      </c>
      <c r="N33" s="184">
        <f t="shared" si="1"/>
        <v>0</v>
      </c>
      <c r="O33" s="47">
        <v>46266</v>
      </c>
      <c r="P33" s="157">
        <v>46752</v>
      </c>
      <c r="Q33" s="146" t="s">
        <v>31</v>
      </c>
      <c r="R33" s="42">
        <v>169</v>
      </c>
      <c r="T33" s="191"/>
    </row>
    <row r="34" spans="1:20" ht="89.25" x14ac:dyDescent="0.25">
      <c r="A34" s="31">
        <f>A33+1</f>
        <v>16</v>
      </c>
      <c r="B34" s="15" t="s">
        <v>493</v>
      </c>
      <c r="C34" s="15" t="s">
        <v>20</v>
      </c>
      <c r="D34" s="190" t="s">
        <v>302</v>
      </c>
      <c r="E34" s="15" t="s">
        <v>520</v>
      </c>
      <c r="F34" s="170" t="s">
        <v>662</v>
      </c>
      <c r="G34" s="148"/>
      <c r="H34" s="31" t="s">
        <v>15</v>
      </c>
      <c r="I34" s="31">
        <v>2</v>
      </c>
      <c r="J34" s="149"/>
      <c r="K34" s="184">
        <f t="shared" si="0"/>
        <v>0</v>
      </c>
      <c r="L34" s="185" t="s">
        <v>667</v>
      </c>
      <c r="M34" s="184">
        <v>0</v>
      </c>
      <c r="N34" s="184">
        <f t="shared" si="1"/>
        <v>0</v>
      </c>
      <c r="O34" s="47">
        <v>46266</v>
      </c>
      <c r="P34" s="157">
        <v>46752</v>
      </c>
      <c r="Q34" s="146" t="s">
        <v>529</v>
      </c>
      <c r="R34" s="42">
        <v>1547.1548</v>
      </c>
      <c r="T34" s="191"/>
    </row>
    <row r="35" spans="1:20" s="10" customFormat="1" ht="15" x14ac:dyDescent="0.25">
      <c r="A35" s="19" t="s">
        <v>140</v>
      </c>
      <c r="B35" s="20"/>
      <c r="C35" s="20"/>
      <c r="D35" s="20"/>
      <c r="E35" s="20"/>
      <c r="F35" s="19"/>
      <c r="G35" s="20"/>
      <c r="H35" s="20"/>
      <c r="I35" s="20"/>
      <c r="J35" s="20"/>
      <c r="K35" s="20"/>
      <c r="L35" s="20"/>
      <c r="M35" s="19"/>
      <c r="N35" s="20"/>
      <c r="O35" s="20"/>
      <c r="P35" s="20"/>
      <c r="Q35" s="20"/>
      <c r="R35" s="22"/>
      <c r="T35" s="191"/>
    </row>
    <row r="36" spans="1:20" s="10" customFormat="1" ht="15" x14ac:dyDescent="0.25">
      <c r="A36" s="21"/>
      <c r="B36" s="14" t="s">
        <v>533</v>
      </c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23"/>
      <c r="T36" s="191"/>
    </row>
    <row r="37" spans="1:20" ht="38.25" x14ac:dyDescent="0.25">
      <c r="A37" s="28">
        <v>17</v>
      </c>
      <c r="B37" s="29" t="s">
        <v>521</v>
      </c>
      <c r="C37" s="15" t="s">
        <v>20</v>
      </c>
      <c r="D37" s="190" t="s">
        <v>302</v>
      </c>
      <c r="E37" s="15" t="s">
        <v>522</v>
      </c>
      <c r="F37" s="170" t="s">
        <v>662</v>
      </c>
      <c r="G37" s="47"/>
      <c r="H37" s="31" t="s">
        <v>15</v>
      </c>
      <c r="I37" s="43">
        <v>1</v>
      </c>
      <c r="J37" s="149"/>
      <c r="K37" s="184">
        <f>ROUND(I37*J37,2)</f>
        <v>0</v>
      </c>
      <c r="L37" s="185" t="s">
        <v>667</v>
      </c>
      <c r="M37" s="184">
        <v>0</v>
      </c>
      <c r="N37" s="184">
        <f>M37+K37</f>
        <v>0</v>
      </c>
      <c r="O37" s="47" t="s">
        <v>194</v>
      </c>
      <c r="P37" s="157" t="s">
        <v>18</v>
      </c>
      <c r="Q37" s="146" t="s">
        <v>31</v>
      </c>
      <c r="R37" s="55" t="s">
        <v>18</v>
      </c>
      <c r="T37" s="191"/>
    </row>
    <row r="38" spans="1:20" s="10" customFormat="1" ht="15" x14ac:dyDescent="0.25">
      <c r="A38" s="21"/>
      <c r="B38" s="14" t="s">
        <v>532</v>
      </c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23"/>
      <c r="T38" s="191"/>
    </row>
    <row r="39" spans="1:20" ht="38.25" x14ac:dyDescent="0.25">
      <c r="A39" s="28">
        <f>A37+1</f>
        <v>18</v>
      </c>
      <c r="B39" s="29" t="s">
        <v>524</v>
      </c>
      <c r="C39" s="15" t="s">
        <v>20</v>
      </c>
      <c r="D39" s="190" t="s">
        <v>302</v>
      </c>
      <c r="E39" s="15" t="s">
        <v>523</v>
      </c>
      <c r="F39" s="170" t="s">
        <v>662</v>
      </c>
      <c r="G39" s="47"/>
      <c r="H39" s="31" t="s">
        <v>15</v>
      </c>
      <c r="I39" s="43">
        <v>1</v>
      </c>
      <c r="J39" s="149"/>
      <c r="K39" s="184">
        <f>ROUND(I39*J39,2)</f>
        <v>0</v>
      </c>
      <c r="L39" s="185" t="s">
        <v>667</v>
      </c>
      <c r="M39" s="184">
        <v>0</v>
      </c>
      <c r="N39" s="184">
        <f>M39+K39</f>
        <v>0</v>
      </c>
      <c r="O39" s="47" t="s">
        <v>194</v>
      </c>
      <c r="P39" s="157" t="s">
        <v>18</v>
      </c>
      <c r="Q39" s="146" t="s">
        <v>31</v>
      </c>
      <c r="R39" s="55" t="s">
        <v>18</v>
      </c>
      <c r="T39" s="191"/>
    </row>
    <row r="40" spans="1:20" s="10" customFormat="1" ht="15" x14ac:dyDescent="0.25">
      <c r="A40" s="21"/>
      <c r="B40" s="14" t="s">
        <v>531</v>
      </c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23"/>
      <c r="T40" s="191"/>
    </row>
    <row r="41" spans="1:20" ht="38.25" x14ac:dyDescent="0.25">
      <c r="A41" s="28">
        <f>A39+1</f>
        <v>19</v>
      </c>
      <c r="B41" s="29" t="s">
        <v>521</v>
      </c>
      <c r="C41" s="15" t="s">
        <v>20</v>
      </c>
      <c r="D41" s="190" t="s">
        <v>302</v>
      </c>
      <c r="E41" s="15" t="s">
        <v>522</v>
      </c>
      <c r="F41" s="170" t="s">
        <v>662</v>
      </c>
      <c r="G41" s="47"/>
      <c r="H41" s="31" t="s">
        <v>15</v>
      </c>
      <c r="I41" s="43">
        <v>1</v>
      </c>
      <c r="J41" s="149"/>
      <c r="K41" s="184">
        <f>ROUND(I41*J41,2)</f>
        <v>0</v>
      </c>
      <c r="L41" s="185" t="s">
        <v>667</v>
      </c>
      <c r="M41" s="184">
        <v>0</v>
      </c>
      <c r="N41" s="184">
        <f>M41+K41</f>
        <v>0</v>
      </c>
      <c r="O41" s="47" t="s">
        <v>194</v>
      </c>
      <c r="P41" s="157" t="s">
        <v>18</v>
      </c>
      <c r="Q41" s="146" t="s">
        <v>31</v>
      </c>
      <c r="R41" s="55" t="s">
        <v>18</v>
      </c>
      <c r="T41" s="191"/>
    </row>
    <row r="42" spans="1:20" s="10" customFormat="1" ht="15" x14ac:dyDescent="0.25">
      <c r="A42" s="21"/>
      <c r="B42" s="14" t="s">
        <v>534</v>
      </c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23"/>
      <c r="T42" s="191"/>
    </row>
    <row r="43" spans="1:20" ht="38.25" x14ac:dyDescent="0.25">
      <c r="A43" s="28">
        <f>A41+1</f>
        <v>20</v>
      </c>
      <c r="B43" s="29" t="s">
        <v>525</v>
      </c>
      <c r="C43" s="15" t="s">
        <v>20</v>
      </c>
      <c r="D43" s="190" t="s">
        <v>302</v>
      </c>
      <c r="E43" s="15" t="s">
        <v>526</v>
      </c>
      <c r="F43" s="170" t="s">
        <v>662</v>
      </c>
      <c r="G43" s="47"/>
      <c r="H43" s="31" t="s">
        <v>15</v>
      </c>
      <c r="I43" s="43">
        <v>1</v>
      </c>
      <c r="J43" s="149"/>
      <c r="K43" s="184">
        <f>ROUND(I43*J43,2)</f>
        <v>0</v>
      </c>
      <c r="L43" s="185" t="s">
        <v>667</v>
      </c>
      <c r="M43" s="184">
        <v>0</v>
      </c>
      <c r="N43" s="184">
        <f>M43+K43</f>
        <v>0</v>
      </c>
      <c r="O43" s="47" t="s">
        <v>194</v>
      </c>
      <c r="P43" s="157" t="s">
        <v>18</v>
      </c>
      <c r="Q43" s="146" t="s">
        <v>31</v>
      </c>
      <c r="R43" s="55" t="s">
        <v>18</v>
      </c>
      <c r="T43" s="191"/>
    </row>
    <row r="44" spans="1:20" s="10" customFormat="1" ht="15" x14ac:dyDescent="0.25">
      <c r="A44" s="21"/>
      <c r="B44" s="14" t="s">
        <v>281</v>
      </c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23"/>
      <c r="T44" s="191"/>
    </row>
    <row r="45" spans="1:20" ht="38.25" x14ac:dyDescent="0.25">
      <c r="A45" s="28">
        <f>A43+1</f>
        <v>21</v>
      </c>
      <c r="B45" s="29" t="s">
        <v>525</v>
      </c>
      <c r="C45" s="15" t="s">
        <v>20</v>
      </c>
      <c r="D45" s="190" t="s">
        <v>302</v>
      </c>
      <c r="E45" s="15" t="s">
        <v>526</v>
      </c>
      <c r="F45" s="170" t="s">
        <v>662</v>
      </c>
      <c r="G45" s="47"/>
      <c r="H45" s="31" t="s">
        <v>15</v>
      </c>
      <c r="I45" s="43">
        <v>1</v>
      </c>
      <c r="J45" s="149"/>
      <c r="K45" s="184">
        <f>ROUND(I45*J45,2)</f>
        <v>0</v>
      </c>
      <c r="L45" s="185" t="s">
        <v>667</v>
      </c>
      <c r="M45" s="184">
        <v>0</v>
      </c>
      <c r="N45" s="184">
        <f>M45+K45</f>
        <v>0</v>
      </c>
      <c r="O45" s="47" t="s">
        <v>194</v>
      </c>
      <c r="P45" s="157" t="s">
        <v>18</v>
      </c>
      <c r="Q45" s="146" t="s">
        <v>31</v>
      </c>
      <c r="R45" s="55" t="s">
        <v>18</v>
      </c>
      <c r="T45" s="191"/>
    </row>
    <row r="46" spans="1:20" s="10" customFormat="1" ht="15" x14ac:dyDescent="0.25">
      <c r="A46" s="21"/>
      <c r="B46" s="14" t="s">
        <v>535</v>
      </c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23"/>
      <c r="T46" s="191"/>
    </row>
    <row r="47" spans="1:20" ht="38.25" x14ac:dyDescent="0.25">
      <c r="A47" s="28">
        <f>A45+1</f>
        <v>22</v>
      </c>
      <c r="B47" s="29" t="s">
        <v>527</v>
      </c>
      <c r="C47" s="15" t="s">
        <v>20</v>
      </c>
      <c r="D47" s="190" t="s">
        <v>302</v>
      </c>
      <c r="E47" s="15" t="s">
        <v>528</v>
      </c>
      <c r="F47" s="170" t="s">
        <v>662</v>
      </c>
      <c r="G47" s="47"/>
      <c r="H47" s="31" t="s">
        <v>15</v>
      </c>
      <c r="I47" s="43">
        <v>1</v>
      </c>
      <c r="J47" s="149"/>
      <c r="K47" s="184">
        <f>ROUND(I47*J47,2)</f>
        <v>0</v>
      </c>
      <c r="L47" s="185" t="s">
        <v>667</v>
      </c>
      <c r="M47" s="184">
        <v>0</v>
      </c>
      <c r="N47" s="184">
        <f>M47+K47</f>
        <v>0</v>
      </c>
      <c r="O47" s="47" t="s">
        <v>194</v>
      </c>
      <c r="P47" s="157" t="s">
        <v>18</v>
      </c>
      <c r="Q47" s="146" t="s">
        <v>31</v>
      </c>
      <c r="R47" s="55" t="s">
        <v>18</v>
      </c>
      <c r="T47" s="191"/>
    </row>
    <row r="48" spans="1:20" s="10" customFormat="1" ht="15" x14ac:dyDescent="0.25">
      <c r="A48" s="21"/>
      <c r="B48" s="14" t="s">
        <v>405</v>
      </c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23"/>
      <c r="T48" s="191"/>
    </row>
    <row r="49" spans="1:20" ht="38.25" x14ac:dyDescent="0.25">
      <c r="A49" s="28">
        <f>A47+1</f>
        <v>23</v>
      </c>
      <c r="B49" s="29" t="s">
        <v>524</v>
      </c>
      <c r="C49" s="15" t="s">
        <v>20</v>
      </c>
      <c r="D49" s="190" t="s">
        <v>302</v>
      </c>
      <c r="E49" s="15" t="s">
        <v>523</v>
      </c>
      <c r="F49" s="170" t="s">
        <v>662</v>
      </c>
      <c r="G49" s="47"/>
      <c r="H49" s="31" t="s">
        <v>15</v>
      </c>
      <c r="I49" s="43">
        <v>1</v>
      </c>
      <c r="J49" s="149"/>
      <c r="K49" s="184">
        <f>ROUND(I49*J49,2)</f>
        <v>0</v>
      </c>
      <c r="L49" s="185" t="s">
        <v>667</v>
      </c>
      <c r="M49" s="184">
        <v>0</v>
      </c>
      <c r="N49" s="184">
        <f>M49+K49</f>
        <v>0</v>
      </c>
      <c r="O49" s="47" t="s">
        <v>194</v>
      </c>
      <c r="P49" s="157" t="s">
        <v>18</v>
      </c>
      <c r="Q49" s="146" t="s">
        <v>31</v>
      </c>
      <c r="R49" s="55" t="s">
        <v>18</v>
      </c>
      <c r="T49" s="191"/>
    </row>
    <row r="50" spans="1:20" s="10" customFormat="1" ht="15" x14ac:dyDescent="0.25">
      <c r="A50" s="21"/>
      <c r="B50" s="14" t="s">
        <v>439</v>
      </c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23"/>
      <c r="T50" s="191"/>
    </row>
    <row r="51" spans="1:20" ht="38.25" x14ac:dyDescent="0.25">
      <c r="A51" s="28">
        <f>A49+1</f>
        <v>24</v>
      </c>
      <c r="B51" s="29" t="s">
        <v>525</v>
      </c>
      <c r="C51" s="15" t="s">
        <v>20</v>
      </c>
      <c r="D51" s="190" t="s">
        <v>302</v>
      </c>
      <c r="E51" s="15" t="s">
        <v>526</v>
      </c>
      <c r="F51" s="170" t="s">
        <v>662</v>
      </c>
      <c r="G51" s="47"/>
      <c r="H51" s="31" t="s">
        <v>15</v>
      </c>
      <c r="I51" s="43">
        <v>1</v>
      </c>
      <c r="J51" s="149"/>
      <c r="K51" s="184">
        <f>ROUND(I51*J51,2)</f>
        <v>0</v>
      </c>
      <c r="L51" s="185" t="s">
        <v>667</v>
      </c>
      <c r="M51" s="184">
        <v>0</v>
      </c>
      <c r="N51" s="184">
        <f>M51+K51</f>
        <v>0</v>
      </c>
      <c r="O51" s="47" t="s">
        <v>194</v>
      </c>
      <c r="P51" s="157" t="s">
        <v>18</v>
      </c>
      <c r="Q51" s="146" t="s">
        <v>31</v>
      </c>
      <c r="R51" s="55" t="s">
        <v>18</v>
      </c>
      <c r="T51" s="191"/>
    </row>
    <row r="52" spans="1:20" s="10" customFormat="1" ht="15" x14ac:dyDescent="0.25">
      <c r="A52" s="21"/>
      <c r="B52" s="14" t="s">
        <v>536</v>
      </c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23"/>
      <c r="T52" s="191"/>
    </row>
    <row r="53" spans="1:20" ht="38.25" x14ac:dyDescent="0.25">
      <c r="A53" s="28">
        <f>A51+1</f>
        <v>25</v>
      </c>
      <c r="B53" s="29" t="s">
        <v>525</v>
      </c>
      <c r="C53" s="15" t="s">
        <v>20</v>
      </c>
      <c r="D53" s="190" t="s">
        <v>302</v>
      </c>
      <c r="E53" s="15" t="s">
        <v>526</v>
      </c>
      <c r="F53" s="170" t="s">
        <v>662</v>
      </c>
      <c r="G53" s="47"/>
      <c r="H53" s="31" t="s">
        <v>15</v>
      </c>
      <c r="I53" s="43">
        <v>1</v>
      </c>
      <c r="J53" s="149"/>
      <c r="K53" s="184">
        <f>ROUND(I53*J53,2)</f>
        <v>0</v>
      </c>
      <c r="L53" s="185" t="s">
        <v>667</v>
      </c>
      <c r="M53" s="184">
        <v>0</v>
      </c>
      <c r="N53" s="184">
        <f>M53+K53</f>
        <v>0</v>
      </c>
      <c r="O53" s="47" t="s">
        <v>194</v>
      </c>
      <c r="P53" s="157" t="s">
        <v>18</v>
      </c>
      <c r="Q53" s="146" t="s">
        <v>31</v>
      </c>
      <c r="R53" s="55" t="s">
        <v>18</v>
      </c>
      <c r="T53" s="191"/>
    </row>
    <row r="54" spans="1:20" s="10" customFormat="1" ht="15" x14ac:dyDescent="0.25">
      <c r="A54" s="21"/>
      <c r="B54" s="14" t="s">
        <v>537</v>
      </c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23"/>
      <c r="T54" s="191"/>
    </row>
    <row r="55" spans="1:20" ht="38.25" x14ac:dyDescent="0.25">
      <c r="A55" s="28">
        <f>A53+1</f>
        <v>26</v>
      </c>
      <c r="B55" s="29" t="s">
        <v>524</v>
      </c>
      <c r="C55" s="15" t="s">
        <v>20</v>
      </c>
      <c r="D55" s="190" t="s">
        <v>302</v>
      </c>
      <c r="E55" s="15" t="s">
        <v>523</v>
      </c>
      <c r="F55" s="170" t="s">
        <v>662</v>
      </c>
      <c r="G55" s="47"/>
      <c r="H55" s="31" t="s">
        <v>15</v>
      </c>
      <c r="I55" s="43">
        <v>1</v>
      </c>
      <c r="J55" s="149"/>
      <c r="K55" s="184">
        <f>ROUND(I55*J55,2)</f>
        <v>0</v>
      </c>
      <c r="L55" s="185" t="s">
        <v>667</v>
      </c>
      <c r="M55" s="184">
        <v>0</v>
      </c>
      <c r="N55" s="184">
        <f>M55+K55</f>
        <v>0</v>
      </c>
      <c r="O55" s="47" t="s">
        <v>194</v>
      </c>
      <c r="P55" s="157" t="s">
        <v>18</v>
      </c>
      <c r="Q55" s="146" t="s">
        <v>31</v>
      </c>
      <c r="R55" s="55" t="s">
        <v>18</v>
      </c>
      <c r="T55" s="191"/>
    </row>
    <row r="56" spans="1:20" s="10" customFormat="1" ht="15" x14ac:dyDescent="0.25">
      <c r="A56" s="21"/>
      <c r="B56" s="14" t="s">
        <v>538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23"/>
      <c r="T56" s="191"/>
    </row>
    <row r="57" spans="1:20" ht="38.25" x14ac:dyDescent="0.25">
      <c r="A57" s="28">
        <f>A55+1</f>
        <v>27</v>
      </c>
      <c r="B57" s="29" t="s">
        <v>525</v>
      </c>
      <c r="C57" s="15" t="s">
        <v>20</v>
      </c>
      <c r="D57" s="190" t="s">
        <v>302</v>
      </c>
      <c r="E57" s="15" t="s">
        <v>526</v>
      </c>
      <c r="F57" s="170" t="s">
        <v>662</v>
      </c>
      <c r="G57" s="47"/>
      <c r="H57" s="31" t="s">
        <v>15</v>
      </c>
      <c r="I57" s="43">
        <v>1</v>
      </c>
      <c r="J57" s="149"/>
      <c r="K57" s="184">
        <f>ROUND(I57*J57,2)</f>
        <v>0</v>
      </c>
      <c r="L57" s="185" t="s">
        <v>667</v>
      </c>
      <c r="M57" s="184">
        <v>0</v>
      </c>
      <c r="N57" s="184">
        <f>M57+K57</f>
        <v>0</v>
      </c>
      <c r="O57" s="47" t="s">
        <v>194</v>
      </c>
      <c r="P57" s="157" t="s">
        <v>18</v>
      </c>
      <c r="Q57" s="146" t="s">
        <v>31</v>
      </c>
      <c r="R57" s="55" t="s">
        <v>18</v>
      </c>
      <c r="T57" s="191"/>
    </row>
    <row r="58" spans="1:20" s="10" customFormat="1" ht="15" x14ac:dyDescent="0.25">
      <c r="A58" s="21"/>
      <c r="B58" s="14" t="s">
        <v>215</v>
      </c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23"/>
      <c r="T58" s="191"/>
    </row>
    <row r="59" spans="1:20" ht="38.25" x14ac:dyDescent="0.25">
      <c r="A59" s="28">
        <f>A57+1</f>
        <v>28</v>
      </c>
      <c r="B59" s="29" t="s">
        <v>525</v>
      </c>
      <c r="C59" s="15" t="s">
        <v>20</v>
      </c>
      <c r="D59" s="190" t="s">
        <v>302</v>
      </c>
      <c r="E59" s="15" t="s">
        <v>526</v>
      </c>
      <c r="F59" s="170" t="s">
        <v>662</v>
      </c>
      <c r="G59" s="47"/>
      <c r="H59" s="31" t="s">
        <v>15</v>
      </c>
      <c r="I59" s="43">
        <v>1</v>
      </c>
      <c r="J59" s="149"/>
      <c r="K59" s="184">
        <f>ROUND(I59*J59,2)</f>
        <v>0</v>
      </c>
      <c r="L59" s="185" t="s">
        <v>667</v>
      </c>
      <c r="M59" s="184">
        <v>0</v>
      </c>
      <c r="N59" s="184">
        <f>M59+K59</f>
        <v>0</v>
      </c>
      <c r="O59" s="47" t="s">
        <v>194</v>
      </c>
      <c r="P59" s="157" t="s">
        <v>18</v>
      </c>
      <c r="Q59" s="146" t="s">
        <v>31</v>
      </c>
      <c r="R59" s="55" t="s">
        <v>18</v>
      </c>
      <c r="T59" s="191"/>
    </row>
    <row r="60" spans="1:20" s="10" customFormat="1" ht="15" x14ac:dyDescent="0.25">
      <c r="A60" s="21"/>
      <c r="B60" s="14" t="s">
        <v>539</v>
      </c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23"/>
      <c r="T60" s="191"/>
    </row>
    <row r="61" spans="1:20" ht="38.25" x14ac:dyDescent="0.25">
      <c r="A61" s="28">
        <f>A59+1</f>
        <v>29</v>
      </c>
      <c r="B61" s="29" t="s">
        <v>524</v>
      </c>
      <c r="C61" s="15" t="s">
        <v>20</v>
      </c>
      <c r="D61" s="190" t="s">
        <v>302</v>
      </c>
      <c r="E61" s="15" t="s">
        <v>523</v>
      </c>
      <c r="F61" s="170" t="s">
        <v>662</v>
      </c>
      <c r="G61" s="47"/>
      <c r="H61" s="31" t="s">
        <v>15</v>
      </c>
      <c r="I61" s="43">
        <v>1</v>
      </c>
      <c r="J61" s="149"/>
      <c r="K61" s="184">
        <f>ROUND(I61*J61,2)</f>
        <v>0</v>
      </c>
      <c r="L61" s="185" t="s">
        <v>667</v>
      </c>
      <c r="M61" s="184">
        <v>0</v>
      </c>
      <c r="N61" s="184">
        <f>M61+K61</f>
        <v>0</v>
      </c>
      <c r="O61" s="47" t="s">
        <v>194</v>
      </c>
      <c r="P61" s="157" t="s">
        <v>18</v>
      </c>
      <c r="Q61" s="146" t="s">
        <v>31</v>
      </c>
      <c r="R61" s="55" t="s">
        <v>18</v>
      </c>
      <c r="T61" s="191"/>
    </row>
    <row r="62" spans="1:20" s="10" customFormat="1" ht="15" x14ac:dyDescent="0.25">
      <c r="A62" s="21"/>
      <c r="B62" s="14" t="s">
        <v>540</v>
      </c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23"/>
      <c r="T62" s="191"/>
    </row>
    <row r="63" spans="1:20" ht="38.25" x14ac:dyDescent="0.25">
      <c r="A63" s="28">
        <f>A61+1</f>
        <v>30</v>
      </c>
      <c r="B63" s="29" t="s">
        <v>527</v>
      </c>
      <c r="C63" s="15" t="s">
        <v>20</v>
      </c>
      <c r="D63" s="190" t="s">
        <v>302</v>
      </c>
      <c r="E63" s="15" t="s">
        <v>528</v>
      </c>
      <c r="F63" s="170" t="s">
        <v>662</v>
      </c>
      <c r="G63" s="47"/>
      <c r="H63" s="31" t="s">
        <v>15</v>
      </c>
      <c r="I63" s="43">
        <v>1</v>
      </c>
      <c r="J63" s="149"/>
      <c r="K63" s="184">
        <f>ROUND(I63*J63,2)</f>
        <v>0</v>
      </c>
      <c r="L63" s="185" t="s">
        <v>667</v>
      </c>
      <c r="M63" s="184">
        <v>0</v>
      </c>
      <c r="N63" s="184">
        <f>M63+K63</f>
        <v>0</v>
      </c>
      <c r="O63" s="47" t="s">
        <v>194</v>
      </c>
      <c r="P63" s="157" t="s">
        <v>18</v>
      </c>
      <c r="Q63" s="146" t="s">
        <v>31</v>
      </c>
      <c r="R63" s="55" t="s">
        <v>18</v>
      </c>
      <c r="T63" s="191"/>
    </row>
    <row r="64" spans="1:20" s="10" customFormat="1" ht="15" x14ac:dyDescent="0.25">
      <c r="A64" s="21"/>
      <c r="B64" s="14" t="s">
        <v>541</v>
      </c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23"/>
      <c r="T64" s="191"/>
    </row>
    <row r="65" spans="1:20" ht="38.25" x14ac:dyDescent="0.25">
      <c r="A65" s="28">
        <f>A63+1</f>
        <v>31</v>
      </c>
      <c r="B65" s="29" t="s">
        <v>527</v>
      </c>
      <c r="C65" s="15" t="s">
        <v>20</v>
      </c>
      <c r="D65" s="190" t="s">
        <v>302</v>
      </c>
      <c r="E65" s="15" t="s">
        <v>528</v>
      </c>
      <c r="F65" s="170" t="s">
        <v>662</v>
      </c>
      <c r="G65" s="47"/>
      <c r="H65" s="31" t="s">
        <v>15</v>
      </c>
      <c r="I65" s="43">
        <v>1</v>
      </c>
      <c r="J65" s="149"/>
      <c r="K65" s="184">
        <f>ROUND(I65*J65,2)</f>
        <v>0</v>
      </c>
      <c r="L65" s="185" t="s">
        <v>667</v>
      </c>
      <c r="M65" s="184">
        <v>0</v>
      </c>
      <c r="N65" s="184">
        <f>M65+K65</f>
        <v>0</v>
      </c>
      <c r="O65" s="47" t="s">
        <v>194</v>
      </c>
      <c r="P65" s="157" t="s">
        <v>18</v>
      </c>
      <c r="Q65" s="146" t="s">
        <v>31</v>
      </c>
      <c r="R65" s="55" t="s">
        <v>18</v>
      </c>
      <c r="T65" s="191"/>
    </row>
    <row r="66" spans="1:20" s="10" customFormat="1" ht="15" x14ac:dyDescent="0.25">
      <c r="A66" s="21"/>
      <c r="B66" s="14" t="s">
        <v>402</v>
      </c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23"/>
      <c r="T66" s="191"/>
    </row>
    <row r="67" spans="1:20" ht="38.25" x14ac:dyDescent="0.25">
      <c r="A67" s="28">
        <f>A65+1</f>
        <v>32</v>
      </c>
      <c r="B67" s="29" t="s">
        <v>525</v>
      </c>
      <c r="C67" s="15" t="s">
        <v>20</v>
      </c>
      <c r="D67" s="190" t="s">
        <v>302</v>
      </c>
      <c r="E67" s="15" t="s">
        <v>526</v>
      </c>
      <c r="F67" s="170" t="s">
        <v>662</v>
      </c>
      <c r="G67" s="47"/>
      <c r="H67" s="31" t="s">
        <v>15</v>
      </c>
      <c r="I67" s="43">
        <v>1</v>
      </c>
      <c r="J67" s="149"/>
      <c r="K67" s="184">
        <f>ROUND(I67*J67,2)</f>
        <v>0</v>
      </c>
      <c r="L67" s="185" t="s">
        <v>667</v>
      </c>
      <c r="M67" s="184">
        <v>0</v>
      </c>
      <c r="N67" s="184">
        <f>M67+K67</f>
        <v>0</v>
      </c>
      <c r="O67" s="47" t="s">
        <v>194</v>
      </c>
      <c r="P67" s="157" t="s">
        <v>18</v>
      </c>
      <c r="Q67" s="146" t="s">
        <v>31</v>
      </c>
      <c r="R67" s="55" t="s">
        <v>18</v>
      </c>
      <c r="T67" s="191"/>
    </row>
    <row r="68" spans="1:20" s="10" customFormat="1" ht="15" x14ac:dyDescent="0.25">
      <c r="A68" s="19" t="s">
        <v>36</v>
      </c>
      <c r="B68" s="20"/>
      <c r="C68" s="20"/>
      <c r="D68" s="20"/>
      <c r="E68" s="20"/>
      <c r="F68" s="19"/>
      <c r="G68" s="20"/>
      <c r="H68" s="20"/>
      <c r="I68" s="20"/>
      <c r="J68" s="20"/>
      <c r="K68" s="20"/>
      <c r="L68" s="20"/>
      <c r="M68" s="19"/>
      <c r="N68" s="20"/>
      <c r="O68" s="20"/>
      <c r="P68" s="20"/>
      <c r="Q68" s="20"/>
      <c r="R68" s="22"/>
      <c r="T68" s="191"/>
    </row>
    <row r="69" spans="1:20" ht="15" x14ac:dyDescent="0.25">
      <c r="A69" s="21"/>
      <c r="B69" s="14" t="s">
        <v>431</v>
      </c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23"/>
      <c r="T69" s="191"/>
    </row>
    <row r="70" spans="1:20" s="173" customFormat="1" ht="114.75" x14ac:dyDescent="0.25">
      <c r="A70" s="163">
        <v>33</v>
      </c>
      <c r="B70" s="29" t="s">
        <v>503</v>
      </c>
      <c r="C70" s="168" t="s">
        <v>39</v>
      </c>
      <c r="D70" s="190" t="s">
        <v>302</v>
      </c>
      <c r="E70" s="30" t="s">
        <v>511</v>
      </c>
      <c r="F70" s="193" t="s">
        <v>662</v>
      </c>
      <c r="G70" s="177"/>
      <c r="H70" s="163" t="s">
        <v>15</v>
      </c>
      <c r="I70" s="164">
        <v>5550</v>
      </c>
      <c r="J70" s="194"/>
      <c r="K70" s="184">
        <f t="shared" ref="K70:K76" si="2">ROUND(I70*J70,2)</f>
        <v>0</v>
      </c>
      <c r="L70" s="185" t="s">
        <v>667</v>
      </c>
      <c r="M70" s="184">
        <v>0</v>
      </c>
      <c r="N70" s="184">
        <f t="shared" ref="N70:N76" si="3">M70+K70</f>
        <v>0</v>
      </c>
      <c r="O70" s="159">
        <v>46327</v>
      </c>
      <c r="P70" s="159">
        <v>46691</v>
      </c>
      <c r="Q70" s="160" t="s">
        <v>31</v>
      </c>
      <c r="R70" s="176" t="s">
        <v>217</v>
      </c>
      <c r="T70" s="191"/>
    </row>
    <row r="71" spans="1:20" s="173" customFormat="1" ht="114.75" x14ac:dyDescent="0.25">
      <c r="A71" s="156">
        <f t="shared" ref="A71:A77" si="4">A70+1</f>
        <v>34</v>
      </c>
      <c r="B71" s="29" t="s">
        <v>504</v>
      </c>
      <c r="C71" s="168" t="s">
        <v>39</v>
      </c>
      <c r="D71" s="190" t="s">
        <v>302</v>
      </c>
      <c r="E71" s="30" t="s">
        <v>512</v>
      </c>
      <c r="F71" s="193" t="s">
        <v>662</v>
      </c>
      <c r="G71" s="177"/>
      <c r="H71" s="163" t="s">
        <v>15</v>
      </c>
      <c r="I71" s="164">
        <v>5550</v>
      </c>
      <c r="J71" s="194"/>
      <c r="K71" s="184">
        <f t="shared" si="2"/>
        <v>0</v>
      </c>
      <c r="L71" s="185" t="s">
        <v>667</v>
      </c>
      <c r="M71" s="184">
        <v>0</v>
      </c>
      <c r="N71" s="184">
        <f t="shared" si="3"/>
        <v>0</v>
      </c>
      <c r="O71" s="159">
        <v>46327</v>
      </c>
      <c r="P71" s="159">
        <v>46691</v>
      </c>
      <c r="Q71" s="160" t="s">
        <v>31</v>
      </c>
      <c r="R71" s="176" t="s">
        <v>217</v>
      </c>
      <c r="T71" s="191"/>
    </row>
    <row r="72" spans="1:20" s="173" customFormat="1" ht="102" x14ac:dyDescent="0.25">
      <c r="A72" s="156">
        <f t="shared" si="4"/>
        <v>35</v>
      </c>
      <c r="B72" s="29" t="s">
        <v>505</v>
      </c>
      <c r="C72" s="168" t="s">
        <v>39</v>
      </c>
      <c r="D72" s="190" t="s">
        <v>302</v>
      </c>
      <c r="E72" s="30" t="s">
        <v>513</v>
      </c>
      <c r="F72" s="193" t="s">
        <v>662</v>
      </c>
      <c r="G72" s="177"/>
      <c r="H72" s="163" t="s">
        <v>15</v>
      </c>
      <c r="I72" s="164">
        <v>5550</v>
      </c>
      <c r="J72" s="194"/>
      <c r="K72" s="184">
        <f t="shared" si="2"/>
        <v>0</v>
      </c>
      <c r="L72" s="185" t="s">
        <v>667</v>
      </c>
      <c r="M72" s="184">
        <v>0</v>
      </c>
      <c r="N72" s="184">
        <f t="shared" si="3"/>
        <v>0</v>
      </c>
      <c r="O72" s="159">
        <v>46327</v>
      </c>
      <c r="P72" s="159">
        <v>46691</v>
      </c>
      <c r="Q72" s="160" t="s">
        <v>31</v>
      </c>
      <c r="R72" s="176" t="s">
        <v>217</v>
      </c>
      <c r="T72" s="191"/>
    </row>
    <row r="73" spans="1:20" s="173" customFormat="1" ht="114.75" x14ac:dyDescent="0.25">
      <c r="A73" s="156">
        <f t="shared" si="4"/>
        <v>36</v>
      </c>
      <c r="B73" s="29" t="s">
        <v>506</v>
      </c>
      <c r="C73" s="168" t="s">
        <v>39</v>
      </c>
      <c r="D73" s="190" t="s">
        <v>302</v>
      </c>
      <c r="E73" s="30" t="s">
        <v>514</v>
      </c>
      <c r="F73" s="193" t="s">
        <v>662</v>
      </c>
      <c r="G73" s="180"/>
      <c r="H73" s="163" t="s">
        <v>15</v>
      </c>
      <c r="I73" s="164">
        <v>5550</v>
      </c>
      <c r="J73" s="194"/>
      <c r="K73" s="184">
        <f t="shared" si="2"/>
        <v>0</v>
      </c>
      <c r="L73" s="185" t="s">
        <v>667</v>
      </c>
      <c r="M73" s="184">
        <v>0</v>
      </c>
      <c r="N73" s="184">
        <f t="shared" si="3"/>
        <v>0</v>
      </c>
      <c r="O73" s="159">
        <v>46327</v>
      </c>
      <c r="P73" s="159">
        <v>46691</v>
      </c>
      <c r="Q73" s="195" t="s">
        <v>31</v>
      </c>
      <c r="R73" s="176" t="s">
        <v>217</v>
      </c>
      <c r="T73" s="191"/>
    </row>
    <row r="74" spans="1:20" s="173" customFormat="1" ht="127.5" x14ac:dyDescent="0.25">
      <c r="A74" s="156">
        <f t="shared" si="4"/>
        <v>37</v>
      </c>
      <c r="B74" s="29" t="s">
        <v>507</v>
      </c>
      <c r="C74" s="168" t="s">
        <v>39</v>
      </c>
      <c r="D74" s="190" t="s">
        <v>302</v>
      </c>
      <c r="E74" s="30" t="s">
        <v>515</v>
      </c>
      <c r="F74" s="193" t="s">
        <v>662</v>
      </c>
      <c r="G74" s="177"/>
      <c r="H74" s="163" t="s">
        <v>15</v>
      </c>
      <c r="I74" s="164">
        <v>5550</v>
      </c>
      <c r="J74" s="194"/>
      <c r="K74" s="184">
        <f t="shared" si="2"/>
        <v>0</v>
      </c>
      <c r="L74" s="185" t="s">
        <v>667</v>
      </c>
      <c r="M74" s="184">
        <v>0</v>
      </c>
      <c r="N74" s="184">
        <f t="shared" si="3"/>
        <v>0</v>
      </c>
      <c r="O74" s="159">
        <v>46327</v>
      </c>
      <c r="P74" s="159">
        <v>46691</v>
      </c>
      <c r="Q74" s="160" t="s">
        <v>31</v>
      </c>
      <c r="R74" s="176" t="s">
        <v>217</v>
      </c>
      <c r="T74" s="191"/>
    </row>
    <row r="75" spans="1:20" s="173" customFormat="1" ht="102" x14ac:dyDescent="0.25">
      <c r="A75" s="156">
        <f t="shared" si="4"/>
        <v>38</v>
      </c>
      <c r="B75" s="29" t="s">
        <v>508</v>
      </c>
      <c r="C75" s="168" t="s">
        <v>39</v>
      </c>
      <c r="D75" s="190" t="s">
        <v>302</v>
      </c>
      <c r="E75" s="30" t="s">
        <v>516</v>
      </c>
      <c r="F75" s="193" t="s">
        <v>662</v>
      </c>
      <c r="G75" s="177"/>
      <c r="H75" s="163" t="s">
        <v>15</v>
      </c>
      <c r="I75" s="164">
        <v>5550</v>
      </c>
      <c r="J75" s="194"/>
      <c r="K75" s="184">
        <f t="shared" si="2"/>
        <v>0</v>
      </c>
      <c r="L75" s="185" t="s">
        <v>667</v>
      </c>
      <c r="M75" s="184">
        <v>0</v>
      </c>
      <c r="N75" s="184">
        <f t="shared" si="3"/>
        <v>0</v>
      </c>
      <c r="O75" s="159">
        <v>46327</v>
      </c>
      <c r="P75" s="159">
        <v>46691</v>
      </c>
      <c r="Q75" s="160" t="s">
        <v>31</v>
      </c>
      <c r="R75" s="176" t="s">
        <v>217</v>
      </c>
      <c r="T75" s="191"/>
    </row>
    <row r="76" spans="1:20" s="173" customFormat="1" ht="114.75" x14ac:dyDescent="0.25">
      <c r="A76" s="156">
        <f t="shared" si="4"/>
        <v>39</v>
      </c>
      <c r="B76" s="29" t="s">
        <v>509</v>
      </c>
      <c r="C76" s="168" t="s">
        <v>39</v>
      </c>
      <c r="D76" s="190" t="s">
        <v>302</v>
      </c>
      <c r="E76" s="30" t="s">
        <v>517</v>
      </c>
      <c r="F76" s="193" t="s">
        <v>662</v>
      </c>
      <c r="G76" s="177"/>
      <c r="H76" s="163" t="s">
        <v>15</v>
      </c>
      <c r="I76" s="164">
        <v>5550</v>
      </c>
      <c r="J76" s="194"/>
      <c r="K76" s="184">
        <f t="shared" si="2"/>
        <v>0</v>
      </c>
      <c r="L76" s="185" t="s">
        <v>667</v>
      </c>
      <c r="M76" s="184">
        <v>0</v>
      </c>
      <c r="N76" s="184">
        <f t="shared" si="3"/>
        <v>0</v>
      </c>
      <c r="O76" s="159">
        <v>46327</v>
      </c>
      <c r="P76" s="159">
        <v>46691</v>
      </c>
      <c r="Q76" s="160" t="s">
        <v>31</v>
      </c>
      <c r="R76" s="176" t="s">
        <v>217</v>
      </c>
      <c r="T76" s="191"/>
    </row>
    <row r="77" spans="1:20" s="173" customFormat="1" ht="38.25" x14ac:dyDescent="0.25">
      <c r="A77" s="156">
        <f t="shared" si="4"/>
        <v>40</v>
      </c>
      <c r="B77" s="29" t="s">
        <v>510</v>
      </c>
      <c r="C77" s="168" t="s">
        <v>39</v>
      </c>
      <c r="D77" s="190" t="s">
        <v>302</v>
      </c>
      <c r="E77" s="30" t="s">
        <v>518</v>
      </c>
      <c r="F77" s="168" t="s">
        <v>668</v>
      </c>
      <c r="G77" s="180" t="s">
        <v>18</v>
      </c>
      <c r="H77" s="163" t="s">
        <v>15</v>
      </c>
      <c r="I77" s="164">
        <v>1</v>
      </c>
      <c r="J77" s="194"/>
      <c r="K77" s="196">
        <f>ROUND(I77*J77,2)</f>
        <v>0</v>
      </c>
      <c r="L77" s="197">
        <v>0.22</v>
      </c>
      <c r="M77" s="196">
        <f>ROUND(K77*L77,2)</f>
        <v>0</v>
      </c>
      <c r="N77" s="196">
        <f>M77+K77</f>
        <v>0</v>
      </c>
      <c r="O77" s="159">
        <v>46327</v>
      </c>
      <c r="P77" s="159">
        <v>46691</v>
      </c>
      <c r="Q77" s="160" t="s">
        <v>31</v>
      </c>
      <c r="R77" s="176" t="s">
        <v>217</v>
      </c>
      <c r="S77" s="198"/>
      <c r="T77" s="191"/>
    </row>
    <row r="78" spans="1:20" s="10" customFormat="1" ht="15" x14ac:dyDescent="0.25">
      <c r="A78" s="19" t="s">
        <v>82</v>
      </c>
      <c r="B78" s="20"/>
      <c r="C78" s="20"/>
      <c r="D78" s="20"/>
      <c r="E78" s="20"/>
      <c r="F78" s="19"/>
      <c r="G78" s="20"/>
      <c r="H78" s="20"/>
      <c r="I78" s="20"/>
      <c r="J78" s="20"/>
      <c r="K78" s="20"/>
      <c r="L78" s="20"/>
      <c r="M78" s="19"/>
      <c r="N78" s="20"/>
      <c r="O78" s="20"/>
      <c r="P78" s="20"/>
      <c r="Q78" s="20"/>
      <c r="R78" s="22"/>
      <c r="T78" s="191"/>
    </row>
    <row r="79" spans="1:20" ht="15" x14ac:dyDescent="0.25">
      <c r="A79" s="21"/>
      <c r="B79" s="14" t="s">
        <v>199</v>
      </c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23"/>
      <c r="T79" s="191"/>
    </row>
    <row r="80" spans="1:20" s="173" customFormat="1" ht="38.25" x14ac:dyDescent="0.25">
      <c r="A80" s="156">
        <v>41</v>
      </c>
      <c r="B80" s="168" t="s">
        <v>449</v>
      </c>
      <c r="C80" s="171" t="s">
        <v>26</v>
      </c>
      <c r="D80" s="190" t="s">
        <v>302</v>
      </c>
      <c r="E80" s="176" t="s">
        <v>452</v>
      </c>
      <c r="F80" s="168" t="s">
        <v>668</v>
      </c>
      <c r="G80" s="177" t="s">
        <v>18</v>
      </c>
      <c r="H80" s="163" t="s">
        <v>15</v>
      </c>
      <c r="I80" s="164">
        <v>1</v>
      </c>
      <c r="J80" s="194"/>
      <c r="K80" s="196">
        <f t="shared" ref="K80:K82" si="5">ROUND(I80*J80,2)</f>
        <v>0</v>
      </c>
      <c r="L80" s="197">
        <v>0.22</v>
      </c>
      <c r="M80" s="196">
        <f t="shared" ref="M80:M82" si="6">ROUND(K80*L80,2)</f>
        <v>0</v>
      </c>
      <c r="N80" s="196">
        <f t="shared" ref="N80:N82" si="7">M80+K80</f>
        <v>0</v>
      </c>
      <c r="O80" s="159">
        <v>46356</v>
      </c>
      <c r="P80" s="159">
        <v>46720</v>
      </c>
      <c r="Q80" s="160" t="s">
        <v>31</v>
      </c>
      <c r="R80" s="175" t="s">
        <v>456</v>
      </c>
      <c r="S80" s="198"/>
      <c r="T80" s="191"/>
    </row>
    <row r="81" spans="1:20" s="173" customFormat="1" ht="51" x14ac:dyDescent="0.25">
      <c r="A81" s="156">
        <f>A80+1</f>
        <v>42</v>
      </c>
      <c r="B81" s="168" t="s">
        <v>450</v>
      </c>
      <c r="C81" s="171" t="s">
        <v>26</v>
      </c>
      <c r="D81" s="190" t="s">
        <v>302</v>
      </c>
      <c r="E81" s="176" t="s">
        <v>453</v>
      </c>
      <c r="F81" s="168" t="s">
        <v>668</v>
      </c>
      <c r="G81" s="177" t="s">
        <v>18</v>
      </c>
      <c r="H81" s="163" t="s">
        <v>15</v>
      </c>
      <c r="I81" s="164">
        <v>1</v>
      </c>
      <c r="J81" s="194"/>
      <c r="K81" s="196">
        <f t="shared" si="5"/>
        <v>0</v>
      </c>
      <c r="L81" s="197">
        <v>0.22</v>
      </c>
      <c r="M81" s="196">
        <f t="shared" si="6"/>
        <v>0</v>
      </c>
      <c r="N81" s="196">
        <f t="shared" si="7"/>
        <v>0</v>
      </c>
      <c r="O81" s="159">
        <v>46356</v>
      </c>
      <c r="P81" s="159">
        <v>46720</v>
      </c>
      <c r="Q81" s="160" t="s">
        <v>31</v>
      </c>
      <c r="R81" s="175" t="s">
        <v>459</v>
      </c>
      <c r="S81" s="198"/>
      <c r="T81" s="191"/>
    </row>
    <row r="82" spans="1:20" s="173" customFormat="1" ht="51" x14ac:dyDescent="0.25">
      <c r="A82" s="156">
        <f>A81+1</f>
        <v>43</v>
      </c>
      <c r="B82" s="168" t="s">
        <v>451</v>
      </c>
      <c r="C82" s="171" t="s">
        <v>26</v>
      </c>
      <c r="D82" s="190" t="s">
        <v>302</v>
      </c>
      <c r="E82" s="176" t="s">
        <v>454</v>
      </c>
      <c r="F82" s="168" t="s">
        <v>668</v>
      </c>
      <c r="G82" s="180" t="s">
        <v>18</v>
      </c>
      <c r="H82" s="163" t="s">
        <v>15</v>
      </c>
      <c r="I82" s="164">
        <v>3000</v>
      </c>
      <c r="J82" s="194"/>
      <c r="K82" s="196">
        <f t="shared" si="5"/>
        <v>0</v>
      </c>
      <c r="L82" s="197">
        <v>0.22</v>
      </c>
      <c r="M82" s="196">
        <f t="shared" si="6"/>
        <v>0</v>
      </c>
      <c r="N82" s="196">
        <f t="shared" si="7"/>
        <v>0</v>
      </c>
      <c r="O82" s="159">
        <v>46356</v>
      </c>
      <c r="P82" s="159">
        <v>46720</v>
      </c>
      <c r="Q82" s="160" t="s">
        <v>31</v>
      </c>
      <c r="R82" s="175" t="s">
        <v>455</v>
      </c>
      <c r="S82" s="198"/>
      <c r="T82" s="191"/>
    </row>
    <row r="83" spans="1:20" s="10" customFormat="1" ht="15" x14ac:dyDescent="0.25">
      <c r="A83" s="19" t="s">
        <v>89</v>
      </c>
      <c r="B83" s="20"/>
      <c r="C83" s="20"/>
      <c r="D83" s="20"/>
      <c r="E83" s="20"/>
      <c r="F83" s="19"/>
      <c r="G83" s="20"/>
      <c r="H83" s="20"/>
      <c r="I83" s="20"/>
      <c r="J83" s="20"/>
      <c r="K83" s="20"/>
      <c r="L83" s="20"/>
      <c r="M83" s="19"/>
      <c r="N83" s="20"/>
      <c r="O83" s="20"/>
      <c r="P83" s="20"/>
      <c r="Q83" s="20"/>
      <c r="R83" s="22"/>
      <c r="T83" s="191"/>
    </row>
    <row r="84" spans="1:20" ht="15" x14ac:dyDescent="0.25">
      <c r="A84" s="21"/>
      <c r="B84" s="14" t="s">
        <v>90</v>
      </c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23"/>
      <c r="T84" s="191"/>
    </row>
    <row r="85" spans="1:20" s="199" customFormat="1" ht="38.25" x14ac:dyDescent="0.25">
      <c r="A85" s="156">
        <v>44</v>
      </c>
      <c r="B85" s="168" t="s">
        <v>449</v>
      </c>
      <c r="C85" s="171" t="s">
        <v>26</v>
      </c>
      <c r="D85" s="190" t="s">
        <v>302</v>
      </c>
      <c r="E85" s="176" t="s">
        <v>452</v>
      </c>
      <c r="F85" s="168" t="s">
        <v>668</v>
      </c>
      <c r="G85" s="177" t="s">
        <v>18</v>
      </c>
      <c r="H85" s="163" t="s">
        <v>15</v>
      </c>
      <c r="I85" s="164">
        <v>2</v>
      </c>
      <c r="J85" s="194"/>
      <c r="K85" s="196">
        <f t="shared" ref="K85:K87" si="8">ROUND(I85*J85,2)</f>
        <v>0</v>
      </c>
      <c r="L85" s="197">
        <v>0.22</v>
      </c>
      <c r="M85" s="196">
        <f t="shared" ref="M85:M87" si="9">ROUND(K85*L85,2)</f>
        <v>0</v>
      </c>
      <c r="N85" s="196">
        <f t="shared" ref="N85:N87" si="10">M85+K85</f>
        <v>0</v>
      </c>
      <c r="O85" s="159">
        <v>46356</v>
      </c>
      <c r="P85" s="159">
        <v>46720</v>
      </c>
      <c r="Q85" s="160" t="s">
        <v>31</v>
      </c>
      <c r="R85" s="175" t="s">
        <v>475</v>
      </c>
      <c r="S85" s="198"/>
      <c r="T85" s="191"/>
    </row>
    <row r="86" spans="1:20" s="199" customFormat="1" ht="51" x14ac:dyDescent="0.25">
      <c r="A86" s="156">
        <f>A85+1</f>
        <v>45</v>
      </c>
      <c r="B86" s="168" t="s">
        <v>450</v>
      </c>
      <c r="C86" s="171" t="s">
        <v>26</v>
      </c>
      <c r="D86" s="190" t="s">
        <v>302</v>
      </c>
      <c r="E86" s="176" t="s">
        <v>453</v>
      </c>
      <c r="F86" s="168" t="s">
        <v>668</v>
      </c>
      <c r="G86" s="177" t="s">
        <v>18</v>
      </c>
      <c r="H86" s="163" t="s">
        <v>15</v>
      </c>
      <c r="I86" s="164">
        <v>4</v>
      </c>
      <c r="J86" s="194"/>
      <c r="K86" s="196">
        <f t="shared" si="8"/>
        <v>0</v>
      </c>
      <c r="L86" s="197">
        <v>0.22</v>
      </c>
      <c r="M86" s="196">
        <f t="shared" si="9"/>
        <v>0</v>
      </c>
      <c r="N86" s="196">
        <f t="shared" si="10"/>
        <v>0</v>
      </c>
      <c r="O86" s="159">
        <v>46356</v>
      </c>
      <c r="P86" s="159">
        <v>46720</v>
      </c>
      <c r="Q86" s="160" t="s">
        <v>31</v>
      </c>
      <c r="R86" s="175" t="s">
        <v>473</v>
      </c>
      <c r="S86" s="198"/>
      <c r="T86" s="191"/>
    </row>
    <row r="87" spans="1:20" s="199" customFormat="1" ht="38.25" x14ac:dyDescent="0.25">
      <c r="A87" s="200">
        <f>A86+1</f>
        <v>46</v>
      </c>
      <c r="B87" s="168" t="s">
        <v>457</v>
      </c>
      <c r="C87" s="171" t="s">
        <v>26</v>
      </c>
      <c r="D87" s="190" t="s">
        <v>302</v>
      </c>
      <c r="E87" s="176" t="s">
        <v>458</v>
      </c>
      <c r="F87" s="168" t="s">
        <v>668</v>
      </c>
      <c r="G87" s="201" t="s">
        <v>18</v>
      </c>
      <c r="H87" s="163" t="s">
        <v>15</v>
      </c>
      <c r="I87" s="202">
        <v>4</v>
      </c>
      <c r="J87" s="194"/>
      <c r="K87" s="196">
        <f t="shared" si="8"/>
        <v>0</v>
      </c>
      <c r="L87" s="197">
        <v>0.22</v>
      </c>
      <c r="M87" s="196">
        <f t="shared" si="9"/>
        <v>0</v>
      </c>
      <c r="N87" s="196">
        <f t="shared" si="10"/>
        <v>0</v>
      </c>
      <c r="O87" s="159">
        <v>46356</v>
      </c>
      <c r="P87" s="159">
        <v>46720</v>
      </c>
      <c r="Q87" s="160" t="s">
        <v>31</v>
      </c>
      <c r="R87" s="203" t="s">
        <v>474</v>
      </c>
      <c r="S87" s="198"/>
      <c r="T87" s="191"/>
    </row>
    <row r="88" spans="1:20" ht="15" x14ac:dyDescent="0.25">
      <c r="A88" s="21"/>
      <c r="B88" s="14" t="s">
        <v>443</v>
      </c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23"/>
      <c r="T88" s="191"/>
    </row>
    <row r="89" spans="1:20" s="199" customFormat="1" ht="63.75" x14ac:dyDescent="0.25">
      <c r="A89" s="156">
        <f>A87+1</f>
        <v>47</v>
      </c>
      <c r="B89" s="168" t="s">
        <v>432</v>
      </c>
      <c r="C89" s="171" t="s">
        <v>26</v>
      </c>
      <c r="D89" s="190" t="s">
        <v>302</v>
      </c>
      <c r="E89" s="176" t="s">
        <v>444</v>
      </c>
      <c r="F89" s="168" t="s">
        <v>668</v>
      </c>
      <c r="G89" s="177" t="s">
        <v>18</v>
      </c>
      <c r="H89" s="163" t="s">
        <v>15</v>
      </c>
      <c r="I89" s="164">
        <v>7</v>
      </c>
      <c r="J89" s="194"/>
      <c r="K89" s="196">
        <f>ROUND(I89*J89,2)</f>
        <v>0</v>
      </c>
      <c r="L89" s="197">
        <v>0.22</v>
      </c>
      <c r="M89" s="196">
        <f>ROUND(K89*L89,2)</f>
        <v>0</v>
      </c>
      <c r="N89" s="196">
        <f>M89+K89</f>
        <v>0</v>
      </c>
      <c r="O89" s="159">
        <v>44909</v>
      </c>
      <c r="P89" s="159">
        <v>46720</v>
      </c>
      <c r="Q89" s="160" t="s">
        <v>575</v>
      </c>
      <c r="R89" s="175" t="s">
        <v>487</v>
      </c>
      <c r="S89" s="198"/>
      <c r="T89" s="191"/>
    </row>
    <row r="90" spans="1:20" s="10" customFormat="1" ht="15" x14ac:dyDescent="0.25">
      <c r="A90" s="19" t="s">
        <v>96</v>
      </c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6"/>
      <c r="T90" s="191"/>
    </row>
    <row r="91" spans="1:20" ht="15" x14ac:dyDescent="0.25">
      <c r="A91" s="21"/>
      <c r="B91" s="14" t="s">
        <v>58</v>
      </c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7"/>
      <c r="T91" s="191"/>
    </row>
    <row r="92" spans="1:20" s="173" customFormat="1" ht="38.25" x14ac:dyDescent="0.25">
      <c r="A92" s="156">
        <v>48</v>
      </c>
      <c r="B92" s="204" t="s">
        <v>476</v>
      </c>
      <c r="C92" s="204" t="s">
        <v>98</v>
      </c>
      <c r="D92" s="190" t="s">
        <v>302</v>
      </c>
      <c r="E92" s="193" t="s">
        <v>477</v>
      </c>
      <c r="F92" s="193" t="s">
        <v>662</v>
      </c>
      <c r="G92" s="205"/>
      <c r="H92" s="161" t="s">
        <v>15</v>
      </c>
      <c r="I92" s="163">
        <v>1</v>
      </c>
      <c r="J92" s="194"/>
      <c r="K92" s="184">
        <f t="shared" ref="K92:K97" si="11">ROUND(I92*J92,2)</f>
        <v>0</v>
      </c>
      <c r="L92" s="185" t="s">
        <v>667</v>
      </c>
      <c r="M92" s="184">
        <v>0</v>
      </c>
      <c r="N92" s="184">
        <f t="shared" ref="N92:N97" si="12">M92+K92</f>
        <v>0</v>
      </c>
      <c r="O92" s="155">
        <v>46346</v>
      </c>
      <c r="P92" s="159">
        <v>46710</v>
      </c>
      <c r="Q92" s="206" t="s">
        <v>31</v>
      </c>
      <c r="R92" s="207" t="s">
        <v>18</v>
      </c>
      <c r="T92" s="191"/>
    </row>
    <row r="93" spans="1:20" s="173" customFormat="1" ht="25.5" x14ac:dyDescent="0.25">
      <c r="A93" s="156">
        <f>A92+1</f>
        <v>49</v>
      </c>
      <c r="B93" s="162" t="s">
        <v>478</v>
      </c>
      <c r="C93" s="162" t="s">
        <v>98</v>
      </c>
      <c r="D93" s="190" t="s">
        <v>302</v>
      </c>
      <c r="E93" s="168" t="s">
        <v>479</v>
      </c>
      <c r="F93" s="193" t="s">
        <v>662</v>
      </c>
      <c r="G93" s="166"/>
      <c r="H93" s="163" t="s">
        <v>15</v>
      </c>
      <c r="I93" s="164">
        <v>1</v>
      </c>
      <c r="J93" s="194"/>
      <c r="K93" s="184">
        <f t="shared" si="11"/>
        <v>0</v>
      </c>
      <c r="L93" s="185" t="s">
        <v>667</v>
      </c>
      <c r="M93" s="184">
        <v>0</v>
      </c>
      <c r="N93" s="184">
        <f t="shared" si="12"/>
        <v>0</v>
      </c>
      <c r="O93" s="155">
        <v>46346</v>
      </c>
      <c r="P93" s="159">
        <v>46710</v>
      </c>
      <c r="Q93" s="160" t="s">
        <v>31</v>
      </c>
      <c r="R93" s="175" t="s">
        <v>18</v>
      </c>
      <c r="T93" s="191"/>
    </row>
    <row r="94" spans="1:20" s="173" customFormat="1" ht="38.25" x14ac:dyDescent="0.25">
      <c r="A94" s="156">
        <f>A93+1</f>
        <v>50</v>
      </c>
      <c r="B94" s="162" t="s">
        <v>480</v>
      </c>
      <c r="C94" s="162" t="s">
        <v>98</v>
      </c>
      <c r="D94" s="190" t="s">
        <v>302</v>
      </c>
      <c r="E94" s="168" t="s">
        <v>481</v>
      </c>
      <c r="F94" s="193" t="s">
        <v>662</v>
      </c>
      <c r="G94" s="166"/>
      <c r="H94" s="163" t="s">
        <v>15</v>
      </c>
      <c r="I94" s="164">
        <v>1</v>
      </c>
      <c r="J94" s="194"/>
      <c r="K94" s="184">
        <f t="shared" si="11"/>
        <v>0</v>
      </c>
      <c r="L94" s="185" t="s">
        <v>667</v>
      </c>
      <c r="M94" s="184">
        <v>0</v>
      </c>
      <c r="N94" s="184">
        <f t="shared" si="12"/>
        <v>0</v>
      </c>
      <c r="O94" s="159">
        <v>46345</v>
      </c>
      <c r="P94" s="159">
        <v>46709</v>
      </c>
      <c r="Q94" s="160" t="s">
        <v>31</v>
      </c>
      <c r="R94" s="175" t="s">
        <v>18</v>
      </c>
      <c r="T94" s="191"/>
    </row>
    <row r="95" spans="1:20" ht="38.25" x14ac:dyDescent="0.25">
      <c r="A95" s="28">
        <v>51</v>
      </c>
      <c r="B95" s="39" t="s">
        <v>578</v>
      </c>
      <c r="C95" s="39" t="s">
        <v>98</v>
      </c>
      <c r="D95" s="190" t="s">
        <v>302</v>
      </c>
      <c r="E95" s="15" t="s">
        <v>579</v>
      </c>
      <c r="F95" s="170" t="s">
        <v>662</v>
      </c>
      <c r="G95" s="47"/>
      <c r="H95" s="31" t="s">
        <v>15</v>
      </c>
      <c r="I95" s="43">
        <v>1</v>
      </c>
      <c r="J95" s="149"/>
      <c r="K95" s="184">
        <f t="shared" si="11"/>
        <v>0</v>
      </c>
      <c r="L95" s="185" t="s">
        <v>667</v>
      </c>
      <c r="M95" s="184">
        <v>0</v>
      </c>
      <c r="N95" s="184">
        <f t="shared" si="12"/>
        <v>0</v>
      </c>
      <c r="O95" s="157">
        <v>46579</v>
      </c>
      <c r="P95" s="157">
        <v>46945</v>
      </c>
      <c r="Q95" s="146" t="s">
        <v>31</v>
      </c>
      <c r="R95" s="175" t="s">
        <v>657</v>
      </c>
      <c r="T95" s="191"/>
    </row>
    <row r="96" spans="1:20" ht="38.25" x14ac:dyDescent="0.25">
      <c r="A96" s="28">
        <v>52</v>
      </c>
      <c r="B96" s="39" t="s">
        <v>580</v>
      </c>
      <c r="C96" s="39" t="s">
        <v>98</v>
      </c>
      <c r="D96" s="190" t="s">
        <v>302</v>
      </c>
      <c r="E96" s="15" t="s">
        <v>582</v>
      </c>
      <c r="F96" s="170" t="s">
        <v>662</v>
      </c>
      <c r="G96" s="47"/>
      <c r="H96" s="31" t="s">
        <v>15</v>
      </c>
      <c r="I96" s="43">
        <v>1</v>
      </c>
      <c r="J96" s="149"/>
      <c r="K96" s="184">
        <f t="shared" si="11"/>
        <v>0</v>
      </c>
      <c r="L96" s="185" t="s">
        <v>667</v>
      </c>
      <c r="M96" s="184">
        <v>0</v>
      </c>
      <c r="N96" s="184">
        <f t="shared" si="12"/>
        <v>0</v>
      </c>
      <c r="O96" s="157">
        <v>46604</v>
      </c>
      <c r="P96" s="157">
        <v>46969</v>
      </c>
      <c r="Q96" s="146" t="s">
        <v>31</v>
      </c>
      <c r="R96" s="175" t="s">
        <v>658</v>
      </c>
      <c r="T96" s="191"/>
    </row>
    <row r="97" spans="1:20" ht="38.25" x14ac:dyDescent="0.25">
      <c r="A97" s="28">
        <v>53</v>
      </c>
      <c r="B97" s="39" t="s">
        <v>581</v>
      </c>
      <c r="C97" s="39" t="s">
        <v>98</v>
      </c>
      <c r="D97" s="190" t="s">
        <v>302</v>
      </c>
      <c r="E97" s="15" t="s">
        <v>583</v>
      </c>
      <c r="F97" s="170" t="s">
        <v>662</v>
      </c>
      <c r="G97" s="47"/>
      <c r="H97" s="31" t="s">
        <v>15</v>
      </c>
      <c r="I97" s="43">
        <v>1</v>
      </c>
      <c r="J97" s="149"/>
      <c r="K97" s="184">
        <f t="shared" si="11"/>
        <v>0</v>
      </c>
      <c r="L97" s="185" t="s">
        <v>667</v>
      </c>
      <c r="M97" s="184">
        <v>0</v>
      </c>
      <c r="N97" s="184">
        <f t="shared" si="12"/>
        <v>0</v>
      </c>
      <c r="O97" s="159">
        <v>46579</v>
      </c>
      <c r="P97" s="159">
        <v>46944</v>
      </c>
      <c r="Q97" s="146" t="s">
        <v>31</v>
      </c>
      <c r="R97" s="175" t="s">
        <v>659</v>
      </c>
      <c r="T97" s="191"/>
    </row>
    <row r="98" spans="1:20" ht="15" x14ac:dyDescent="0.25">
      <c r="A98" s="21"/>
      <c r="B98" s="14" t="s">
        <v>282</v>
      </c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23"/>
      <c r="T98" s="191"/>
    </row>
    <row r="99" spans="1:20" s="173" customFormat="1" ht="25.5" x14ac:dyDescent="0.25">
      <c r="A99" s="156">
        <v>54</v>
      </c>
      <c r="B99" s="162" t="s">
        <v>482</v>
      </c>
      <c r="C99" s="162" t="s">
        <v>98</v>
      </c>
      <c r="D99" s="190" t="s">
        <v>302</v>
      </c>
      <c r="E99" s="168" t="s">
        <v>484</v>
      </c>
      <c r="F99" s="193" t="s">
        <v>662</v>
      </c>
      <c r="G99" s="166"/>
      <c r="H99" s="163" t="s">
        <v>15</v>
      </c>
      <c r="I99" s="164">
        <v>1</v>
      </c>
      <c r="J99" s="194"/>
      <c r="K99" s="184">
        <f>ROUND(I99*J99,2)</f>
        <v>0</v>
      </c>
      <c r="L99" s="185" t="s">
        <v>667</v>
      </c>
      <c r="M99" s="184">
        <v>0</v>
      </c>
      <c r="N99" s="184">
        <f>M99+K99</f>
        <v>0</v>
      </c>
      <c r="O99" s="177" t="s">
        <v>194</v>
      </c>
      <c r="P99" s="166" t="s">
        <v>18</v>
      </c>
      <c r="Q99" s="160" t="s">
        <v>31</v>
      </c>
      <c r="R99" s="175" t="s">
        <v>18</v>
      </c>
      <c r="T99" s="191"/>
    </row>
    <row r="100" spans="1:20" s="173" customFormat="1" ht="25.5" x14ac:dyDescent="0.25">
      <c r="A100" s="156">
        <f>A99+1</f>
        <v>55</v>
      </c>
      <c r="B100" s="162" t="s">
        <v>483</v>
      </c>
      <c r="C100" s="162" t="s">
        <v>98</v>
      </c>
      <c r="D100" s="190" t="s">
        <v>302</v>
      </c>
      <c r="E100" s="168" t="s">
        <v>485</v>
      </c>
      <c r="F100" s="193" t="s">
        <v>662</v>
      </c>
      <c r="G100" s="166"/>
      <c r="H100" s="163" t="s">
        <v>15</v>
      </c>
      <c r="I100" s="164">
        <v>1</v>
      </c>
      <c r="J100" s="194"/>
      <c r="K100" s="184">
        <f>ROUND(I100*J100,2)</f>
        <v>0</v>
      </c>
      <c r="L100" s="185" t="s">
        <v>667</v>
      </c>
      <c r="M100" s="184">
        <v>0</v>
      </c>
      <c r="N100" s="184">
        <f>M100+K100</f>
        <v>0</v>
      </c>
      <c r="O100" s="177" t="s">
        <v>194</v>
      </c>
      <c r="P100" s="166" t="s">
        <v>18</v>
      </c>
      <c r="Q100" s="160" t="s">
        <v>31</v>
      </c>
      <c r="R100" s="175" t="s">
        <v>18</v>
      </c>
      <c r="T100" s="191"/>
    </row>
    <row r="101" spans="1:20" s="10" customFormat="1" ht="15" x14ac:dyDescent="0.25">
      <c r="A101" s="11" t="s">
        <v>248</v>
      </c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6"/>
      <c r="T101" s="191"/>
    </row>
    <row r="102" spans="1:20" ht="15" x14ac:dyDescent="0.25">
      <c r="A102" s="21"/>
      <c r="B102" s="14" t="s">
        <v>624</v>
      </c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23"/>
      <c r="T102" s="191"/>
    </row>
    <row r="103" spans="1:20" ht="89.25" x14ac:dyDescent="0.25">
      <c r="A103" s="31">
        <v>56</v>
      </c>
      <c r="B103" s="29" t="s">
        <v>18</v>
      </c>
      <c r="C103" s="15" t="s">
        <v>249</v>
      </c>
      <c r="D103" s="190" t="s">
        <v>302</v>
      </c>
      <c r="E103" s="30" t="s">
        <v>610</v>
      </c>
      <c r="F103" s="170" t="s">
        <v>662</v>
      </c>
      <c r="G103" s="47"/>
      <c r="H103" s="31" t="s">
        <v>15</v>
      </c>
      <c r="I103" s="43">
        <v>1</v>
      </c>
      <c r="J103" s="149"/>
      <c r="K103" s="184">
        <f>ROUND(I103*J103,2)</f>
        <v>0</v>
      </c>
      <c r="L103" s="185" t="s">
        <v>667</v>
      </c>
      <c r="M103" s="184">
        <v>0</v>
      </c>
      <c r="N103" s="184">
        <f>M103+K103</f>
        <v>0</v>
      </c>
      <c r="O103" s="159">
        <v>46372</v>
      </c>
      <c r="P103" s="159">
        <v>46737</v>
      </c>
      <c r="Q103" s="164" t="s">
        <v>31</v>
      </c>
      <c r="R103" s="152" t="s">
        <v>18</v>
      </c>
      <c r="T103" s="191"/>
    </row>
    <row r="104" spans="1:20" s="10" customFormat="1" ht="15" x14ac:dyDescent="0.25">
      <c r="A104" s="11" t="s">
        <v>486</v>
      </c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6"/>
      <c r="T104" s="191"/>
    </row>
    <row r="105" spans="1:20" ht="15" x14ac:dyDescent="0.25">
      <c r="A105" s="21"/>
      <c r="B105" s="14" t="s">
        <v>211</v>
      </c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23"/>
      <c r="T105" s="191"/>
    </row>
    <row r="106" spans="1:20" ht="114.75" x14ac:dyDescent="0.25">
      <c r="A106" s="28">
        <v>57</v>
      </c>
      <c r="B106" s="30" t="s">
        <v>569</v>
      </c>
      <c r="C106" s="15" t="s">
        <v>212</v>
      </c>
      <c r="D106" s="190" t="s">
        <v>302</v>
      </c>
      <c r="E106" s="30" t="s">
        <v>613</v>
      </c>
      <c r="F106" s="170" t="s">
        <v>662</v>
      </c>
      <c r="G106" s="47"/>
      <c r="H106" s="31" t="s">
        <v>15</v>
      </c>
      <c r="I106" s="43">
        <v>1</v>
      </c>
      <c r="J106" s="149"/>
      <c r="K106" s="184">
        <f>ROUND(I106*J106,2)</f>
        <v>0</v>
      </c>
      <c r="L106" s="185" t="s">
        <v>667</v>
      </c>
      <c r="M106" s="184">
        <v>0</v>
      </c>
      <c r="N106" s="184">
        <f>M106+K106</f>
        <v>0</v>
      </c>
      <c r="O106" s="47">
        <v>46357</v>
      </c>
      <c r="P106" s="157">
        <v>46721</v>
      </c>
      <c r="Q106" s="43" t="s">
        <v>31</v>
      </c>
      <c r="R106" s="152" t="s">
        <v>18</v>
      </c>
      <c r="T106" s="191"/>
    </row>
    <row r="107" spans="1:20" s="173" customFormat="1" ht="15" x14ac:dyDescent="0.25">
      <c r="A107" s="224" t="s">
        <v>650</v>
      </c>
      <c r="B107" s="225"/>
      <c r="C107" s="225"/>
      <c r="D107" s="225"/>
      <c r="E107" s="225"/>
      <c r="F107" s="225"/>
      <c r="G107" s="225"/>
      <c r="H107" s="225"/>
      <c r="I107" s="225"/>
      <c r="J107" s="226"/>
      <c r="K107" s="172">
        <f>SUMIF(L11:L106,"без ндс",K11:K106)</f>
        <v>0</v>
      </c>
      <c r="L107" s="172"/>
      <c r="M107" s="172">
        <f>SUMIF(L11:L106,"без ндс",M11:M106)</f>
        <v>0</v>
      </c>
      <c r="N107" s="172">
        <f>SUMIF(L11:L106,"без ндс",N11:N106)</f>
        <v>0</v>
      </c>
      <c r="O107" s="221"/>
      <c r="P107" s="222"/>
      <c r="Q107" s="223"/>
      <c r="R107" s="182"/>
      <c r="T107" s="191"/>
    </row>
    <row r="108" spans="1:20" s="173" customFormat="1" ht="15" x14ac:dyDescent="0.25">
      <c r="A108" s="224" t="s">
        <v>651</v>
      </c>
      <c r="B108" s="225"/>
      <c r="C108" s="225"/>
      <c r="D108" s="225"/>
      <c r="E108" s="225"/>
      <c r="F108" s="225"/>
      <c r="G108" s="225"/>
      <c r="H108" s="225"/>
      <c r="I108" s="225"/>
      <c r="J108" s="226"/>
      <c r="K108" s="172">
        <f>SUMIF(L11:L106,"22%",K11:K106)</f>
        <v>0</v>
      </c>
      <c r="L108" s="172"/>
      <c r="M108" s="172">
        <f>SUMIF(L11:L106,"22%",M11:M106)</f>
        <v>0</v>
      </c>
      <c r="N108" s="172">
        <f>SUMIF(L11:L106,"22%",N11:N106)</f>
        <v>0</v>
      </c>
      <c r="O108" s="221"/>
      <c r="P108" s="222"/>
      <c r="Q108" s="223"/>
      <c r="R108" s="182"/>
      <c r="T108" s="191"/>
    </row>
    <row r="109" spans="1:20" s="173" customFormat="1" ht="15" x14ac:dyDescent="0.25">
      <c r="A109" s="224" t="s">
        <v>652</v>
      </c>
      <c r="B109" s="225"/>
      <c r="C109" s="225"/>
      <c r="D109" s="225"/>
      <c r="E109" s="225"/>
      <c r="F109" s="225"/>
      <c r="G109" s="225"/>
      <c r="H109" s="225"/>
      <c r="I109" s="225"/>
      <c r="J109" s="226"/>
      <c r="K109" s="172">
        <f>SUM(K11:K106)</f>
        <v>0</v>
      </c>
      <c r="L109" s="172"/>
      <c r="M109" s="172">
        <f>SUM(M11:M106)</f>
        <v>0</v>
      </c>
      <c r="N109" s="172">
        <f>SUM(N11:N106)</f>
        <v>0</v>
      </c>
      <c r="O109" s="221"/>
      <c r="P109" s="222"/>
      <c r="Q109" s="223"/>
      <c r="R109" s="182"/>
      <c r="T109" s="191"/>
    </row>
    <row r="110" spans="1:20" s="54" customFormat="1" ht="64.5" customHeight="1" x14ac:dyDescent="0.25">
      <c r="A110" s="216" t="s">
        <v>673</v>
      </c>
      <c r="B110" s="217"/>
      <c r="C110" s="217"/>
      <c r="D110" s="217"/>
      <c r="E110" s="217"/>
      <c r="F110" s="217"/>
      <c r="G110" s="217"/>
      <c r="H110" s="217"/>
      <c r="I110" s="217"/>
      <c r="J110" s="217"/>
      <c r="K110" s="217"/>
      <c r="L110" s="217"/>
      <c r="M110" s="217"/>
      <c r="N110" s="217"/>
      <c r="O110" s="217"/>
      <c r="P110" s="217"/>
      <c r="Q110" s="217"/>
      <c r="R110" s="217"/>
      <c r="T110" s="191"/>
    </row>
    <row r="111" spans="1:20" s="10" customFormat="1" ht="15" x14ac:dyDescent="0.25">
      <c r="A111" s="19" t="s">
        <v>13</v>
      </c>
      <c r="B111" s="20"/>
      <c r="C111" s="20"/>
      <c r="D111" s="20"/>
      <c r="E111" s="20"/>
      <c r="F111" s="19"/>
      <c r="G111" s="20"/>
      <c r="H111" s="20"/>
      <c r="I111" s="20"/>
      <c r="J111" s="20"/>
      <c r="K111" s="20"/>
      <c r="L111" s="20"/>
      <c r="M111" s="19"/>
      <c r="N111" s="20"/>
      <c r="O111" s="20"/>
      <c r="P111" s="20"/>
      <c r="Q111" s="20"/>
      <c r="R111" s="22"/>
      <c r="T111" s="191"/>
    </row>
    <row r="112" spans="1:20" ht="15" x14ac:dyDescent="0.25">
      <c r="A112" s="21"/>
      <c r="B112" s="14" t="s">
        <v>625</v>
      </c>
      <c r="C112" s="14"/>
      <c r="D112" s="14"/>
      <c r="E112" s="14"/>
      <c r="F112" s="14"/>
      <c r="G112" s="14"/>
      <c r="H112" s="14"/>
      <c r="I112" s="14"/>
      <c r="J112" s="14"/>
      <c r="K112" s="144"/>
      <c r="L112" s="14"/>
      <c r="M112" s="14"/>
      <c r="N112" s="14"/>
      <c r="O112" s="14"/>
      <c r="P112" s="14"/>
      <c r="Q112" s="14"/>
      <c r="R112" s="23"/>
      <c r="T112" s="191"/>
    </row>
    <row r="113" spans="1:20" ht="51" x14ac:dyDescent="0.25">
      <c r="A113" s="36">
        <f>A106+1</f>
        <v>58</v>
      </c>
      <c r="B113" s="171" t="s">
        <v>627</v>
      </c>
      <c r="C113" s="169" t="s">
        <v>14</v>
      </c>
      <c r="D113" s="190" t="s">
        <v>302</v>
      </c>
      <c r="E113" s="35" t="s">
        <v>628</v>
      </c>
      <c r="F113" s="170" t="s">
        <v>662</v>
      </c>
      <c r="G113" s="36"/>
      <c r="H113" s="36" t="s">
        <v>15</v>
      </c>
      <c r="I113" s="37">
        <v>200</v>
      </c>
      <c r="J113" s="149"/>
      <c r="K113" s="184">
        <f>ROUND(I113*J113,2)</f>
        <v>0</v>
      </c>
      <c r="L113" s="185" t="s">
        <v>667</v>
      </c>
      <c r="M113" s="184">
        <v>0</v>
      </c>
      <c r="N113" s="184">
        <f>M113+K113</f>
        <v>0</v>
      </c>
      <c r="O113" s="153">
        <v>46358</v>
      </c>
      <c r="P113" s="153">
        <v>47088</v>
      </c>
      <c r="Q113" s="36" t="s">
        <v>567</v>
      </c>
      <c r="R113" s="152" t="s">
        <v>447</v>
      </c>
      <c r="T113" s="191"/>
    </row>
    <row r="114" spans="1:20" ht="51" x14ac:dyDescent="0.25">
      <c r="A114" s="28">
        <f>A113+1</f>
        <v>59</v>
      </c>
      <c r="B114" s="171" t="s">
        <v>629</v>
      </c>
      <c r="C114" s="171" t="s">
        <v>14</v>
      </c>
      <c r="D114" s="190" t="s">
        <v>302</v>
      </c>
      <c r="E114" s="35" t="s">
        <v>630</v>
      </c>
      <c r="F114" s="170" t="s">
        <v>662</v>
      </c>
      <c r="G114" s="148"/>
      <c r="H114" s="31" t="s">
        <v>15</v>
      </c>
      <c r="I114" s="43">
        <v>200</v>
      </c>
      <c r="J114" s="149"/>
      <c r="K114" s="184">
        <f>ROUND(I114*J114,2)</f>
        <v>0</v>
      </c>
      <c r="L114" s="185" t="s">
        <v>667</v>
      </c>
      <c r="M114" s="184">
        <v>0</v>
      </c>
      <c r="N114" s="184">
        <f>M114+K114</f>
        <v>0</v>
      </c>
      <c r="O114" s="153">
        <v>46358</v>
      </c>
      <c r="P114" s="153">
        <v>47088</v>
      </c>
      <c r="Q114" s="36" t="s">
        <v>567</v>
      </c>
      <c r="R114" s="46" t="s">
        <v>446</v>
      </c>
      <c r="T114" s="191"/>
    </row>
    <row r="115" spans="1:20" s="10" customFormat="1" ht="15" x14ac:dyDescent="0.25">
      <c r="A115" s="19" t="s">
        <v>216</v>
      </c>
      <c r="B115" s="20"/>
      <c r="C115" s="20"/>
      <c r="D115" s="20"/>
      <c r="E115" s="20"/>
      <c r="F115" s="19"/>
      <c r="G115" s="20"/>
      <c r="H115" s="20"/>
      <c r="I115" s="20"/>
      <c r="J115" s="20"/>
      <c r="K115" s="145"/>
      <c r="L115" s="20"/>
      <c r="M115" s="19"/>
      <c r="N115" s="20"/>
      <c r="O115" s="20"/>
      <c r="P115" s="20"/>
      <c r="Q115" s="20"/>
      <c r="R115" s="22"/>
      <c r="T115" s="191"/>
    </row>
    <row r="116" spans="1:20" ht="15" x14ac:dyDescent="0.25">
      <c r="A116" s="21"/>
      <c r="B116" s="14" t="s">
        <v>58</v>
      </c>
      <c r="C116" s="14"/>
      <c r="D116" s="14"/>
      <c r="E116" s="14"/>
      <c r="F116" s="14"/>
      <c r="G116" s="14"/>
      <c r="H116" s="14"/>
      <c r="I116" s="14"/>
      <c r="J116" s="14"/>
      <c r="K116" s="144"/>
      <c r="L116" s="14"/>
      <c r="M116" s="14"/>
      <c r="N116" s="14"/>
      <c r="O116" s="14"/>
      <c r="P116" s="14"/>
      <c r="Q116" s="14"/>
      <c r="R116" s="23"/>
      <c r="T116" s="191"/>
    </row>
    <row r="117" spans="1:20" ht="38.25" x14ac:dyDescent="0.25">
      <c r="A117" s="28">
        <f>A114+1</f>
        <v>60</v>
      </c>
      <c r="B117" s="169" t="s">
        <v>653</v>
      </c>
      <c r="C117" s="169" t="s">
        <v>14</v>
      </c>
      <c r="D117" s="190" t="s">
        <v>302</v>
      </c>
      <c r="E117" s="169" t="s">
        <v>611</v>
      </c>
      <c r="F117" s="170" t="s">
        <v>662</v>
      </c>
      <c r="G117" s="36"/>
      <c r="H117" s="36" t="s">
        <v>15</v>
      </c>
      <c r="I117" s="37">
        <v>10000</v>
      </c>
      <c r="J117" s="149"/>
      <c r="K117" s="184">
        <f>ROUND(I117*J117,2)</f>
        <v>0</v>
      </c>
      <c r="L117" s="185" t="s">
        <v>667</v>
      </c>
      <c r="M117" s="184">
        <v>0</v>
      </c>
      <c r="N117" s="184">
        <f>M117+K117</f>
        <v>0</v>
      </c>
      <c r="O117" s="153">
        <v>46328</v>
      </c>
      <c r="P117" s="155">
        <v>46692</v>
      </c>
      <c r="Q117" s="154" t="s">
        <v>595</v>
      </c>
      <c r="R117" s="147" t="s">
        <v>593</v>
      </c>
      <c r="T117" s="191"/>
    </row>
    <row r="118" spans="1:20" s="10" customFormat="1" ht="15" x14ac:dyDescent="0.25">
      <c r="A118" s="19" t="s">
        <v>491</v>
      </c>
      <c r="B118" s="20"/>
      <c r="C118" s="20"/>
      <c r="D118" s="20"/>
      <c r="E118" s="20"/>
      <c r="F118" s="19"/>
      <c r="G118" s="20"/>
      <c r="H118" s="20"/>
      <c r="I118" s="20"/>
      <c r="J118" s="20"/>
      <c r="K118" s="20"/>
      <c r="L118" s="20"/>
      <c r="M118" s="19"/>
      <c r="N118" s="20"/>
      <c r="O118" s="20"/>
      <c r="P118" s="20"/>
      <c r="Q118" s="20"/>
      <c r="R118" s="22"/>
      <c r="T118" s="191"/>
    </row>
    <row r="119" spans="1:20" ht="15" x14ac:dyDescent="0.25">
      <c r="A119" s="21"/>
      <c r="B119" s="14" t="s">
        <v>211</v>
      </c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23"/>
      <c r="T119" s="191"/>
    </row>
    <row r="120" spans="1:20" ht="76.5" x14ac:dyDescent="0.25">
      <c r="A120" s="28">
        <f>A117+1</f>
        <v>61</v>
      </c>
      <c r="B120" s="15" t="s">
        <v>570</v>
      </c>
      <c r="C120" s="15" t="s">
        <v>20</v>
      </c>
      <c r="D120" s="190" t="s">
        <v>302</v>
      </c>
      <c r="E120" s="15" t="s">
        <v>530</v>
      </c>
      <c r="F120" s="170" t="s">
        <v>662</v>
      </c>
      <c r="G120" s="148"/>
      <c r="H120" s="31" t="s">
        <v>15</v>
      </c>
      <c r="I120" s="43">
        <v>7000</v>
      </c>
      <c r="J120" s="149"/>
      <c r="K120" s="184">
        <f>ROUND(I120*J120,2)</f>
        <v>0</v>
      </c>
      <c r="L120" s="185" t="s">
        <v>667</v>
      </c>
      <c r="M120" s="184">
        <v>0</v>
      </c>
      <c r="N120" s="184">
        <f>M120+K120</f>
        <v>0</v>
      </c>
      <c r="O120" s="47" t="s">
        <v>194</v>
      </c>
      <c r="P120" s="157" t="s">
        <v>18</v>
      </c>
      <c r="Q120" s="146" t="s">
        <v>21</v>
      </c>
      <c r="R120" s="55" t="s">
        <v>18</v>
      </c>
      <c r="T120" s="191"/>
    </row>
    <row r="121" spans="1:20" s="10" customFormat="1" ht="15" x14ac:dyDescent="0.25">
      <c r="A121" s="19" t="s">
        <v>19</v>
      </c>
      <c r="B121" s="20"/>
      <c r="C121" s="20"/>
      <c r="D121" s="20"/>
      <c r="E121" s="20"/>
      <c r="F121" s="19"/>
      <c r="G121" s="20"/>
      <c r="H121" s="20"/>
      <c r="I121" s="20"/>
      <c r="J121" s="20"/>
      <c r="K121" s="20"/>
      <c r="L121" s="20"/>
      <c r="M121" s="19"/>
      <c r="N121" s="20"/>
      <c r="O121" s="20"/>
      <c r="P121" s="20"/>
      <c r="Q121" s="20"/>
      <c r="R121" s="22"/>
      <c r="T121" s="214"/>
    </row>
    <row r="122" spans="1:20" ht="15" x14ac:dyDescent="0.25">
      <c r="A122" s="21"/>
      <c r="B122" s="14" t="s">
        <v>641</v>
      </c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23"/>
      <c r="T122" s="214"/>
    </row>
    <row r="123" spans="1:20" ht="76.5" x14ac:dyDescent="0.25">
      <c r="A123" s="28">
        <f>A120+1</f>
        <v>62</v>
      </c>
      <c r="B123" s="15" t="s">
        <v>271</v>
      </c>
      <c r="C123" s="15" t="s">
        <v>20</v>
      </c>
      <c r="D123" s="190" t="s">
        <v>302</v>
      </c>
      <c r="E123" s="15" t="s">
        <v>554</v>
      </c>
      <c r="F123" s="170" t="s">
        <v>662</v>
      </c>
      <c r="G123" s="148"/>
      <c r="H123" s="31" t="s">
        <v>15</v>
      </c>
      <c r="I123" s="43">
        <v>6</v>
      </c>
      <c r="J123" s="149"/>
      <c r="K123" s="184">
        <f>ROUND(I123*J123,2)</f>
        <v>0</v>
      </c>
      <c r="L123" s="185" t="s">
        <v>667</v>
      </c>
      <c r="M123" s="184">
        <v>0</v>
      </c>
      <c r="N123" s="184">
        <f>M123+K123</f>
        <v>0</v>
      </c>
      <c r="O123" s="157">
        <v>46331</v>
      </c>
      <c r="P123" s="157">
        <v>46630</v>
      </c>
      <c r="Q123" s="146" t="s">
        <v>553</v>
      </c>
      <c r="R123" s="174" t="s">
        <v>596</v>
      </c>
      <c r="T123" s="191"/>
    </row>
    <row r="124" spans="1:20" ht="76.5" x14ac:dyDescent="0.25">
      <c r="A124" s="31">
        <f>A123+1</f>
        <v>63</v>
      </c>
      <c r="B124" s="15" t="s">
        <v>264</v>
      </c>
      <c r="C124" s="15" t="s">
        <v>20</v>
      </c>
      <c r="D124" s="190" t="s">
        <v>302</v>
      </c>
      <c r="E124" s="15" t="s">
        <v>551</v>
      </c>
      <c r="F124" s="170" t="s">
        <v>662</v>
      </c>
      <c r="G124" s="148"/>
      <c r="H124" s="31" t="s">
        <v>15</v>
      </c>
      <c r="I124" s="43">
        <v>13</v>
      </c>
      <c r="J124" s="149"/>
      <c r="K124" s="184">
        <f>ROUND(I124*J124,2)</f>
        <v>0</v>
      </c>
      <c r="L124" s="185" t="s">
        <v>667</v>
      </c>
      <c r="M124" s="184">
        <v>0</v>
      </c>
      <c r="N124" s="184">
        <f>M124+K124</f>
        <v>0</v>
      </c>
      <c r="O124" s="157">
        <v>46266</v>
      </c>
      <c r="P124" s="157">
        <v>46630</v>
      </c>
      <c r="Q124" s="146" t="s">
        <v>31</v>
      </c>
      <c r="R124" s="174" t="s">
        <v>597</v>
      </c>
      <c r="T124" s="191"/>
    </row>
    <row r="125" spans="1:20" ht="63.75" x14ac:dyDescent="0.25">
      <c r="A125" s="31">
        <f>A124+1</f>
        <v>64</v>
      </c>
      <c r="B125" s="15" t="s">
        <v>490</v>
      </c>
      <c r="C125" s="15" t="s">
        <v>20</v>
      </c>
      <c r="D125" s="190" t="s">
        <v>302</v>
      </c>
      <c r="E125" s="15" t="s">
        <v>552</v>
      </c>
      <c r="F125" s="170" t="s">
        <v>662</v>
      </c>
      <c r="G125" s="148"/>
      <c r="H125" s="31" t="s">
        <v>15</v>
      </c>
      <c r="I125" s="43">
        <v>1</v>
      </c>
      <c r="J125" s="149"/>
      <c r="K125" s="184">
        <f>ROUND(I125*J125,2)</f>
        <v>0</v>
      </c>
      <c r="L125" s="185" t="s">
        <v>667</v>
      </c>
      <c r="M125" s="184">
        <v>0</v>
      </c>
      <c r="N125" s="184">
        <f>M125+K125</f>
        <v>0</v>
      </c>
      <c r="O125" s="166" t="s">
        <v>194</v>
      </c>
      <c r="P125" s="157"/>
      <c r="Q125" s="146" t="s">
        <v>31</v>
      </c>
      <c r="R125" s="175" t="s">
        <v>598</v>
      </c>
      <c r="T125" s="191"/>
    </row>
    <row r="126" spans="1:20" s="10" customFormat="1" ht="15" x14ac:dyDescent="0.25">
      <c r="A126" s="19" t="s">
        <v>255</v>
      </c>
      <c r="B126" s="20"/>
      <c r="C126" s="20"/>
      <c r="D126" s="20"/>
      <c r="E126" s="20"/>
      <c r="F126" s="19"/>
      <c r="G126" s="20"/>
      <c r="H126" s="20"/>
      <c r="I126" s="20"/>
      <c r="J126" s="20"/>
      <c r="K126" s="20"/>
      <c r="L126" s="20"/>
      <c r="M126" s="19"/>
      <c r="N126" s="20"/>
      <c r="O126" s="20"/>
      <c r="P126" s="20"/>
      <c r="Q126" s="20"/>
      <c r="R126" s="22"/>
      <c r="T126" s="191"/>
    </row>
    <row r="127" spans="1:20" ht="15" x14ac:dyDescent="0.25">
      <c r="A127" s="21"/>
      <c r="B127" s="14" t="s">
        <v>58</v>
      </c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23"/>
      <c r="T127" s="191"/>
    </row>
    <row r="128" spans="1:20" ht="76.5" x14ac:dyDescent="0.25">
      <c r="A128" s="28">
        <f>A125+1</f>
        <v>65</v>
      </c>
      <c r="B128" s="15" t="s">
        <v>260</v>
      </c>
      <c r="C128" s="15" t="s">
        <v>20</v>
      </c>
      <c r="D128" s="190" t="s">
        <v>302</v>
      </c>
      <c r="E128" s="15" t="s">
        <v>566</v>
      </c>
      <c r="F128" s="170" t="s">
        <v>662</v>
      </c>
      <c r="G128" s="148"/>
      <c r="H128" s="31" t="s">
        <v>15</v>
      </c>
      <c r="I128" s="31">
        <v>1</v>
      </c>
      <c r="J128" s="149"/>
      <c r="K128" s="184">
        <f>ROUND(I128*J128,2)</f>
        <v>0</v>
      </c>
      <c r="L128" s="185" t="s">
        <v>667</v>
      </c>
      <c r="M128" s="184">
        <v>0</v>
      </c>
      <c r="N128" s="184">
        <f>M128+K128</f>
        <v>0</v>
      </c>
      <c r="O128" s="157">
        <v>46266</v>
      </c>
      <c r="P128" s="157">
        <v>46630</v>
      </c>
      <c r="Q128" s="146" t="s">
        <v>31</v>
      </c>
      <c r="R128" s="158" t="s">
        <v>605</v>
      </c>
      <c r="T128" s="191"/>
    </row>
    <row r="129" spans="1:20" ht="89.25" x14ac:dyDescent="0.25">
      <c r="A129" s="31">
        <f>A128+1</f>
        <v>66</v>
      </c>
      <c r="B129" s="15" t="s">
        <v>261</v>
      </c>
      <c r="C129" s="15" t="s">
        <v>20</v>
      </c>
      <c r="D129" s="190" t="s">
        <v>302</v>
      </c>
      <c r="E129" s="15" t="s">
        <v>564</v>
      </c>
      <c r="F129" s="170" t="s">
        <v>662</v>
      </c>
      <c r="G129" s="148"/>
      <c r="H129" s="31" t="s">
        <v>15</v>
      </c>
      <c r="I129" s="31">
        <v>1</v>
      </c>
      <c r="J129" s="149"/>
      <c r="K129" s="184">
        <f>ROUND(I129*J129,2)</f>
        <v>0</v>
      </c>
      <c r="L129" s="185" t="s">
        <v>667</v>
      </c>
      <c r="M129" s="184">
        <v>0</v>
      </c>
      <c r="N129" s="184">
        <f>M129+K129</f>
        <v>0</v>
      </c>
      <c r="O129" s="157">
        <v>46266</v>
      </c>
      <c r="P129" s="157">
        <v>46630</v>
      </c>
      <c r="Q129" s="146" t="s">
        <v>31</v>
      </c>
      <c r="R129" s="158" t="s">
        <v>606</v>
      </c>
      <c r="T129" s="191"/>
    </row>
    <row r="130" spans="1:20" ht="89.25" x14ac:dyDescent="0.25">
      <c r="A130" s="31">
        <f>A129+1</f>
        <v>67</v>
      </c>
      <c r="B130" s="15" t="s">
        <v>262</v>
      </c>
      <c r="C130" s="15" t="s">
        <v>20</v>
      </c>
      <c r="D130" s="190" t="s">
        <v>302</v>
      </c>
      <c r="E130" s="15" t="s">
        <v>565</v>
      </c>
      <c r="F130" s="170" t="s">
        <v>662</v>
      </c>
      <c r="G130" s="148"/>
      <c r="H130" s="31" t="s">
        <v>15</v>
      </c>
      <c r="I130" s="31">
        <v>1</v>
      </c>
      <c r="J130" s="149"/>
      <c r="K130" s="184">
        <f>ROUND(I130*J130,2)</f>
        <v>0</v>
      </c>
      <c r="L130" s="185" t="s">
        <v>667</v>
      </c>
      <c r="M130" s="184">
        <v>0</v>
      </c>
      <c r="N130" s="184">
        <f>M130+K130</f>
        <v>0</v>
      </c>
      <c r="O130" s="157">
        <v>46266</v>
      </c>
      <c r="P130" s="157">
        <v>46630</v>
      </c>
      <c r="Q130" s="146" t="s">
        <v>31</v>
      </c>
      <c r="R130" s="158" t="s">
        <v>607</v>
      </c>
      <c r="T130" s="191"/>
    </row>
    <row r="131" spans="1:20" s="10" customFormat="1" ht="15" x14ac:dyDescent="0.25">
      <c r="A131" s="19" t="s">
        <v>29</v>
      </c>
      <c r="B131" s="20"/>
      <c r="C131" s="20"/>
      <c r="D131" s="20"/>
      <c r="E131" s="20"/>
      <c r="F131" s="19"/>
      <c r="G131" s="20"/>
      <c r="H131" s="20"/>
      <c r="I131" s="20"/>
      <c r="J131" s="20"/>
      <c r="K131" s="20"/>
      <c r="L131" s="20"/>
      <c r="M131" s="19"/>
      <c r="N131" s="20"/>
      <c r="O131" s="20"/>
      <c r="P131" s="20"/>
      <c r="Q131" s="20"/>
      <c r="R131" s="22"/>
      <c r="T131" s="191"/>
    </row>
    <row r="132" spans="1:20" ht="15" x14ac:dyDescent="0.25">
      <c r="A132" s="21"/>
      <c r="B132" s="14" t="s">
        <v>30</v>
      </c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23"/>
      <c r="T132" s="191"/>
    </row>
    <row r="133" spans="1:20" ht="38.25" x14ac:dyDescent="0.25">
      <c r="A133" s="28">
        <f>A130+1</f>
        <v>68</v>
      </c>
      <c r="B133" s="15" t="s">
        <v>406</v>
      </c>
      <c r="C133" s="15" t="s">
        <v>20</v>
      </c>
      <c r="D133" s="190" t="s">
        <v>302</v>
      </c>
      <c r="E133" s="15" t="s">
        <v>560</v>
      </c>
      <c r="F133" s="170" t="s">
        <v>662</v>
      </c>
      <c r="G133" s="47"/>
      <c r="H133" s="31" t="s">
        <v>15</v>
      </c>
      <c r="I133" s="43">
        <v>1</v>
      </c>
      <c r="J133" s="149"/>
      <c r="K133" s="184">
        <f t="shared" ref="K133:K139" si="13">ROUND(I133*J133,2)</f>
        <v>0</v>
      </c>
      <c r="L133" s="185" t="s">
        <v>667</v>
      </c>
      <c r="M133" s="184">
        <v>0</v>
      </c>
      <c r="N133" s="184">
        <f t="shared" ref="N133:N139" si="14">M133+K133</f>
        <v>0</v>
      </c>
      <c r="O133" s="157">
        <v>46388</v>
      </c>
      <c r="P133" s="157">
        <v>46752</v>
      </c>
      <c r="Q133" s="146" t="s">
        <v>31</v>
      </c>
      <c r="R133" s="141" t="s">
        <v>550</v>
      </c>
      <c r="T133" s="191"/>
    </row>
    <row r="134" spans="1:20" ht="38.25" x14ac:dyDescent="0.25">
      <c r="A134" s="31">
        <f t="shared" ref="A134:A139" si="15">A133+1</f>
        <v>69</v>
      </c>
      <c r="B134" s="15" t="s">
        <v>407</v>
      </c>
      <c r="C134" s="15" t="s">
        <v>20</v>
      </c>
      <c r="D134" s="190" t="s">
        <v>302</v>
      </c>
      <c r="E134" s="15" t="s">
        <v>208</v>
      </c>
      <c r="F134" s="170" t="s">
        <v>662</v>
      </c>
      <c r="G134" s="47"/>
      <c r="H134" s="31" t="s">
        <v>15</v>
      </c>
      <c r="I134" s="43">
        <v>1</v>
      </c>
      <c r="J134" s="149"/>
      <c r="K134" s="184">
        <f t="shared" si="13"/>
        <v>0</v>
      </c>
      <c r="L134" s="185" t="s">
        <v>667</v>
      </c>
      <c r="M134" s="184">
        <v>0</v>
      </c>
      <c r="N134" s="184">
        <f t="shared" si="14"/>
        <v>0</v>
      </c>
      <c r="O134" s="157">
        <v>46388</v>
      </c>
      <c r="P134" s="157">
        <v>46752</v>
      </c>
      <c r="Q134" s="146" t="s">
        <v>31</v>
      </c>
      <c r="R134" s="141" t="s">
        <v>265</v>
      </c>
      <c r="T134" s="191"/>
    </row>
    <row r="135" spans="1:20" ht="38.25" x14ac:dyDescent="0.25">
      <c r="A135" s="31">
        <f t="shared" si="15"/>
        <v>70</v>
      </c>
      <c r="B135" s="15" t="s">
        <v>408</v>
      </c>
      <c r="C135" s="15" t="s">
        <v>20</v>
      </c>
      <c r="D135" s="190" t="s">
        <v>302</v>
      </c>
      <c r="E135" s="15" t="s">
        <v>209</v>
      </c>
      <c r="F135" s="170" t="s">
        <v>662</v>
      </c>
      <c r="G135" s="47"/>
      <c r="H135" s="31" t="s">
        <v>15</v>
      </c>
      <c r="I135" s="43">
        <v>1</v>
      </c>
      <c r="J135" s="149"/>
      <c r="K135" s="184">
        <f t="shared" si="13"/>
        <v>0</v>
      </c>
      <c r="L135" s="185" t="s">
        <v>667</v>
      </c>
      <c r="M135" s="184">
        <v>0</v>
      </c>
      <c r="N135" s="184">
        <f t="shared" si="14"/>
        <v>0</v>
      </c>
      <c r="O135" s="157">
        <v>46388</v>
      </c>
      <c r="P135" s="157">
        <v>46752</v>
      </c>
      <c r="Q135" s="146" t="s">
        <v>31</v>
      </c>
      <c r="R135" s="141" t="s">
        <v>266</v>
      </c>
      <c r="T135" s="191"/>
    </row>
    <row r="136" spans="1:20" ht="51" x14ac:dyDescent="0.25">
      <c r="A136" s="31">
        <f t="shared" si="15"/>
        <v>71</v>
      </c>
      <c r="B136" s="15" t="s">
        <v>409</v>
      </c>
      <c r="C136" s="15" t="s">
        <v>20</v>
      </c>
      <c r="D136" s="190" t="s">
        <v>302</v>
      </c>
      <c r="E136" s="15" t="s">
        <v>561</v>
      </c>
      <c r="F136" s="170" t="s">
        <v>662</v>
      </c>
      <c r="G136" s="47"/>
      <c r="H136" s="31" t="s">
        <v>15</v>
      </c>
      <c r="I136" s="43">
        <v>1</v>
      </c>
      <c r="J136" s="149"/>
      <c r="K136" s="184">
        <f t="shared" si="13"/>
        <v>0</v>
      </c>
      <c r="L136" s="185" t="s">
        <v>667</v>
      </c>
      <c r="M136" s="184">
        <v>0</v>
      </c>
      <c r="N136" s="184">
        <f t="shared" si="14"/>
        <v>0</v>
      </c>
      <c r="O136" s="157">
        <v>46388</v>
      </c>
      <c r="P136" s="157">
        <v>46752</v>
      </c>
      <c r="Q136" s="146" t="s">
        <v>31</v>
      </c>
      <c r="R136" s="141" t="s">
        <v>267</v>
      </c>
      <c r="T136" s="191"/>
    </row>
    <row r="137" spans="1:20" ht="51" x14ac:dyDescent="0.25">
      <c r="A137" s="31">
        <f t="shared" si="15"/>
        <v>72</v>
      </c>
      <c r="B137" s="15" t="s">
        <v>410</v>
      </c>
      <c r="C137" s="15" t="s">
        <v>20</v>
      </c>
      <c r="D137" s="190" t="s">
        <v>302</v>
      </c>
      <c r="E137" s="15" t="s">
        <v>562</v>
      </c>
      <c r="F137" s="170" t="s">
        <v>662</v>
      </c>
      <c r="G137" s="47"/>
      <c r="H137" s="31" t="s">
        <v>15</v>
      </c>
      <c r="I137" s="43">
        <v>2</v>
      </c>
      <c r="J137" s="149"/>
      <c r="K137" s="184">
        <f t="shared" si="13"/>
        <v>0</v>
      </c>
      <c r="L137" s="185" t="s">
        <v>667</v>
      </c>
      <c r="M137" s="184">
        <v>0</v>
      </c>
      <c r="N137" s="184">
        <f t="shared" si="14"/>
        <v>0</v>
      </c>
      <c r="O137" s="157">
        <v>46388</v>
      </c>
      <c r="P137" s="157">
        <v>46752</v>
      </c>
      <c r="Q137" s="146" t="s">
        <v>31</v>
      </c>
      <c r="R137" s="141" t="s">
        <v>268</v>
      </c>
      <c r="T137" s="191"/>
    </row>
    <row r="138" spans="1:20" ht="51" x14ac:dyDescent="0.25">
      <c r="A138" s="31">
        <f t="shared" si="15"/>
        <v>73</v>
      </c>
      <c r="B138" s="15" t="s">
        <v>411</v>
      </c>
      <c r="C138" s="15" t="s">
        <v>20</v>
      </c>
      <c r="D138" s="190" t="s">
        <v>302</v>
      </c>
      <c r="E138" s="15" t="s">
        <v>563</v>
      </c>
      <c r="F138" s="170" t="s">
        <v>662</v>
      </c>
      <c r="G138" s="47"/>
      <c r="H138" s="31" t="s">
        <v>15</v>
      </c>
      <c r="I138" s="43">
        <v>1</v>
      </c>
      <c r="J138" s="149"/>
      <c r="K138" s="184">
        <f t="shared" si="13"/>
        <v>0</v>
      </c>
      <c r="L138" s="185" t="s">
        <v>667</v>
      </c>
      <c r="M138" s="184">
        <v>0</v>
      </c>
      <c r="N138" s="184">
        <f t="shared" si="14"/>
        <v>0</v>
      </c>
      <c r="O138" s="157">
        <v>46388</v>
      </c>
      <c r="P138" s="157">
        <v>46752</v>
      </c>
      <c r="Q138" s="146" t="s">
        <v>31</v>
      </c>
      <c r="R138" s="141" t="s">
        <v>269</v>
      </c>
      <c r="T138" s="191"/>
    </row>
    <row r="139" spans="1:20" ht="51" x14ac:dyDescent="0.25">
      <c r="A139" s="31">
        <f t="shared" si="15"/>
        <v>74</v>
      </c>
      <c r="B139" s="15" t="s">
        <v>412</v>
      </c>
      <c r="C139" s="15" t="s">
        <v>20</v>
      </c>
      <c r="D139" s="190" t="s">
        <v>302</v>
      </c>
      <c r="E139" s="15" t="s">
        <v>210</v>
      </c>
      <c r="F139" s="170" t="s">
        <v>662</v>
      </c>
      <c r="G139" s="47"/>
      <c r="H139" s="31" t="s">
        <v>15</v>
      </c>
      <c r="I139" s="43">
        <v>2</v>
      </c>
      <c r="J139" s="149"/>
      <c r="K139" s="184">
        <f t="shared" si="13"/>
        <v>0</v>
      </c>
      <c r="L139" s="185" t="s">
        <v>667</v>
      </c>
      <c r="M139" s="184">
        <v>0</v>
      </c>
      <c r="N139" s="184">
        <f t="shared" si="14"/>
        <v>0</v>
      </c>
      <c r="O139" s="157">
        <v>46388</v>
      </c>
      <c r="P139" s="157">
        <v>46752</v>
      </c>
      <c r="Q139" s="146" t="s">
        <v>31</v>
      </c>
      <c r="R139" s="141" t="s">
        <v>270</v>
      </c>
      <c r="T139" s="191"/>
    </row>
    <row r="140" spans="1:20" s="10" customFormat="1" ht="15" x14ac:dyDescent="0.25">
      <c r="A140" s="19" t="s">
        <v>115</v>
      </c>
      <c r="B140" s="20"/>
      <c r="C140" s="20"/>
      <c r="D140" s="20"/>
      <c r="E140" s="20"/>
      <c r="F140" s="19"/>
      <c r="G140" s="20"/>
      <c r="H140" s="20"/>
      <c r="I140" s="20"/>
      <c r="J140" s="20"/>
      <c r="K140" s="20"/>
      <c r="L140" s="20"/>
      <c r="M140" s="19"/>
      <c r="N140" s="20"/>
      <c r="O140" s="20"/>
      <c r="P140" s="20"/>
      <c r="Q140" s="20"/>
      <c r="R140" s="22"/>
      <c r="T140" s="191"/>
    </row>
    <row r="141" spans="1:20" ht="15" x14ac:dyDescent="0.25">
      <c r="A141" s="21"/>
      <c r="B141" s="14" t="s">
        <v>58</v>
      </c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23"/>
      <c r="T141" s="191"/>
    </row>
    <row r="142" spans="1:20" ht="51" x14ac:dyDescent="0.25">
      <c r="A142" s="28">
        <f>A139+1</f>
        <v>75</v>
      </c>
      <c r="B142" s="15" t="s">
        <v>124</v>
      </c>
      <c r="C142" s="15" t="s">
        <v>20</v>
      </c>
      <c r="D142" s="190" t="s">
        <v>302</v>
      </c>
      <c r="E142" s="15" t="s">
        <v>125</v>
      </c>
      <c r="F142" s="170" t="s">
        <v>662</v>
      </c>
      <c r="G142" s="47"/>
      <c r="H142" s="31" t="s">
        <v>15</v>
      </c>
      <c r="I142" s="43">
        <v>3</v>
      </c>
      <c r="J142" s="149"/>
      <c r="K142" s="184">
        <f t="shared" ref="K142:K149" si="16">ROUND(I142*J142,2)</f>
        <v>0</v>
      </c>
      <c r="L142" s="185" t="s">
        <v>667</v>
      </c>
      <c r="M142" s="184">
        <v>0</v>
      </c>
      <c r="N142" s="184">
        <f t="shared" ref="N142:N149" si="17">M142+K142</f>
        <v>0</v>
      </c>
      <c r="O142" s="157">
        <v>46388</v>
      </c>
      <c r="P142" s="157">
        <v>46752</v>
      </c>
      <c r="Q142" s="146" t="s">
        <v>31</v>
      </c>
      <c r="R142" s="15" t="s">
        <v>498</v>
      </c>
      <c r="T142" s="192"/>
    </row>
    <row r="143" spans="1:20" ht="51" x14ac:dyDescent="0.25">
      <c r="A143" s="31">
        <f t="shared" ref="A143:A149" si="18">A142+1</f>
        <v>76</v>
      </c>
      <c r="B143" s="15" t="s">
        <v>121</v>
      </c>
      <c r="C143" s="15" t="s">
        <v>20</v>
      </c>
      <c r="D143" s="190" t="s">
        <v>302</v>
      </c>
      <c r="E143" s="15" t="s">
        <v>122</v>
      </c>
      <c r="F143" s="170" t="s">
        <v>662</v>
      </c>
      <c r="G143" s="47"/>
      <c r="H143" s="31" t="s">
        <v>15</v>
      </c>
      <c r="I143" s="43">
        <v>1</v>
      </c>
      <c r="J143" s="149"/>
      <c r="K143" s="184">
        <f t="shared" si="16"/>
        <v>0</v>
      </c>
      <c r="L143" s="185" t="s">
        <v>667</v>
      </c>
      <c r="M143" s="184">
        <v>0</v>
      </c>
      <c r="N143" s="184">
        <f t="shared" si="17"/>
        <v>0</v>
      </c>
      <c r="O143" s="157">
        <v>46388</v>
      </c>
      <c r="P143" s="157">
        <v>46752</v>
      </c>
      <c r="Q143" s="146" t="s">
        <v>31</v>
      </c>
      <c r="R143" s="15" t="s">
        <v>544</v>
      </c>
      <c r="T143" s="192"/>
    </row>
    <row r="144" spans="1:20" ht="76.5" x14ac:dyDescent="0.25">
      <c r="A144" s="31">
        <f t="shared" si="18"/>
        <v>77</v>
      </c>
      <c r="B144" s="15" t="s">
        <v>127</v>
      </c>
      <c r="C144" s="15" t="s">
        <v>20</v>
      </c>
      <c r="D144" s="190" t="s">
        <v>302</v>
      </c>
      <c r="E144" s="15" t="s">
        <v>555</v>
      </c>
      <c r="F144" s="170" t="s">
        <v>662</v>
      </c>
      <c r="G144" s="47"/>
      <c r="H144" s="31" t="s">
        <v>15</v>
      </c>
      <c r="I144" s="43">
        <v>4</v>
      </c>
      <c r="J144" s="149"/>
      <c r="K144" s="184">
        <f t="shared" si="16"/>
        <v>0</v>
      </c>
      <c r="L144" s="185" t="s">
        <v>667</v>
      </c>
      <c r="M144" s="184">
        <v>0</v>
      </c>
      <c r="N144" s="184">
        <f t="shared" si="17"/>
        <v>0</v>
      </c>
      <c r="O144" s="157">
        <v>46388</v>
      </c>
      <c r="P144" s="157">
        <v>46752</v>
      </c>
      <c r="Q144" s="146" t="s">
        <v>31</v>
      </c>
      <c r="R144" s="15" t="s">
        <v>545</v>
      </c>
      <c r="T144" s="191"/>
    </row>
    <row r="145" spans="1:20" ht="76.5" x14ac:dyDescent="0.25">
      <c r="A145" s="31">
        <f t="shared" si="18"/>
        <v>78</v>
      </c>
      <c r="B145" s="15" t="s">
        <v>117</v>
      </c>
      <c r="C145" s="15" t="s">
        <v>20</v>
      </c>
      <c r="D145" s="190" t="s">
        <v>302</v>
      </c>
      <c r="E145" s="15" t="s">
        <v>118</v>
      </c>
      <c r="F145" s="170" t="s">
        <v>662</v>
      </c>
      <c r="G145" s="47"/>
      <c r="H145" s="31" t="s">
        <v>15</v>
      </c>
      <c r="I145" s="43">
        <v>4</v>
      </c>
      <c r="J145" s="149"/>
      <c r="K145" s="184">
        <f t="shared" si="16"/>
        <v>0</v>
      </c>
      <c r="L145" s="185" t="s">
        <v>667</v>
      </c>
      <c r="M145" s="184">
        <v>0</v>
      </c>
      <c r="N145" s="184">
        <f t="shared" si="17"/>
        <v>0</v>
      </c>
      <c r="O145" s="157">
        <v>46388</v>
      </c>
      <c r="P145" s="157">
        <v>46752</v>
      </c>
      <c r="Q145" s="146" t="s">
        <v>31</v>
      </c>
      <c r="R145" s="15" t="s">
        <v>546</v>
      </c>
      <c r="T145" s="191"/>
    </row>
    <row r="146" spans="1:20" ht="76.5" x14ac:dyDescent="0.25">
      <c r="A146" s="31">
        <f t="shared" si="18"/>
        <v>79</v>
      </c>
      <c r="B146" s="15" t="s">
        <v>413</v>
      </c>
      <c r="C146" s="15" t="s">
        <v>20</v>
      </c>
      <c r="D146" s="190" t="s">
        <v>302</v>
      </c>
      <c r="E146" s="15" t="s">
        <v>557</v>
      </c>
      <c r="F146" s="170" t="s">
        <v>662</v>
      </c>
      <c r="G146" s="47"/>
      <c r="H146" s="31" t="s">
        <v>15</v>
      </c>
      <c r="I146" s="43">
        <v>1</v>
      </c>
      <c r="J146" s="149"/>
      <c r="K146" s="184">
        <f t="shared" si="16"/>
        <v>0</v>
      </c>
      <c r="L146" s="185" t="s">
        <v>667</v>
      </c>
      <c r="M146" s="184">
        <v>0</v>
      </c>
      <c r="N146" s="184">
        <f t="shared" si="17"/>
        <v>0</v>
      </c>
      <c r="O146" s="157">
        <v>46388</v>
      </c>
      <c r="P146" s="157">
        <v>46752</v>
      </c>
      <c r="Q146" s="146" t="s">
        <v>31</v>
      </c>
      <c r="R146" s="15" t="s">
        <v>547</v>
      </c>
      <c r="T146" s="191"/>
    </row>
    <row r="147" spans="1:20" ht="76.5" x14ac:dyDescent="0.25">
      <c r="A147" s="31">
        <f t="shared" si="18"/>
        <v>80</v>
      </c>
      <c r="B147" s="15" t="s">
        <v>499</v>
      </c>
      <c r="C147" s="15" t="s">
        <v>20</v>
      </c>
      <c r="D147" s="190" t="s">
        <v>302</v>
      </c>
      <c r="E147" s="15" t="s">
        <v>558</v>
      </c>
      <c r="F147" s="170" t="s">
        <v>662</v>
      </c>
      <c r="G147" s="47"/>
      <c r="H147" s="31" t="s">
        <v>15</v>
      </c>
      <c r="I147" s="43">
        <v>2</v>
      </c>
      <c r="J147" s="149"/>
      <c r="K147" s="184">
        <f t="shared" si="16"/>
        <v>0</v>
      </c>
      <c r="L147" s="185" t="s">
        <v>667</v>
      </c>
      <c r="M147" s="184">
        <v>0</v>
      </c>
      <c r="N147" s="184">
        <f t="shared" si="17"/>
        <v>0</v>
      </c>
      <c r="O147" s="157">
        <v>46388</v>
      </c>
      <c r="P147" s="157">
        <v>46752</v>
      </c>
      <c r="Q147" s="146" t="s">
        <v>31</v>
      </c>
      <c r="R147" s="15" t="s">
        <v>500</v>
      </c>
      <c r="T147" s="191"/>
    </row>
    <row r="148" spans="1:20" ht="63.75" x14ac:dyDescent="0.25">
      <c r="A148" s="31">
        <f t="shared" si="18"/>
        <v>81</v>
      </c>
      <c r="B148" s="15" t="s">
        <v>501</v>
      </c>
      <c r="C148" s="15" t="s">
        <v>20</v>
      </c>
      <c r="D148" s="190" t="s">
        <v>302</v>
      </c>
      <c r="E148" s="15" t="s">
        <v>556</v>
      </c>
      <c r="F148" s="170" t="s">
        <v>662</v>
      </c>
      <c r="G148" s="47"/>
      <c r="H148" s="31" t="s">
        <v>15</v>
      </c>
      <c r="I148" s="43">
        <v>1</v>
      </c>
      <c r="J148" s="149"/>
      <c r="K148" s="184">
        <f t="shared" si="16"/>
        <v>0</v>
      </c>
      <c r="L148" s="185" t="s">
        <v>667</v>
      </c>
      <c r="M148" s="184">
        <v>0</v>
      </c>
      <c r="N148" s="184">
        <f t="shared" si="17"/>
        <v>0</v>
      </c>
      <c r="O148" s="157">
        <v>46388</v>
      </c>
      <c r="P148" s="157">
        <v>46752</v>
      </c>
      <c r="Q148" s="146" t="s">
        <v>31</v>
      </c>
      <c r="R148" s="15" t="s">
        <v>548</v>
      </c>
      <c r="T148" s="191"/>
    </row>
    <row r="149" spans="1:20" ht="63.75" x14ac:dyDescent="0.25">
      <c r="A149" s="31">
        <f t="shared" si="18"/>
        <v>82</v>
      </c>
      <c r="B149" s="15" t="s">
        <v>502</v>
      </c>
      <c r="C149" s="15" t="s">
        <v>20</v>
      </c>
      <c r="D149" s="190" t="s">
        <v>302</v>
      </c>
      <c r="E149" s="15" t="s">
        <v>559</v>
      </c>
      <c r="F149" s="170" t="s">
        <v>662</v>
      </c>
      <c r="G149" s="47"/>
      <c r="H149" s="31" t="s">
        <v>15</v>
      </c>
      <c r="I149" s="43">
        <v>4</v>
      </c>
      <c r="J149" s="149"/>
      <c r="K149" s="184">
        <f t="shared" si="16"/>
        <v>0</v>
      </c>
      <c r="L149" s="185" t="s">
        <v>667</v>
      </c>
      <c r="M149" s="184">
        <v>0</v>
      </c>
      <c r="N149" s="184">
        <f t="shared" si="17"/>
        <v>0</v>
      </c>
      <c r="O149" s="157">
        <v>46388</v>
      </c>
      <c r="P149" s="157">
        <v>46752</v>
      </c>
      <c r="Q149" s="146" t="s">
        <v>31</v>
      </c>
      <c r="R149" s="15" t="s">
        <v>549</v>
      </c>
      <c r="T149" s="191"/>
    </row>
    <row r="150" spans="1:20" s="10" customFormat="1" ht="15" x14ac:dyDescent="0.25">
      <c r="A150" s="19" t="s">
        <v>57</v>
      </c>
      <c r="B150" s="20"/>
      <c r="C150" s="20"/>
      <c r="D150" s="20"/>
      <c r="E150" s="20"/>
      <c r="F150" s="19"/>
      <c r="G150" s="20"/>
      <c r="H150" s="20"/>
      <c r="I150" s="20"/>
      <c r="J150" s="20"/>
      <c r="K150" s="20"/>
      <c r="L150" s="20"/>
      <c r="M150" s="19"/>
      <c r="N150" s="20"/>
      <c r="O150" s="20"/>
      <c r="P150" s="20"/>
      <c r="Q150" s="20"/>
      <c r="R150" s="22"/>
      <c r="T150" s="191"/>
    </row>
    <row r="151" spans="1:20" ht="15" x14ac:dyDescent="0.25">
      <c r="A151" s="21"/>
      <c r="B151" s="14" t="s">
        <v>58</v>
      </c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23"/>
      <c r="T151" s="191"/>
    </row>
    <row r="152" spans="1:20" ht="63.75" x14ac:dyDescent="0.25">
      <c r="A152" s="28">
        <f>A149+1</f>
        <v>83</v>
      </c>
      <c r="B152" s="15" t="s">
        <v>414</v>
      </c>
      <c r="C152" s="39" t="s">
        <v>60</v>
      </c>
      <c r="D152" s="190" t="s">
        <v>302</v>
      </c>
      <c r="E152" s="40" t="s">
        <v>448</v>
      </c>
      <c r="F152" s="170" t="s">
        <v>662</v>
      </c>
      <c r="G152" s="47"/>
      <c r="H152" s="31" t="s">
        <v>15</v>
      </c>
      <c r="I152" s="164">
        <v>1</v>
      </c>
      <c r="J152" s="149"/>
      <c r="K152" s="184">
        <f>ROUND(I152*J152,2)</f>
        <v>0</v>
      </c>
      <c r="L152" s="185" t="s">
        <v>667</v>
      </c>
      <c r="M152" s="184">
        <v>0</v>
      </c>
      <c r="N152" s="184">
        <f>M152+K152</f>
        <v>0</v>
      </c>
      <c r="O152" s="157">
        <v>46492</v>
      </c>
      <c r="P152" s="157">
        <v>46857</v>
      </c>
      <c r="Q152" s="146" t="s">
        <v>31</v>
      </c>
      <c r="R152" s="152" t="s">
        <v>18</v>
      </c>
      <c r="T152" s="191"/>
    </row>
    <row r="153" spans="1:20" s="10" customFormat="1" ht="15" x14ac:dyDescent="0.25">
      <c r="A153" s="19" t="s">
        <v>64</v>
      </c>
      <c r="B153" s="20"/>
      <c r="C153" s="20"/>
      <c r="D153" s="20"/>
      <c r="E153" s="20"/>
      <c r="F153" s="19"/>
      <c r="G153" s="20"/>
      <c r="H153" s="20"/>
      <c r="I153" s="20"/>
      <c r="J153" s="20"/>
      <c r="K153" s="20"/>
      <c r="L153" s="20"/>
      <c r="M153" s="19"/>
      <c r="N153" s="20"/>
      <c r="O153" s="20"/>
      <c r="P153" s="20"/>
      <c r="Q153" s="20"/>
      <c r="R153" s="22"/>
      <c r="T153" s="191"/>
    </row>
    <row r="154" spans="1:20" ht="15" x14ac:dyDescent="0.25">
      <c r="A154" s="21"/>
      <c r="B154" s="14" t="s">
        <v>442</v>
      </c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23"/>
      <c r="T154" s="191"/>
    </row>
    <row r="155" spans="1:20" s="173" customFormat="1" ht="51" x14ac:dyDescent="0.25">
      <c r="A155" s="163">
        <f>A152+1</f>
        <v>84</v>
      </c>
      <c r="B155" s="158" t="s">
        <v>18</v>
      </c>
      <c r="C155" s="168" t="s">
        <v>65</v>
      </c>
      <c r="D155" s="190" t="s">
        <v>302</v>
      </c>
      <c r="E155" s="176" t="s">
        <v>619</v>
      </c>
      <c r="F155" s="168" t="s">
        <v>668</v>
      </c>
      <c r="G155" s="180" t="s">
        <v>18</v>
      </c>
      <c r="H155" s="163" t="s">
        <v>15</v>
      </c>
      <c r="I155" s="164">
        <v>1</v>
      </c>
      <c r="J155" s="194"/>
      <c r="K155" s="196">
        <f t="shared" ref="K155:K160" si="19">ROUND(I155*J155,2)</f>
        <v>0</v>
      </c>
      <c r="L155" s="197">
        <v>0.22</v>
      </c>
      <c r="M155" s="196">
        <f t="shared" ref="M155:M160" si="20">ROUND(K155*L155,2)</f>
        <v>0</v>
      </c>
      <c r="N155" s="196">
        <f t="shared" ref="N155:N160" si="21">M155+K155</f>
        <v>0</v>
      </c>
      <c r="O155" s="159">
        <v>46086</v>
      </c>
      <c r="P155" s="166">
        <v>46816</v>
      </c>
      <c r="Q155" s="160" t="s">
        <v>21</v>
      </c>
      <c r="R155" s="176" t="s">
        <v>272</v>
      </c>
      <c r="S155" s="198"/>
      <c r="T155" s="191"/>
    </row>
    <row r="156" spans="1:20" s="173" customFormat="1" ht="51" x14ac:dyDescent="0.25">
      <c r="A156" s="163">
        <f>A155+1</f>
        <v>85</v>
      </c>
      <c r="B156" s="158" t="s">
        <v>18</v>
      </c>
      <c r="C156" s="168" t="s">
        <v>65</v>
      </c>
      <c r="D156" s="190" t="s">
        <v>302</v>
      </c>
      <c r="E156" s="176" t="s">
        <v>620</v>
      </c>
      <c r="F156" s="168" t="s">
        <v>668</v>
      </c>
      <c r="G156" s="177" t="s">
        <v>18</v>
      </c>
      <c r="H156" s="163" t="s">
        <v>15</v>
      </c>
      <c r="I156" s="164">
        <v>1</v>
      </c>
      <c r="J156" s="194"/>
      <c r="K156" s="196">
        <f t="shared" si="19"/>
        <v>0</v>
      </c>
      <c r="L156" s="197">
        <v>0.22</v>
      </c>
      <c r="M156" s="196">
        <f t="shared" si="20"/>
        <v>0</v>
      </c>
      <c r="N156" s="196">
        <f t="shared" si="21"/>
        <v>0</v>
      </c>
      <c r="O156" s="159">
        <v>46086</v>
      </c>
      <c r="P156" s="166">
        <v>46816</v>
      </c>
      <c r="Q156" s="160" t="s">
        <v>21</v>
      </c>
      <c r="R156" s="176" t="s">
        <v>273</v>
      </c>
      <c r="S156" s="198"/>
      <c r="T156" s="191"/>
    </row>
    <row r="157" spans="1:20" s="173" customFormat="1" ht="51" x14ac:dyDescent="0.25">
      <c r="A157" s="163">
        <f>A156+1</f>
        <v>86</v>
      </c>
      <c r="B157" s="158" t="s">
        <v>18</v>
      </c>
      <c r="C157" s="168" t="s">
        <v>65</v>
      </c>
      <c r="D157" s="190" t="s">
        <v>302</v>
      </c>
      <c r="E157" s="176" t="s">
        <v>621</v>
      </c>
      <c r="F157" s="168" t="s">
        <v>668</v>
      </c>
      <c r="G157" s="177" t="s">
        <v>18</v>
      </c>
      <c r="H157" s="163" t="s">
        <v>15</v>
      </c>
      <c r="I157" s="164">
        <v>1</v>
      </c>
      <c r="J157" s="194"/>
      <c r="K157" s="196">
        <f t="shared" si="19"/>
        <v>0</v>
      </c>
      <c r="L157" s="197">
        <v>0.22</v>
      </c>
      <c r="M157" s="196">
        <f t="shared" si="20"/>
        <v>0</v>
      </c>
      <c r="N157" s="196">
        <f t="shared" si="21"/>
        <v>0</v>
      </c>
      <c r="O157" s="159">
        <v>46086</v>
      </c>
      <c r="P157" s="166">
        <v>46816</v>
      </c>
      <c r="Q157" s="160" t="s">
        <v>21</v>
      </c>
      <c r="R157" s="176" t="s">
        <v>274</v>
      </c>
      <c r="S157" s="198"/>
      <c r="T157" s="191"/>
    </row>
    <row r="158" spans="1:20" s="173" customFormat="1" ht="51" x14ac:dyDescent="0.25">
      <c r="A158" s="163">
        <f>A157+1</f>
        <v>87</v>
      </c>
      <c r="B158" s="162" t="s">
        <v>18</v>
      </c>
      <c r="C158" s="168" t="s">
        <v>65</v>
      </c>
      <c r="D158" s="190" t="s">
        <v>302</v>
      </c>
      <c r="E158" s="176" t="s">
        <v>622</v>
      </c>
      <c r="F158" s="168" t="s">
        <v>668</v>
      </c>
      <c r="G158" s="177" t="s">
        <v>18</v>
      </c>
      <c r="H158" s="163" t="s">
        <v>15</v>
      </c>
      <c r="I158" s="164">
        <v>1</v>
      </c>
      <c r="J158" s="194"/>
      <c r="K158" s="196">
        <f t="shared" si="19"/>
        <v>0</v>
      </c>
      <c r="L158" s="197">
        <v>0.22</v>
      </c>
      <c r="M158" s="196">
        <f t="shared" si="20"/>
        <v>0</v>
      </c>
      <c r="N158" s="196">
        <f t="shared" si="21"/>
        <v>0</v>
      </c>
      <c r="O158" s="159">
        <v>46086</v>
      </c>
      <c r="P158" s="166">
        <v>46816</v>
      </c>
      <c r="Q158" s="160" t="s">
        <v>21</v>
      </c>
      <c r="R158" s="176" t="s">
        <v>275</v>
      </c>
      <c r="S158" s="198"/>
      <c r="T158" s="191"/>
    </row>
    <row r="159" spans="1:20" s="173" customFormat="1" ht="51" x14ac:dyDescent="0.25">
      <c r="A159" s="163">
        <f>A158+1</f>
        <v>88</v>
      </c>
      <c r="B159" s="158" t="s">
        <v>18</v>
      </c>
      <c r="C159" s="168" t="s">
        <v>65</v>
      </c>
      <c r="D159" s="190" t="s">
        <v>302</v>
      </c>
      <c r="E159" s="176" t="s">
        <v>193</v>
      </c>
      <c r="F159" s="168" t="s">
        <v>668</v>
      </c>
      <c r="G159" s="177" t="s">
        <v>18</v>
      </c>
      <c r="H159" s="163" t="s">
        <v>15</v>
      </c>
      <c r="I159" s="164">
        <v>1</v>
      </c>
      <c r="J159" s="194"/>
      <c r="K159" s="196">
        <f t="shared" si="19"/>
        <v>0</v>
      </c>
      <c r="L159" s="197">
        <v>0.22</v>
      </c>
      <c r="M159" s="196">
        <f t="shared" si="20"/>
        <v>0</v>
      </c>
      <c r="N159" s="196">
        <f t="shared" si="21"/>
        <v>0</v>
      </c>
      <c r="O159" s="159">
        <v>46555</v>
      </c>
      <c r="P159" s="159">
        <v>46920</v>
      </c>
      <c r="Q159" s="160" t="s">
        <v>31</v>
      </c>
      <c r="R159" s="176" t="s">
        <v>276</v>
      </c>
      <c r="S159" s="198"/>
      <c r="T159" s="191"/>
    </row>
    <row r="160" spans="1:20" s="173" customFormat="1" ht="38.25" x14ac:dyDescent="0.25">
      <c r="A160" s="163">
        <f>A159+1</f>
        <v>89</v>
      </c>
      <c r="B160" s="162" t="s">
        <v>571</v>
      </c>
      <c r="C160" s="162" t="s">
        <v>72</v>
      </c>
      <c r="D160" s="190" t="s">
        <v>302</v>
      </c>
      <c r="E160" s="176" t="s">
        <v>278</v>
      </c>
      <c r="F160" s="168" t="s">
        <v>668</v>
      </c>
      <c r="G160" s="163" t="s">
        <v>18</v>
      </c>
      <c r="H160" s="163" t="s">
        <v>15</v>
      </c>
      <c r="I160" s="164">
        <v>125</v>
      </c>
      <c r="J160" s="194"/>
      <c r="K160" s="196">
        <f t="shared" si="19"/>
        <v>0</v>
      </c>
      <c r="L160" s="197">
        <v>0.22</v>
      </c>
      <c r="M160" s="196">
        <f t="shared" si="20"/>
        <v>0</v>
      </c>
      <c r="N160" s="196">
        <f t="shared" si="21"/>
        <v>0</v>
      </c>
      <c r="O160" s="159">
        <v>46313</v>
      </c>
      <c r="P160" s="166">
        <v>46677</v>
      </c>
      <c r="Q160" s="160" t="s">
        <v>31</v>
      </c>
      <c r="R160" s="176" t="s">
        <v>277</v>
      </c>
      <c r="S160" s="198"/>
      <c r="T160" s="191"/>
    </row>
    <row r="161" spans="1:20" s="10" customFormat="1" ht="15" x14ac:dyDescent="0.25">
      <c r="A161" s="19" t="s">
        <v>542</v>
      </c>
      <c r="B161" s="20"/>
      <c r="C161" s="20"/>
      <c r="D161" s="20"/>
      <c r="E161" s="20"/>
      <c r="F161" s="19"/>
      <c r="G161" s="20"/>
      <c r="H161" s="20"/>
      <c r="I161" s="20"/>
      <c r="J161" s="20"/>
      <c r="K161" s="20"/>
      <c r="L161" s="20"/>
      <c r="M161" s="19"/>
      <c r="N161" s="20"/>
      <c r="O161" s="20"/>
      <c r="P161" s="20"/>
      <c r="Q161" s="20"/>
      <c r="R161" s="22"/>
      <c r="T161" s="191"/>
    </row>
    <row r="162" spans="1:20" ht="15" x14ac:dyDescent="0.25">
      <c r="A162" s="21"/>
      <c r="B162" s="14" t="s">
        <v>211</v>
      </c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23"/>
      <c r="T162" s="191"/>
    </row>
    <row r="163" spans="1:20" ht="63.75" x14ac:dyDescent="0.25">
      <c r="A163" s="28">
        <f>A160+1</f>
        <v>90</v>
      </c>
      <c r="B163" s="168" t="s">
        <v>615</v>
      </c>
      <c r="C163" s="176" t="s">
        <v>543</v>
      </c>
      <c r="D163" s="190" t="s">
        <v>302</v>
      </c>
      <c r="E163" s="176" t="s">
        <v>616</v>
      </c>
      <c r="F163" s="170" t="s">
        <v>662</v>
      </c>
      <c r="G163" s="177"/>
      <c r="H163" s="163" t="s">
        <v>15</v>
      </c>
      <c r="I163" s="163">
        <v>1</v>
      </c>
      <c r="J163" s="149"/>
      <c r="K163" s="184">
        <f>ROUND(I163*J163,2)</f>
        <v>0</v>
      </c>
      <c r="L163" s="185" t="s">
        <v>667</v>
      </c>
      <c r="M163" s="184">
        <v>0</v>
      </c>
      <c r="N163" s="184">
        <f>M163+K163</f>
        <v>0</v>
      </c>
      <c r="O163" s="47" t="s">
        <v>194</v>
      </c>
      <c r="P163" s="157" t="s">
        <v>18</v>
      </c>
      <c r="Q163" s="47" t="s">
        <v>572</v>
      </c>
      <c r="R163" s="176" t="s">
        <v>18</v>
      </c>
      <c r="T163" s="191"/>
    </row>
    <row r="164" spans="1:20" s="173" customFormat="1" ht="38.25" x14ac:dyDescent="0.25">
      <c r="A164" s="163">
        <f>A163+1</f>
        <v>91</v>
      </c>
      <c r="B164" s="168" t="s">
        <v>617</v>
      </c>
      <c r="C164" s="176" t="s">
        <v>543</v>
      </c>
      <c r="D164" s="190" t="s">
        <v>302</v>
      </c>
      <c r="E164" s="176" t="s">
        <v>618</v>
      </c>
      <c r="F164" s="168" t="s">
        <v>668</v>
      </c>
      <c r="G164" s="177"/>
      <c r="H164" s="163" t="s">
        <v>15</v>
      </c>
      <c r="I164" s="163">
        <v>1</v>
      </c>
      <c r="J164" s="194"/>
      <c r="K164" s="196">
        <f>ROUND(I164*J164,2)</f>
        <v>0</v>
      </c>
      <c r="L164" s="197">
        <v>0.22</v>
      </c>
      <c r="M164" s="196">
        <f>ROUND(K164*L164,2)</f>
        <v>0</v>
      </c>
      <c r="N164" s="196">
        <f>M164+K164</f>
        <v>0</v>
      </c>
      <c r="O164" s="166" t="s">
        <v>194</v>
      </c>
      <c r="P164" s="159" t="s">
        <v>18</v>
      </c>
      <c r="Q164" s="166" t="s">
        <v>572</v>
      </c>
      <c r="R164" s="176"/>
      <c r="S164" s="198"/>
      <c r="T164" s="191"/>
    </row>
    <row r="165" spans="1:20" s="10" customFormat="1" ht="15" x14ac:dyDescent="0.25">
      <c r="A165" s="19" t="s">
        <v>151</v>
      </c>
      <c r="B165" s="20"/>
      <c r="C165" s="20"/>
      <c r="D165" s="20"/>
      <c r="E165" s="20"/>
      <c r="F165" s="19"/>
      <c r="G165" s="20"/>
      <c r="H165" s="20"/>
      <c r="I165" s="20"/>
      <c r="J165" s="20"/>
      <c r="K165" s="20"/>
      <c r="L165" s="20"/>
      <c r="M165" s="19"/>
      <c r="N165" s="20"/>
      <c r="O165" s="20"/>
      <c r="P165" s="20"/>
      <c r="Q165" s="20"/>
      <c r="R165" s="22"/>
      <c r="T165" s="191"/>
    </row>
    <row r="166" spans="1:20" ht="15" x14ac:dyDescent="0.25">
      <c r="A166" s="13"/>
      <c r="B166" s="14" t="s">
        <v>645</v>
      </c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7"/>
      <c r="T166" s="191"/>
    </row>
    <row r="167" spans="1:20" s="173" customFormat="1" ht="38.25" x14ac:dyDescent="0.25">
      <c r="A167" s="156">
        <f>A164+1</f>
        <v>92</v>
      </c>
      <c r="B167" s="168" t="s">
        <v>152</v>
      </c>
      <c r="C167" s="171" t="s">
        <v>26</v>
      </c>
      <c r="D167" s="190" t="s">
        <v>302</v>
      </c>
      <c r="E167" s="176" t="s">
        <v>153</v>
      </c>
      <c r="F167" s="168" t="s">
        <v>668</v>
      </c>
      <c r="G167" s="163" t="s">
        <v>18</v>
      </c>
      <c r="H167" s="163" t="s">
        <v>15</v>
      </c>
      <c r="I167" s="164">
        <v>905</v>
      </c>
      <c r="J167" s="194"/>
      <c r="K167" s="196">
        <f>ROUND(I167*J167,2)</f>
        <v>0</v>
      </c>
      <c r="L167" s="197">
        <v>0.22</v>
      </c>
      <c r="M167" s="196">
        <f>ROUND(K167*L167,2)</f>
        <v>0</v>
      </c>
      <c r="N167" s="196">
        <f>M167+K167</f>
        <v>0</v>
      </c>
      <c r="O167" s="159">
        <v>46448</v>
      </c>
      <c r="P167" s="159">
        <v>46813</v>
      </c>
      <c r="Q167" s="160" t="s">
        <v>31</v>
      </c>
      <c r="R167" s="176" t="s">
        <v>460</v>
      </c>
      <c r="S167" s="198"/>
      <c r="T167" s="191"/>
    </row>
    <row r="168" spans="1:20" ht="38.25" x14ac:dyDescent="0.25">
      <c r="A168" s="28">
        <f>A167+1</f>
        <v>93</v>
      </c>
      <c r="B168" s="15" t="s">
        <v>154</v>
      </c>
      <c r="C168" s="171" t="s">
        <v>26</v>
      </c>
      <c r="D168" s="190" t="s">
        <v>302</v>
      </c>
      <c r="E168" s="46" t="s">
        <v>155</v>
      </c>
      <c r="F168" s="170" t="s">
        <v>662</v>
      </c>
      <c r="G168" s="47"/>
      <c r="H168" s="31" t="s">
        <v>15</v>
      </c>
      <c r="I168" s="43">
        <v>905</v>
      </c>
      <c r="J168" s="149"/>
      <c r="K168" s="184">
        <f>ROUND(I168*J168,2)</f>
        <v>0</v>
      </c>
      <c r="L168" s="185" t="s">
        <v>667</v>
      </c>
      <c r="M168" s="184">
        <v>0</v>
      </c>
      <c r="N168" s="184">
        <f>M168+K168</f>
        <v>0</v>
      </c>
      <c r="O168" s="157">
        <v>46448</v>
      </c>
      <c r="P168" s="157">
        <v>46813</v>
      </c>
      <c r="Q168" s="146" t="s">
        <v>31</v>
      </c>
      <c r="R168" s="46" t="s">
        <v>472</v>
      </c>
      <c r="T168" s="191"/>
    </row>
    <row r="169" spans="1:20" s="173" customFormat="1" ht="38.25" x14ac:dyDescent="0.25">
      <c r="A169" s="156">
        <f>A168+1</f>
        <v>94</v>
      </c>
      <c r="B169" s="168" t="s">
        <v>158</v>
      </c>
      <c r="C169" s="171" t="s">
        <v>26</v>
      </c>
      <c r="D169" s="190" t="s">
        <v>302</v>
      </c>
      <c r="E169" s="176" t="s">
        <v>159</v>
      </c>
      <c r="F169" s="168" t="s">
        <v>668</v>
      </c>
      <c r="G169" s="177" t="s">
        <v>18</v>
      </c>
      <c r="H169" s="163" t="s">
        <v>15</v>
      </c>
      <c r="I169" s="164">
        <v>905</v>
      </c>
      <c r="J169" s="194"/>
      <c r="K169" s="196">
        <f>ROUND(I169*J169,2)</f>
        <v>0</v>
      </c>
      <c r="L169" s="197">
        <v>0.22</v>
      </c>
      <c r="M169" s="196">
        <f>ROUND(K169*L169,2)</f>
        <v>0</v>
      </c>
      <c r="N169" s="196">
        <f>M169+K169</f>
        <v>0</v>
      </c>
      <c r="O169" s="159">
        <v>46448</v>
      </c>
      <c r="P169" s="159">
        <v>46813</v>
      </c>
      <c r="Q169" s="160" t="s">
        <v>31</v>
      </c>
      <c r="R169" s="176" t="s">
        <v>461</v>
      </c>
      <c r="S169" s="198"/>
      <c r="T169" s="191"/>
    </row>
    <row r="170" spans="1:20" ht="15" x14ac:dyDescent="0.25">
      <c r="A170" s="21"/>
      <c r="B170" s="14" t="s">
        <v>646</v>
      </c>
      <c r="C170" s="14"/>
      <c r="D170" s="14"/>
      <c r="E170" s="14"/>
      <c r="F170" s="14"/>
      <c r="G170" s="186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23"/>
      <c r="T170" s="191"/>
    </row>
    <row r="171" spans="1:20" s="173" customFormat="1" ht="38.25" x14ac:dyDescent="0.25">
      <c r="A171" s="156">
        <f>A169+1</f>
        <v>95</v>
      </c>
      <c r="B171" s="168" t="s">
        <v>152</v>
      </c>
      <c r="C171" s="171" t="s">
        <v>26</v>
      </c>
      <c r="D171" s="190" t="s">
        <v>302</v>
      </c>
      <c r="E171" s="176" t="s">
        <v>153</v>
      </c>
      <c r="F171" s="168" t="s">
        <v>668</v>
      </c>
      <c r="G171" s="177" t="s">
        <v>18</v>
      </c>
      <c r="H171" s="163" t="s">
        <v>15</v>
      </c>
      <c r="I171" s="164">
        <v>120</v>
      </c>
      <c r="J171" s="194"/>
      <c r="K171" s="196">
        <f>ROUND(I171*J171,2)</f>
        <v>0</v>
      </c>
      <c r="L171" s="197">
        <v>0.22</v>
      </c>
      <c r="M171" s="196">
        <f>ROUND(K171*L171,2)</f>
        <v>0</v>
      </c>
      <c r="N171" s="196">
        <f>M171+K171</f>
        <v>0</v>
      </c>
      <c r="O171" s="159">
        <v>46448</v>
      </c>
      <c r="P171" s="159">
        <v>46813</v>
      </c>
      <c r="Q171" s="160" t="s">
        <v>31</v>
      </c>
      <c r="R171" s="176" t="s">
        <v>464</v>
      </c>
      <c r="S171" s="198"/>
      <c r="T171" s="191"/>
    </row>
    <row r="172" spans="1:20" ht="38.25" x14ac:dyDescent="0.25">
      <c r="A172" s="28">
        <f>A171+1</f>
        <v>96</v>
      </c>
      <c r="B172" s="15" t="s">
        <v>154</v>
      </c>
      <c r="C172" s="171" t="s">
        <v>26</v>
      </c>
      <c r="D172" s="190" t="s">
        <v>302</v>
      </c>
      <c r="E172" s="46" t="s">
        <v>155</v>
      </c>
      <c r="F172" s="170" t="s">
        <v>662</v>
      </c>
      <c r="G172" s="47"/>
      <c r="H172" s="31" t="s">
        <v>15</v>
      </c>
      <c r="I172" s="43">
        <v>120</v>
      </c>
      <c r="J172" s="149"/>
      <c r="K172" s="184">
        <f>ROUND(I172*J172,2)</f>
        <v>0</v>
      </c>
      <c r="L172" s="185" t="s">
        <v>667</v>
      </c>
      <c r="M172" s="184">
        <v>0</v>
      </c>
      <c r="N172" s="184">
        <f>M172+K172</f>
        <v>0</v>
      </c>
      <c r="O172" s="159">
        <v>46448</v>
      </c>
      <c r="P172" s="159">
        <v>46813</v>
      </c>
      <c r="Q172" s="160" t="s">
        <v>31</v>
      </c>
      <c r="R172" s="46" t="s">
        <v>462</v>
      </c>
      <c r="T172" s="191"/>
    </row>
    <row r="173" spans="1:20" s="173" customFormat="1" ht="38.25" x14ac:dyDescent="0.25">
      <c r="A173" s="156">
        <f>A172+1</f>
        <v>97</v>
      </c>
      <c r="B173" s="168" t="s">
        <v>158</v>
      </c>
      <c r="C173" s="171" t="s">
        <v>26</v>
      </c>
      <c r="D173" s="190" t="s">
        <v>302</v>
      </c>
      <c r="E173" s="176" t="s">
        <v>159</v>
      </c>
      <c r="F173" s="168" t="s">
        <v>668</v>
      </c>
      <c r="G173" s="177" t="s">
        <v>18</v>
      </c>
      <c r="H173" s="163" t="s">
        <v>15</v>
      </c>
      <c r="I173" s="164">
        <v>120</v>
      </c>
      <c r="J173" s="194"/>
      <c r="K173" s="196">
        <f t="shared" ref="K173:K174" si="22">ROUND(I173*J173,2)</f>
        <v>0</v>
      </c>
      <c r="L173" s="197">
        <v>0.22</v>
      </c>
      <c r="M173" s="196">
        <f t="shared" ref="M173:M174" si="23">ROUND(K173*L173,2)</f>
        <v>0</v>
      </c>
      <c r="N173" s="196">
        <f t="shared" ref="N173:N174" si="24">M173+K173</f>
        <v>0</v>
      </c>
      <c r="O173" s="159">
        <v>46448</v>
      </c>
      <c r="P173" s="159">
        <v>46813</v>
      </c>
      <c r="Q173" s="160" t="s">
        <v>31</v>
      </c>
      <c r="R173" s="176" t="s">
        <v>465</v>
      </c>
      <c r="S173" s="198"/>
      <c r="T173" s="191"/>
    </row>
    <row r="174" spans="1:20" s="173" customFormat="1" ht="38.25" x14ac:dyDescent="0.25">
      <c r="A174" s="163">
        <f>A173+1</f>
        <v>98</v>
      </c>
      <c r="B174" s="168" t="s">
        <v>403</v>
      </c>
      <c r="C174" s="171" t="s">
        <v>26</v>
      </c>
      <c r="D174" s="190" t="s">
        <v>302</v>
      </c>
      <c r="E174" s="168" t="s">
        <v>404</v>
      </c>
      <c r="F174" s="168" t="s">
        <v>668</v>
      </c>
      <c r="G174" s="177" t="s">
        <v>18</v>
      </c>
      <c r="H174" s="163" t="s">
        <v>15</v>
      </c>
      <c r="I174" s="164">
        <v>1</v>
      </c>
      <c r="J174" s="194"/>
      <c r="K174" s="196">
        <f t="shared" si="22"/>
        <v>0</v>
      </c>
      <c r="L174" s="197">
        <v>0.22</v>
      </c>
      <c r="M174" s="196">
        <f t="shared" si="23"/>
        <v>0</v>
      </c>
      <c r="N174" s="196">
        <f t="shared" si="24"/>
        <v>0</v>
      </c>
      <c r="O174" s="159">
        <v>46448</v>
      </c>
      <c r="P174" s="159">
        <v>46813</v>
      </c>
      <c r="Q174" s="160" t="s">
        <v>31</v>
      </c>
      <c r="R174" s="176" t="s">
        <v>463</v>
      </c>
      <c r="S174" s="198"/>
      <c r="T174" s="191"/>
    </row>
    <row r="175" spans="1:20" ht="15" x14ac:dyDescent="0.25">
      <c r="A175" s="14"/>
      <c r="B175" s="14" t="s">
        <v>647</v>
      </c>
      <c r="C175" s="14"/>
      <c r="D175" s="14"/>
      <c r="E175" s="14"/>
      <c r="F175" s="14"/>
      <c r="G175" s="186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23"/>
      <c r="T175" s="191"/>
    </row>
    <row r="176" spans="1:20" s="173" customFormat="1" ht="38.25" x14ac:dyDescent="0.25">
      <c r="A176" s="156">
        <f>A174+1</f>
        <v>99</v>
      </c>
      <c r="B176" s="168" t="s">
        <v>152</v>
      </c>
      <c r="C176" s="171" t="s">
        <v>26</v>
      </c>
      <c r="D176" s="190" t="s">
        <v>302</v>
      </c>
      <c r="E176" s="176" t="s">
        <v>153</v>
      </c>
      <c r="F176" s="168" t="s">
        <v>668</v>
      </c>
      <c r="G176" s="177" t="s">
        <v>18</v>
      </c>
      <c r="H176" s="163" t="s">
        <v>15</v>
      </c>
      <c r="I176" s="164">
        <v>50</v>
      </c>
      <c r="J176" s="194"/>
      <c r="K176" s="196">
        <f>ROUND(I176*J176,2)</f>
        <v>0</v>
      </c>
      <c r="L176" s="197">
        <v>0.22</v>
      </c>
      <c r="M176" s="196">
        <f>ROUND(K176*L176,2)</f>
        <v>0</v>
      </c>
      <c r="N176" s="196">
        <f>M176+K176</f>
        <v>0</v>
      </c>
      <c r="O176" s="159">
        <v>46448</v>
      </c>
      <c r="P176" s="159">
        <v>46813</v>
      </c>
      <c r="Q176" s="160" t="s">
        <v>31</v>
      </c>
      <c r="R176" s="176" t="s">
        <v>468</v>
      </c>
      <c r="S176" s="198"/>
      <c r="T176" s="191"/>
    </row>
    <row r="177" spans="1:20" ht="38.25" x14ac:dyDescent="0.25">
      <c r="A177" s="28">
        <f>A176+1</f>
        <v>100</v>
      </c>
      <c r="B177" s="15" t="s">
        <v>154</v>
      </c>
      <c r="C177" s="171" t="s">
        <v>26</v>
      </c>
      <c r="D177" s="190" t="s">
        <v>302</v>
      </c>
      <c r="E177" s="46" t="s">
        <v>155</v>
      </c>
      <c r="F177" s="170" t="s">
        <v>662</v>
      </c>
      <c r="G177" s="47"/>
      <c r="H177" s="31" t="s">
        <v>15</v>
      </c>
      <c r="I177" s="43">
        <v>50</v>
      </c>
      <c r="J177" s="149"/>
      <c r="K177" s="184">
        <f>ROUND(I177*J177,2)</f>
        <v>0</v>
      </c>
      <c r="L177" s="185" t="s">
        <v>667</v>
      </c>
      <c r="M177" s="184">
        <v>0</v>
      </c>
      <c r="N177" s="184">
        <f>M177+K177</f>
        <v>0</v>
      </c>
      <c r="O177" s="159">
        <v>46448</v>
      </c>
      <c r="P177" s="159">
        <v>46813</v>
      </c>
      <c r="Q177" s="160" t="s">
        <v>31</v>
      </c>
      <c r="R177" s="46" t="s">
        <v>466</v>
      </c>
      <c r="T177" s="191"/>
    </row>
    <row r="178" spans="1:20" s="173" customFormat="1" ht="38.25" x14ac:dyDescent="0.25">
      <c r="A178" s="156">
        <f>A177+1</f>
        <v>101</v>
      </c>
      <c r="B178" s="168" t="s">
        <v>158</v>
      </c>
      <c r="C178" s="171" t="s">
        <v>26</v>
      </c>
      <c r="D178" s="190" t="s">
        <v>302</v>
      </c>
      <c r="E178" s="176" t="s">
        <v>159</v>
      </c>
      <c r="F178" s="168" t="s">
        <v>668</v>
      </c>
      <c r="G178" s="177" t="s">
        <v>18</v>
      </c>
      <c r="H178" s="163" t="s">
        <v>15</v>
      </c>
      <c r="I178" s="164">
        <v>50</v>
      </c>
      <c r="J178" s="194"/>
      <c r="K178" s="196">
        <f>ROUND(I178*J178,2)</f>
        <v>0</v>
      </c>
      <c r="L178" s="197">
        <v>0.22</v>
      </c>
      <c r="M178" s="196">
        <f>ROUND(K178*L178,2)</f>
        <v>0</v>
      </c>
      <c r="N178" s="196">
        <f>M178+K178</f>
        <v>0</v>
      </c>
      <c r="O178" s="159">
        <v>46448</v>
      </c>
      <c r="P178" s="159">
        <v>46813</v>
      </c>
      <c r="Q178" s="160" t="s">
        <v>31</v>
      </c>
      <c r="R178" s="176" t="s">
        <v>469</v>
      </c>
      <c r="S178" s="198"/>
      <c r="T178" s="191"/>
    </row>
    <row r="179" spans="1:20" ht="15" x14ac:dyDescent="0.25">
      <c r="A179" s="21"/>
      <c r="B179" s="14" t="s">
        <v>648</v>
      </c>
      <c r="C179" s="14"/>
      <c r="D179" s="14"/>
      <c r="E179" s="14"/>
      <c r="F179" s="14"/>
      <c r="G179" s="186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23"/>
      <c r="T179" s="191"/>
    </row>
    <row r="180" spans="1:20" s="173" customFormat="1" ht="38.25" x14ac:dyDescent="0.25">
      <c r="A180" s="156">
        <f>A178+1</f>
        <v>102</v>
      </c>
      <c r="B180" s="168" t="s">
        <v>152</v>
      </c>
      <c r="C180" s="171" t="s">
        <v>26</v>
      </c>
      <c r="D180" s="190" t="s">
        <v>302</v>
      </c>
      <c r="E180" s="176" t="s">
        <v>153</v>
      </c>
      <c r="F180" s="168" t="s">
        <v>668</v>
      </c>
      <c r="G180" s="177" t="s">
        <v>18</v>
      </c>
      <c r="H180" s="163" t="s">
        <v>15</v>
      </c>
      <c r="I180" s="164">
        <v>90</v>
      </c>
      <c r="J180" s="194"/>
      <c r="K180" s="196">
        <f>ROUND(I180*J180,2)</f>
        <v>0</v>
      </c>
      <c r="L180" s="197">
        <v>0.22</v>
      </c>
      <c r="M180" s="196">
        <f>ROUND(K180*L180,2)</f>
        <v>0</v>
      </c>
      <c r="N180" s="196">
        <f>M180+K180</f>
        <v>0</v>
      </c>
      <c r="O180" s="159">
        <v>46448</v>
      </c>
      <c r="P180" s="159">
        <v>46813</v>
      </c>
      <c r="Q180" s="160" t="s">
        <v>31</v>
      </c>
      <c r="R180" s="176" t="s">
        <v>470</v>
      </c>
      <c r="S180" s="198"/>
      <c r="T180" s="191"/>
    </row>
    <row r="181" spans="1:20" ht="38.25" x14ac:dyDescent="0.25">
      <c r="A181" s="28">
        <f>A180+1</f>
        <v>103</v>
      </c>
      <c r="B181" s="15" t="s">
        <v>154</v>
      </c>
      <c r="C181" s="171" t="s">
        <v>26</v>
      </c>
      <c r="D181" s="190" t="s">
        <v>302</v>
      </c>
      <c r="E181" s="46" t="s">
        <v>155</v>
      </c>
      <c r="F181" s="170" t="s">
        <v>662</v>
      </c>
      <c r="G181" s="47"/>
      <c r="H181" s="31" t="s">
        <v>15</v>
      </c>
      <c r="I181" s="43">
        <v>90</v>
      </c>
      <c r="J181" s="149"/>
      <c r="K181" s="184">
        <f>ROUND(I181*J181,2)</f>
        <v>0</v>
      </c>
      <c r="L181" s="185" t="s">
        <v>667</v>
      </c>
      <c r="M181" s="184">
        <v>0</v>
      </c>
      <c r="N181" s="184">
        <f>M181+K181</f>
        <v>0</v>
      </c>
      <c r="O181" s="159">
        <v>46448</v>
      </c>
      <c r="P181" s="159">
        <v>46813</v>
      </c>
      <c r="Q181" s="160" t="s">
        <v>31</v>
      </c>
      <c r="R181" s="46" t="s">
        <v>467</v>
      </c>
      <c r="T181" s="191"/>
    </row>
    <row r="182" spans="1:20" s="173" customFormat="1" ht="38.25" x14ac:dyDescent="0.25">
      <c r="A182" s="200">
        <f>A181+1</f>
        <v>104</v>
      </c>
      <c r="B182" s="208" t="s">
        <v>158</v>
      </c>
      <c r="C182" s="178" t="s">
        <v>26</v>
      </c>
      <c r="D182" s="190" t="s">
        <v>302</v>
      </c>
      <c r="E182" s="209" t="s">
        <v>159</v>
      </c>
      <c r="F182" s="168" t="s">
        <v>668</v>
      </c>
      <c r="G182" s="177" t="s">
        <v>18</v>
      </c>
      <c r="H182" s="210" t="s">
        <v>15</v>
      </c>
      <c r="I182" s="163">
        <v>90</v>
      </c>
      <c r="J182" s="194"/>
      <c r="K182" s="196">
        <f>ROUND(I182*J182,2)</f>
        <v>0</v>
      </c>
      <c r="L182" s="197">
        <v>0.22</v>
      </c>
      <c r="M182" s="196">
        <f>ROUND(K182*L182,2)</f>
        <v>0</v>
      </c>
      <c r="N182" s="196">
        <f>M182+K182</f>
        <v>0</v>
      </c>
      <c r="O182" s="159">
        <v>46448</v>
      </c>
      <c r="P182" s="159">
        <v>46813</v>
      </c>
      <c r="Q182" s="211" t="s">
        <v>31</v>
      </c>
      <c r="R182" s="209" t="s">
        <v>471</v>
      </c>
      <c r="S182" s="198"/>
      <c r="T182" s="191"/>
    </row>
    <row r="183" spans="1:20" s="10" customFormat="1" ht="15" x14ac:dyDescent="0.25">
      <c r="A183" s="19" t="s">
        <v>96</v>
      </c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6"/>
      <c r="T183" s="191"/>
    </row>
    <row r="184" spans="1:20" ht="15" x14ac:dyDescent="0.25">
      <c r="A184" s="21"/>
      <c r="B184" s="14" t="s">
        <v>58</v>
      </c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7"/>
      <c r="T184" s="191"/>
    </row>
    <row r="185" spans="1:20" s="212" customFormat="1" ht="38.25" x14ac:dyDescent="0.25">
      <c r="A185" s="156">
        <f>A182+1</f>
        <v>105</v>
      </c>
      <c r="B185" s="162" t="s">
        <v>591</v>
      </c>
      <c r="C185" s="162" t="s">
        <v>98</v>
      </c>
      <c r="D185" s="190" t="s">
        <v>302</v>
      </c>
      <c r="E185" s="168" t="s">
        <v>592</v>
      </c>
      <c r="F185" s="168" t="s">
        <v>668</v>
      </c>
      <c r="G185" s="166"/>
      <c r="H185" s="163" t="s">
        <v>15</v>
      </c>
      <c r="I185" s="163">
        <v>2</v>
      </c>
      <c r="J185" s="194"/>
      <c r="K185" s="196">
        <f>ROUND(I185*J185,2)</f>
        <v>0</v>
      </c>
      <c r="L185" s="197">
        <v>0.22</v>
      </c>
      <c r="M185" s="196">
        <f>ROUND(K185*L185,2)</f>
        <v>0</v>
      </c>
      <c r="N185" s="196">
        <f>M185+K185</f>
        <v>0</v>
      </c>
      <c r="O185" s="159">
        <v>46641</v>
      </c>
      <c r="P185" s="159">
        <v>47006</v>
      </c>
      <c r="Q185" s="160" t="s">
        <v>31</v>
      </c>
      <c r="R185" s="175" t="s">
        <v>661</v>
      </c>
      <c r="S185" s="198"/>
      <c r="T185" s="191"/>
    </row>
    <row r="186" spans="1:20" ht="15" x14ac:dyDescent="0.25">
      <c r="A186" s="21"/>
      <c r="B186" s="14" t="s">
        <v>649</v>
      </c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7"/>
      <c r="T186" s="191"/>
    </row>
    <row r="187" spans="1:20" ht="38.25" x14ac:dyDescent="0.25">
      <c r="A187" s="28">
        <f>A185+1</f>
        <v>106</v>
      </c>
      <c r="B187" s="162" t="s">
        <v>608</v>
      </c>
      <c r="C187" s="162" t="s">
        <v>98</v>
      </c>
      <c r="D187" s="190" t="s">
        <v>302</v>
      </c>
      <c r="E187" s="168" t="s">
        <v>609</v>
      </c>
      <c r="F187" s="170" t="s">
        <v>662</v>
      </c>
      <c r="G187" s="166"/>
      <c r="H187" s="163" t="s">
        <v>15</v>
      </c>
      <c r="I187" s="164">
        <v>1</v>
      </c>
      <c r="J187" s="149"/>
      <c r="K187" s="184">
        <f>ROUND(I187*J187,2)</f>
        <v>0</v>
      </c>
      <c r="L187" s="185" t="s">
        <v>667</v>
      </c>
      <c r="M187" s="184">
        <v>0</v>
      </c>
      <c r="N187" s="184">
        <f>M187+K187</f>
        <v>0</v>
      </c>
      <c r="O187" s="159">
        <v>46576</v>
      </c>
      <c r="P187" s="159">
        <v>47307</v>
      </c>
      <c r="Q187" s="160" t="s">
        <v>21</v>
      </c>
      <c r="R187" s="175" t="s">
        <v>660</v>
      </c>
      <c r="S187" s="151"/>
      <c r="T187" s="191"/>
    </row>
    <row r="188" spans="1:20" s="62" customFormat="1" ht="15" x14ac:dyDescent="0.25">
      <c r="A188" s="57"/>
      <c r="B188" s="58" t="s">
        <v>211</v>
      </c>
      <c r="C188" s="58"/>
      <c r="D188" s="58"/>
      <c r="E188" s="58"/>
      <c r="F188" s="58"/>
      <c r="G188" s="59"/>
      <c r="H188" s="61"/>
      <c r="I188" s="24"/>
      <c r="J188" s="56"/>
      <c r="K188" s="24"/>
      <c r="L188" s="24"/>
      <c r="M188" s="24"/>
      <c r="N188" s="24"/>
      <c r="O188" s="24"/>
      <c r="P188" s="24"/>
      <c r="Q188" s="24"/>
      <c r="R188" s="60"/>
      <c r="T188" s="191"/>
    </row>
    <row r="189" spans="1:20" s="167" customFormat="1" ht="25.5" x14ac:dyDescent="0.25">
      <c r="A189" s="156">
        <f>A187+1</f>
        <v>107</v>
      </c>
      <c r="B189" s="179" t="s">
        <v>573</v>
      </c>
      <c r="C189" s="176" t="s">
        <v>166</v>
      </c>
      <c r="D189" s="190" t="s">
        <v>302</v>
      </c>
      <c r="E189" s="30" t="s">
        <v>574</v>
      </c>
      <c r="F189" s="170" t="s">
        <v>662</v>
      </c>
      <c r="G189" s="165"/>
      <c r="H189" s="163" t="s">
        <v>15</v>
      </c>
      <c r="I189" s="164">
        <v>1</v>
      </c>
      <c r="J189" s="149"/>
      <c r="K189" s="184">
        <f>ROUND(I189*J189,2)</f>
        <v>0</v>
      </c>
      <c r="L189" s="185" t="s">
        <v>667</v>
      </c>
      <c r="M189" s="184">
        <v>0</v>
      </c>
      <c r="N189" s="184">
        <f>M189+K189</f>
        <v>0</v>
      </c>
      <c r="O189" s="177" t="s">
        <v>194</v>
      </c>
      <c r="P189" s="166" t="s">
        <v>18</v>
      </c>
      <c r="Q189" s="166" t="s">
        <v>197</v>
      </c>
      <c r="R189" s="176" t="s">
        <v>18</v>
      </c>
      <c r="T189" s="191"/>
    </row>
    <row r="190" spans="1:20" ht="15" x14ac:dyDescent="0.25">
      <c r="A190" s="11" t="s">
        <v>183</v>
      </c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6"/>
      <c r="T190" s="191"/>
    </row>
    <row r="191" spans="1:20" ht="15" x14ac:dyDescent="0.25">
      <c r="A191" s="21"/>
      <c r="B191" s="14" t="s">
        <v>58</v>
      </c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7"/>
      <c r="T191" s="191"/>
    </row>
    <row r="192" spans="1:20" s="173" customFormat="1" ht="63.75" x14ac:dyDescent="0.25">
      <c r="A192" s="156">
        <f>A189+1</f>
        <v>108</v>
      </c>
      <c r="B192" s="29" t="s">
        <v>576</v>
      </c>
      <c r="C192" s="168" t="s">
        <v>185</v>
      </c>
      <c r="D192" s="190" t="s">
        <v>302</v>
      </c>
      <c r="E192" s="30" t="s">
        <v>577</v>
      </c>
      <c r="F192" s="193" t="s">
        <v>662</v>
      </c>
      <c r="G192" s="166"/>
      <c r="H192" s="163" t="s">
        <v>15</v>
      </c>
      <c r="I192" s="164">
        <v>1</v>
      </c>
      <c r="J192" s="194"/>
      <c r="K192" s="184">
        <f>ROUND(I192*J192,2)</f>
        <v>0</v>
      </c>
      <c r="L192" s="185" t="s">
        <v>667</v>
      </c>
      <c r="M192" s="184">
        <v>0</v>
      </c>
      <c r="N192" s="184">
        <f>M192+K192</f>
        <v>0</v>
      </c>
      <c r="O192" s="159">
        <v>46334</v>
      </c>
      <c r="P192" s="159">
        <v>46698</v>
      </c>
      <c r="Q192" s="166" t="s">
        <v>31</v>
      </c>
      <c r="R192" s="213" t="s">
        <v>279</v>
      </c>
      <c r="T192" s="191"/>
    </row>
    <row r="193" spans="1:20" s="10" customFormat="1" ht="15" x14ac:dyDescent="0.25">
      <c r="A193" s="11" t="s">
        <v>32</v>
      </c>
      <c r="B193" s="12"/>
      <c r="C193" s="20"/>
      <c r="D193" s="20"/>
      <c r="E193" s="20"/>
      <c r="F193" s="19"/>
      <c r="G193" s="20"/>
      <c r="H193" s="20"/>
      <c r="I193" s="20"/>
      <c r="J193" s="20"/>
      <c r="K193" s="20"/>
      <c r="L193" s="20"/>
      <c r="M193" s="19"/>
      <c r="N193" s="20"/>
      <c r="O193" s="20"/>
      <c r="P193" s="20"/>
      <c r="Q193" s="20"/>
      <c r="R193" s="22"/>
      <c r="T193" s="191"/>
    </row>
    <row r="194" spans="1:20" ht="15" x14ac:dyDescent="0.25">
      <c r="A194" s="21"/>
      <c r="B194" s="14" t="s">
        <v>33</v>
      </c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23"/>
      <c r="T194" s="191"/>
    </row>
    <row r="195" spans="1:20" s="173" customFormat="1" ht="38.25" x14ac:dyDescent="0.25">
      <c r="A195" s="156">
        <f>A192+1</f>
        <v>109</v>
      </c>
      <c r="B195" s="29" t="s">
        <v>200</v>
      </c>
      <c r="C195" s="168" t="s">
        <v>34</v>
      </c>
      <c r="D195" s="190" t="s">
        <v>302</v>
      </c>
      <c r="E195" s="30" t="s">
        <v>420</v>
      </c>
      <c r="F195" s="168" t="s">
        <v>668</v>
      </c>
      <c r="G195" s="163" t="s">
        <v>18</v>
      </c>
      <c r="H195" s="163" t="s">
        <v>15</v>
      </c>
      <c r="I195" s="164">
        <v>1</v>
      </c>
      <c r="J195" s="194"/>
      <c r="K195" s="196">
        <f t="shared" ref="K195:K197" si="25">ROUND(I195*J195,2)</f>
        <v>0</v>
      </c>
      <c r="L195" s="197">
        <v>0.22</v>
      </c>
      <c r="M195" s="196">
        <f t="shared" ref="M195:M197" si="26">ROUND(K195*L195,2)</f>
        <v>0</v>
      </c>
      <c r="N195" s="196">
        <f t="shared" ref="N195:N197" si="27">M195+K195</f>
        <v>0</v>
      </c>
      <c r="O195" s="166">
        <v>46414</v>
      </c>
      <c r="P195" s="159">
        <v>46778</v>
      </c>
      <c r="Q195" s="166" t="s">
        <v>31</v>
      </c>
      <c r="R195" s="175" t="s">
        <v>280</v>
      </c>
      <c r="S195" s="198"/>
      <c r="T195" s="191"/>
    </row>
    <row r="196" spans="1:20" s="173" customFormat="1" ht="38.25" x14ac:dyDescent="0.25">
      <c r="A196" s="163">
        <f>A195+1</f>
        <v>110</v>
      </c>
      <c r="B196" s="29" t="s">
        <v>201</v>
      </c>
      <c r="C196" s="168" t="s">
        <v>34</v>
      </c>
      <c r="D196" s="190" t="s">
        <v>302</v>
      </c>
      <c r="E196" s="30" t="s">
        <v>421</v>
      </c>
      <c r="F196" s="168" t="s">
        <v>668</v>
      </c>
      <c r="G196" s="163" t="s">
        <v>18</v>
      </c>
      <c r="H196" s="163" t="s">
        <v>15</v>
      </c>
      <c r="I196" s="164">
        <v>4</v>
      </c>
      <c r="J196" s="194"/>
      <c r="K196" s="196">
        <f t="shared" si="25"/>
        <v>0</v>
      </c>
      <c r="L196" s="197">
        <v>0.22</v>
      </c>
      <c r="M196" s="196">
        <f t="shared" si="26"/>
        <v>0</v>
      </c>
      <c r="N196" s="196">
        <f t="shared" si="27"/>
        <v>0</v>
      </c>
      <c r="O196" s="166">
        <v>46414</v>
      </c>
      <c r="P196" s="159">
        <v>46778</v>
      </c>
      <c r="Q196" s="166" t="s">
        <v>31</v>
      </c>
      <c r="R196" s="175" t="s">
        <v>280</v>
      </c>
      <c r="S196" s="198"/>
      <c r="T196" s="191"/>
    </row>
    <row r="197" spans="1:20" s="173" customFormat="1" ht="38.25" x14ac:dyDescent="0.25">
      <c r="A197" s="163">
        <f>A196+1</f>
        <v>111</v>
      </c>
      <c r="B197" s="29" t="s">
        <v>202</v>
      </c>
      <c r="C197" s="168" t="s">
        <v>34</v>
      </c>
      <c r="D197" s="190" t="s">
        <v>302</v>
      </c>
      <c r="E197" s="30" t="s">
        <v>422</v>
      </c>
      <c r="F197" s="168" t="s">
        <v>668</v>
      </c>
      <c r="G197" s="163" t="s">
        <v>18</v>
      </c>
      <c r="H197" s="163" t="s">
        <v>15</v>
      </c>
      <c r="I197" s="164">
        <v>2</v>
      </c>
      <c r="J197" s="194"/>
      <c r="K197" s="196">
        <f t="shared" si="25"/>
        <v>0</v>
      </c>
      <c r="L197" s="197">
        <v>0.22</v>
      </c>
      <c r="M197" s="196">
        <f t="shared" si="26"/>
        <v>0</v>
      </c>
      <c r="N197" s="196">
        <f t="shared" si="27"/>
        <v>0</v>
      </c>
      <c r="O197" s="166">
        <v>46414</v>
      </c>
      <c r="P197" s="159">
        <v>46778</v>
      </c>
      <c r="Q197" s="166" t="s">
        <v>31</v>
      </c>
      <c r="R197" s="175" t="s">
        <v>280</v>
      </c>
      <c r="S197" s="198"/>
      <c r="T197" s="191"/>
    </row>
    <row r="198" spans="1:20" ht="15" x14ac:dyDescent="0.25">
      <c r="A198" s="11" t="s">
        <v>188</v>
      </c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6"/>
      <c r="T198" s="191"/>
    </row>
    <row r="199" spans="1:20" ht="15" x14ac:dyDescent="0.25">
      <c r="A199" s="21"/>
      <c r="B199" s="14" t="s">
        <v>30</v>
      </c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7"/>
      <c r="T199" s="191"/>
    </row>
    <row r="200" spans="1:20" ht="89.25" x14ac:dyDescent="0.25">
      <c r="A200" s="28">
        <f>A197+1</f>
        <v>112</v>
      </c>
      <c r="B200" s="29" t="s">
        <v>488</v>
      </c>
      <c r="C200" s="15" t="s">
        <v>189</v>
      </c>
      <c r="D200" s="190" t="s">
        <v>302</v>
      </c>
      <c r="E200" s="30" t="s">
        <v>496</v>
      </c>
      <c r="F200" s="170" t="s">
        <v>662</v>
      </c>
      <c r="G200" s="47"/>
      <c r="H200" s="31" t="s">
        <v>15</v>
      </c>
      <c r="I200" s="43">
        <v>1</v>
      </c>
      <c r="J200" s="149"/>
      <c r="K200" s="184">
        <f>ROUND(I200*J200,2)</f>
        <v>0</v>
      </c>
      <c r="L200" s="185" t="s">
        <v>667</v>
      </c>
      <c r="M200" s="184">
        <v>0</v>
      </c>
      <c r="N200" s="184">
        <f>M200+K200</f>
        <v>0</v>
      </c>
      <c r="O200" s="157">
        <v>46409</v>
      </c>
      <c r="P200" s="157">
        <v>46773</v>
      </c>
      <c r="Q200" s="47" t="s">
        <v>31</v>
      </c>
      <c r="R200" s="181" t="s">
        <v>436</v>
      </c>
      <c r="T200" s="191"/>
    </row>
    <row r="201" spans="1:20" ht="76.5" x14ac:dyDescent="0.25">
      <c r="A201" s="31">
        <f>A200+1</f>
        <v>113</v>
      </c>
      <c r="B201" s="29" t="s">
        <v>489</v>
      </c>
      <c r="C201" s="15" t="s">
        <v>189</v>
      </c>
      <c r="D201" s="190" t="s">
        <v>302</v>
      </c>
      <c r="E201" s="30" t="s">
        <v>497</v>
      </c>
      <c r="F201" s="170" t="s">
        <v>662</v>
      </c>
      <c r="G201" s="47"/>
      <c r="H201" s="31" t="s">
        <v>15</v>
      </c>
      <c r="I201" s="43">
        <v>1</v>
      </c>
      <c r="J201" s="149"/>
      <c r="K201" s="184">
        <f>ROUND(I201*J201,2)</f>
        <v>0</v>
      </c>
      <c r="L201" s="185" t="s">
        <v>667</v>
      </c>
      <c r="M201" s="184">
        <v>0</v>
      </c>
      <c r="N201" s="184">
        <f>M201+K201</f>
        <v>0</v>
      </c>
      <c r="O201" s="157">
        <v>46404</v>
      </c>
      <c r="P201" s="157">
        <v>46768</v>
      </c>
      <c r="Q201" s="47" t="s">
        <v>31</v>
      </c>
      <c r="R201" s="181" t="s">
        <v>437</v>
      </c>
      <c r="T201" s="191"/>
    </row>
    <row r="202" spans="1:20" s="10" customFormat="1" ht="15" x14ac:dyDescent="0.25">
      <c r="A202" s="19" t="s">
        <v>242</v>
      </c>
      <c r="B202" s="20"/>
      <c r="C202" s="20"/>
      <c r="D202" s="20"/>
      <c r="E202" s="20"/>
      <c r="F202" s="19"/>
      <c r="G202" s="20"/>
      <c r="H202" s="20"/>
      <c r="I202" s="20"/>
      <c r="J202" s="20"/>
      <c r="K202" s="20"/>
      <c r="L202" s="20"/>
      <c r="M202" s="19"/>
      <c r="N202" s="20"/>
      <c r="O202" s="20"/>
      <c r="P202" s="20"/>
      <c r="Q202" s="20"/>
      <c r="R202" s="22"/>
      <c r="T202" s="191"/>
    </row>
    <row r="203" spans="1:20" ht="15" x14ac:dyDescent="0.25">
      <c r="A203" s="13"/>
      <c r="B203" s="14" t="s">
        <v>30</v>
      </c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7"/>
      <c r="T203" s="191"/>
    </row>
    <row r="204" spans="1:20" s="173" customFormat="1" ht="51" x14ac:dyDescent="0.25">
      <c r="A204" s="156">
        <f>A201+1</f>
        <v>114</v>
      </c>
      <c r="B204" s="168" t="s">
        <v>415</v>
      </c>
      <c r="C204" s="176" t="s">
        <v>144</v>
      </c>
      <c r="D204" s="190" t="s">
        <v>302</v>
      </c>
      <c r="E204" s="176" t="s">
        <v>425</v>
      </c>
      <c r="F204" s="193" t="s">
        <v>662</v>
      </c>
      <c r="G204" s="163"/>
      <c r="H204" s="163" t="s">
        <v>15</v>
      </c>
      <c r="I204" s="164">
        <v>1</v>
      </c>
      <c r="J204" s="194"/>
      <c r="K204" s="184">
        <f>ROUND(I204*J204,2)</f>
        <v>0</v>
      </c>
      <c r="L204" s="185" t="s">
        <v>667</v>
      </c>
      <c r="M204" s="184">
        <v>0</v>
      </c>
      <c r="N204" s="184">
        <f>M204+K204</f>
        <v>0</v>
      </c>
      <c r="O204" s="159">
        <v>46498</v>
      </c>
      <c r="P204" s="159">
        <v>46863</v>
      </c>
      <c r="Q204" s="160" t="s">
        <v>31</v>
      </c>
      <c r="R204" s="176" t="s">
        <v>146</v>
      </c>
      <c r="T204" s="191"/>
    </row>
    <row r="205" spans="1:20" s="173" customFormat="1" ht="51" x14ac:dyDescent="0.25">
      <c r="A205" s="163">
        <f>A204+1</f>
        <v>115</v>
      </c>
      <c r="B205" s="168" t="s">
        <v>416</v>
      </c>
      <c r="C205" s="176" t="s">
        <v>144</v>
      </c>
      <c r="D205" s="190" t="s">
        <v>302</v>
      </c>
      <c r="E205" s="176" t="s">
        <v>426</v>
      </c>
      <c r="F205" s="193" t="s">
        <v>662</v>
      </c>
      <c r="G205" s="163"/>
      <c r="H205" s="163" t="s">
        <v>15</v>
      </c>
      <c r="I205" s="164">
        <v>18</v>
      </c>
      <c r="J205" s="194"/>
      <c r="K205" s="184">
        <f>ROUND(I205*J205,2)</f>
        <v>0</v>
      </c>
      <c r="L205" s="185" t="s">
        <v>667</v>
      </c>
      <c r="M205" s="184">
        <v>0</v>
      </c>
      <c r="N205" s="184">
        <f>M205+K205</f>
        <v>0</v>
      </c>
      <c r="O205" s="159">
        <v>46498</v>
      </c>
      <c r="P205" s="159">
        <v>46863</v>
      </c>
      <c r="Q205" s="160" t="s">
        <v>31</v>
      </c>
      <c r="R205" s="176" t="s">
        <v>149</v>
      </c>
      <c r="T205" s="191"/>
    </row>
    <row r="206" spans="1:20" s="173" customFormat="1" ht="51" x14ac:dyDescent="0.25">
      <c r="A206" s="163">
        <f>A205+1</f>
        <v>116</v>
      </c>
      <c r="B206" s="168" t="s">
        <v>440</v>
      </c>
      <c r="C206" s="176" t="s">
        <v>144</v>
      </c>
      <c r="D206" s="190" t="s">
        <v>302</v>
      </c>
      <c r="E206" s="176" t="s">
        <v>427</v>
      </c>
      <c r="F206" s="193" t="s">
        <v>662</v>
      </c>
      <c r="G206" s="163"/>
      <c r="H206" s="163" t="s">
        <v>15</v>
      </c>
      <c r="I206" s="164">
        <v>19</v>
      </c>
      <c r="J206" s="194"/>
      <c r="K206" s="184">
        <f>ROUND(I206*J206,2)</f>
        <v>0</v>
      </c>
      <c r="L206" s="185" t="s">
        <v>667</v>
      </c>
      <c r="M206" s="184">
        <v>0</v>
      </c>
      <c r="N206" s="184">
        <f>M206+K206</f>
        <v>0</v>
      </c>
      <c r="O206" s="159">
        <v>46498</v>
      </c>
      <c r="P206" s="159">
        <v>46863</v>
      </c>
      <c r="Q206" s="160" t="s">
        <v>31</v>
      </c>
      <c r="R206" s="176" t="s">
        <v>150</v>
      </c>
      <c r="T206" s="191"/>
    </row>
    <row r="207" spans="1:20" s="10" customFormat="1" ht="15" x14ac:dyDescent="0.25">
      <c r="A207" s="11" t="s">
        <v>176</v>
      </c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6"/>
      <c r="T207" s="191"/>
    </row>
    <row r="208" spans="1:20" ht="15" x14ac:dyDescent="0.25">
      <c r="A208" s="21"/>
      <c r="B208" s="14" t="s">
        <v>624</v>
      </c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23"/>
      <c r="T208" s="191"/>
    </row>
    <row r="209" spans="1:20" ht="38.25" x14ac:dyDescent="0.25">
      <c r="A209" s="28">
        <f>A206+1</f>
        <v>117</v>
      </c>
      <c r="B209" s="29" t="s">
        <v>177</v>
      </c>
      <c r="C209" s="168" t="s">
        <v>178</v>
      </c>
      <c r="D209" s="190" t="s">
        <v>302</v>
      </c>
      <c r="E209" s="30" t="s">
        <v>433</v>
      </c>
      <c r="F209" s="170" t="s">
        <v>662</v>
      </c>
      <c r="G209" s="166"/>
      <c r="H209" s="163" t="s">
        <v>15</v>
      </c>
      <c r="I209" s="164">
        <v>5001</v>
      </c>
      <c r="J209" s="149"/>
      <c r="K209" s="184">
        <f>ROUND(I209*J209,2)</f>
        <v>0</v>
      </c>
      <c r="L209" s="185" t="s">
        <v>667</v>
      </c>
      <c r="M209" s="184">
        <v>0</v>
      </c>
      <c r="N209" s="184">
        <f>M209+K209</f>
        <v>0</v>
      </c>
      <c r="O209" s="159">
        <v>46453</v>
      </c>
      <c r="P209" s="159">
        <v>46818</v>
      </c>
      <c r="Q209" s="164" t="s">
        <v>31</v>
      </c>
      <c r="R209" s="175" t="s">
        <v>18</v>
      </c>
      <c r="T209" s="191"/>
    </row>
    <row r="210" spans="1:20" s="10" customFormat="1" ht="15" x14ac:dyDescent="0.25">
      <c r="A210" s="11" t="s">
        <v>213</v>
      </c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6"/>
      <c r="T210" s="191"/>
    </row>
    <row r="211" spans="1:20" ht="15" x14ac:dyDescent="0.25">
      <c r="A211" s="21"/>
      <c r="B211" s="14" t="s">
        <v>58</v>
      </c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23"/>
      <c r="T211" s="191"/>
    </row>
    <row r="212" spans="1:20" ht="76.5" x14ac:dyDescent="0.25">
      <c r="A212" s="28">
        <f>A209+1</f>
        <v>118</v>
      </c>
      <c r="B212" s="30" t="s">
        <v>568</v>
      </c>
      <c r="C212" s="15" t="s">
        <v>212</v>
      </c>
      <c r="D212" s="190" t="s">
        <v>302</v>
      </c>
      <c r="E212" s="30" t="s">
        <v>614</v>
      </c>
      <c r="F212" s="170" t="s">
        <v>662</v>
      </c>
      <c r="G212" s="47"/>
      <c r="H212" s="31" t="s">
        <v>15</v>
      </c>
      <c r="I212" s="43">
        <v>1</v>
      </c>
      <c r="J212" s="149"/>
      <c r="K212" s="184">
        <f>ROUND(I212*J212,2)</f>
        <v>0</v>
      </c>
      <c r="L212" s="185" t="s">
        <v>667</v>
      </c>
      <c r="M212" s="184">
        <v>0</v>
      </c>
      <c r="N212" s="184">
        <f>M212+K212</f>
        <v>0</v>
      </c>
      <c r="O212" s="47">
        <v>46404</v>
      </c>
      <c r="P212" s="157">
        <v>46768</v>
      </c>
      <c r="Q212" s="43" t="s">
        <v>31</v>
      </c>
      <c r="R212" s="152" t="s">
        <v>18</v>
      </c>
      <c r="T212" s="191"/>
    </row>
    <row r="213" spans="1:20" s="10" customFormat="1" ht="15" x14ac:dyDescent="0.25">
      <c r="A213" s="11" t="s">
        <v>221</v>
      </c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6"/>
      <c r="T213" s="191"/>
    </row>
    <row r="214" spans="1:20" ht="15" x14ac:dyDescent="0.25">
      <c r="A214" s="21"/>
      <c r="B214" s="14" t="s">
        <v>58</v>
      </c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23"/>
      <c r="T214" s="191"/>
    </row>
    <row r="215" spans="1:20" ht="102" x14ac:dyDescent="0.25">
      <c r="A215" s="28">
        <f>A212+1</f>
        <v>119</v>
      </c>
      <c r="B215" s="15" t="s">
        <v>423</v>
      </c>
      <c r="C215" s="15" t="s">
        <v>220</v>
      </c>
      <c r="D215" s="190" t="s">
        <v>302</v>
      </c>
      <c r="E215" s="30" t="s">
        <v>424</v>
      </c>
      <c r="F215" s="170" t="s">
        <v>662</v>
      </c>
      <c r="G215" s="47"/>
      <c r="H215" s="31" t="s">
        <v>15</v>
      </c>
      <c r="I215" s="43">
        <v>1</v>
      </c>
      <c r="J215" s="149"/>
      <c r="K215" s="184">
        <f>ROUND(I215*J215,2)</f>
        <v>0</v>
      </c>
      <c r="L215" s="185" t="s">
        <v>667</v>
      </c>
      <c r="M215" s="184">
        <v>0</v>
      </c>
      <c r="N215" s="184">
        <f>M215+K215</f>
        <v>0</v>
      </c>
      <c r="O215" s="47">
        <v>46402</v>
      </c>
      <c r="P215" s="157">
        <v>46766</v>
      </c>
      <c r="Q215" s="43" t="s">
        <v>31</v>
      </c>
      <c r="R215" s="152" t="s">
        <v>18</v>
      </c>
      <c r="T215" s="191"/>
    </row>
    <row r="216" spans="1:20" s="10" customFormat="1" ht="15" x14ac:dyDescent="0.25">
      <c r="A216" s="11" t="s">
        <v>419</v>
      </c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6"/>
      <c r="T216" s="191"/>
    </row>
    <row r="217" spans="1:20" ht="15" x14ac:dyDescent="0.25">
      <c r="A217" s="21"/>
      <c r="B217" s="14" t="s">
        <v>58</v>
      </c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23"/>
      <c r="T217" s="191"/>
    </row>
    <row r="218" spans="1:20" ht="38.25" x14ac:dyDescent="0.25">
      <c r="A218" s="28">
        <f>A215+1</f>
        <v>120</v>
      </c>
      <c r="B218" s="15" t="s">
        <v>418</v>
      </c>
      <c r="C218" s="15" t="s">
        <v>417</v>
      </c>
      <c r="D218" s="190" t="s">
        <v>302</v>
      </c>
      <c r="E218" s="30" t="s">
        <v>429</v>
      </c>
      <c r="F218" s="170" t="s">
        <v>662</v>
      </c>
      <c r="G218" s="47"/>
      <c r="H218" s="31" t="s">
        <v>15</v>
      </c>
      <c r="I218" s="43">
        <v>500</v>
      </c>
      <c r="J218" s="149"/>
      <c r="K218" s="184">
        <f>ROUND(I218*J218,2)</f>
        <v>0</v>
      </c>
      <c r="L218" s="185" t="s">
        <v>667</v>
      </c>
      <c r="M218" s="184">
        <v>0</v>
      </c>
      <c r="N218" s="184">
        <f>M218+K218</f>
        <v>0</v>
      </c>
      <c r="O218" s="47" t="s">
        <v>194</v>
      </c>
      <c r="P218" s="157" t="s">
        <v>18</v>
      </c>
      <c r="Q218" s="43" t="s">
        <v>31</v>
      </c>
      <c r="R218" s="152" t="s">
        <v>18</v>
      </c>
      <c r="T218" s="191"/>
    </row>
    <row r="219" spans="1:20" ht="25.5" x14ac:dyDescent="0.25">
      <c r="A219" s="28">
        <f>A218+1</f>
        <v>121</v>
      </c>
      <c r="B219" s="15" t="s">
        <v>18</v>
      </c>
      <c r="C219" s="15" t="s">
        <v>417</v>
      </c>
      <c r="D219" s="190" t="s">
        <v>302</v>
      </c>
      <c r="E219" s="30" t="s">
        <v>428</v>
      </c>
      <c r="F219" s="170" t="s">
        <v>662</v>
      </c>
      <c r="G219" s="47"/>
      <c r="H219" s="31" t="s">
        <v>15</v>
      </c>
      <c r="I219" s="43">
        <v>1</v>
      </c>
      <c r="J219" s="149"/>
      <c r="K219" s="184">
        <f>ROUND(I219*J219,2)</f>
        <v>0</v>
      </c>
      <c r="L219" s="185" t="s">
        <v>667</v>
      </c>
      <c r="M219" s="184">
        <v>0</v>
      </c>
      <c r="N219" s="184">
        <f>M219+K219</f>
        <v>0</v>
      </c>
      <c r="O219" s="47" t="s">
        <v>194</v>
      </c>
      <c r="P219" s="157" t="s">
        <v>18</v>
      </c>
      <c r="Q219" s="43" t="s">
        <v>31</v>
      </c>
      <c r="R219" s="152" t="s">
        <v>18</v>
      </c>
      <c r="T219" s="191"/>
    </row>
    <row r="220" spans="1:20" s="10" customFormat="1" ht="15" x14ac:dyDescent="0.25">
      <c r="A220" s="11" t="s">
        <v>441</v>
      </c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T220" s="191"/>
    </row>
    <row r="221" spans="1:20" ht="15" x14ac:dyDescent="0.25">
      <c r="A221" s="21"/>
      <c r="B221" s="14" t="s">
        <v>58</v>
      </c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T221" s="191"/>
    </row>
    <row r="222" spans="1:20" ht="38.25" x14ac:dyDescent="0.25">
      <c r="A222" s="28">
        <f>A219+1</f>
        <v>122</v>
      </c>
      <c r="B222" s="15" t="s">
        <v>18</v>
      </c>
      <c r="C222" s="15" t="s">
        <v>245</v>
      </c>
      <c r="D222" s="190" t="s">
        <v>302</v>
      </c>
      <c r="E222" s="15" t="s">
        <v>244</v>
      </c>
      <c r="F222" s="170" t="s">
        <v>662</v>
      </c>
      <c r="G222" s="47"/>
      <c r="H222" s="31" t="s">
        <v>15</v>
      </c>
      <c r="I222" s="43">
        <v>5000</v>
      </c>
      <c r="J222" s="149"/>
      <c r="K222" s="184">
        <f>ROUND(I222*J222,2)</f>
        <v>0</v>
      </c>
      <c r="L222" s="185" t="s">
        <v>667</v>
      </c>
      <c r="M222" s="184">
        <v>0</v>
      </c>
      <c r="N222" s="184">
        <f>M222+K222</f>
        <v>0</v>
      </c>
      <c r="O222" s="47" t="s">
        <v>194</v>
      </c>
      <c r="P222" s="157" t="s">
        <v>18</v>
      </c>
      <c r="Q222" s="43" t="s">
        <v>31</v>
      </c>
      <c r="R222" s="152" t="s">
        <v>18</v>
      </c>
      <c r="T222" s="191"/>
    </row>
    <row r="223" spans="1:20" s="173" customFormat="1" ht="14.25" x14ac:dyDescent="0.25">
      <c r="A223" s="224" t="s">
        <v>654</v>
      </c>
      <c r="B223" s="225"/>
      <c r="C223" s="225"/>
      <c r="D223" s="225"/>
      <c r="E223" s="225"/>
      <c r="F223" s="225"/>
      <c r="G223" s="225"/>
      <c r="H223" s="225"/>
      <c r="I223" s="225"/>
      <c r="J223" s="226"/>
      <c r="K223" s="172">
        <f>SUMIF(L113:L222,"без ндс",K113:K222)</f>
        <v>0</v>
      </c>
      <c r="L223" s="172"/>
      <c r="M223" s="172">
        <f>SUMIF(L113:L222,"без ндс",M113:M222)</f>
        <v>0</v>
      </c>
      <c r="N223" s="172">
        <f>SUMIF(L113:L222,"без ндс",N113:N222)</f>
        <v>0</v>
      </c>
      <c r="O223" s="221"/>
      <c r="P223" s="222"/>
      <c r="Q223" s="223"/>
      <c r="R223" s="182"/>
    </row>
    <row r="224" spans="1:20" s="173" customFormat="1" ht="14.25" x14ac:dyDescent="0.25">
      <c r="A224" s="224" t="s">
        <v>655</v>
      </c>
      <c r="B224" s="225"/>
      <c r="C224" s="225"/>
      <c r="D224" s="225"/>
      <c r="E224" s="225"/>
      <c r="F224" s="225"/>
      <c r="G224" s="225"/>
      <c r="H224" s="225"/>
      <c r="I224" s="225"/>
      <c r="J224" s="226"/>
      <c r="K224" s="172">
        <f>SUMIF(L113:L222,"22%",K113:K222)</f>
        <v>0</v>
      </c>
      <c r="L224" s="172"/>
      <c r="M224" s="172">
        <f>SUMIF(L113:L222,"22%",M113:M222)</f>
        <v>0</v>
      </c>
      <c r="N224" s="172">
        <f>SUMIF(L127:L222,"22%",N127:N222)</f>
        <v>0</v>
      </c>
      <c r="O224" s="221"/>
      <c r="P224" s="222"/>
      <c r="Q224" s="223"/>
      <c r="R224" s="182"/>
    </row>
    <row r="225" spans="1:18" s="173" customFormat="1" ht="14.25" x14ac:dyDescent="0.25">
      <c r="A225" s="224" t="s">
        <v>656</v>
      </c>
      <c r="B225" s="225"/>
      <c r="C225" s="225"/>
      <c r="D225" s="225"/>
      <c r="E225" s="225"/>
      <c r="F225" s="225"/>
      <c r="G225" s="225"/>
      <c r="H225" s="225"/>
      <c r="I225" s="225"/>
      <c r="J225" s="226"/>
      <c r="K225" s="172">
        <f>SUM(K113:K222)</f>
        <v>0</v>
      </c>
      <c r="L225" s="172"/>
      <c r="M225" s="172">
        <f>SUM(M113:M222)</f>
        <v>0</v>
      </c>
      <c r="N225" s="172">
        <f>SUM(N113:N222)</f>
        <v>0</v>
      </c>
      <c r="O225" s="221"/>
      <c r="P225" s="222"/>
      <c r="Q225" s="223"/>
      <c r="R225" s="182"/>
    </row>
    <row r="226" spans="1:18" ht="14.25" x14ac:dyDescent="0.25">
      <c r="A226" s="224" t="s">
        <v>190</v>
      </c>
      <c r="B226" s="225"/>
      <c r="C226" s="225"/>
      <c r="D226" s="225"/>
      <c r="E226" s="225"/>
      <c r="F226" s="225"/>
      <c r="G226" s="225"/>
      <c r="H226" s="225"/>
      <c r="I226" s="225"/>
      <c r="J226" s="226"/>
      <c r="K226" s="172">
        <f>K109+K225</f>
        <v>0</v>
      </c>
      <c r="L226" s="172"/>
      <c r="M226" s="172">
        <f>M108+M225</f>
        <v>0</v>
      </c>
      <c r="N226" s="172">
        <f>K226+M226</f>
        <v>0</v>
      </c>
      <c r="O226" s="221"/>
      <c r="P226" s="222"/>
      <c r="Q226" s="223"/>
      <c r="R226" s="182"/>
    </row>
  </sheetData>
  <autoFilter ref="A6:S226">
    <filterColumn colId="14" showButton="0"/>
  </autoFilter>
  <mergeCells count="34">
    <mergeCell ref="A5:R5"/>
    <mergeCell ref="O6:P6"/>
    <mergeCell ref="Q6:Q7"/>
    <mergeCell ref="R6:R7"/>
    <mergeCell ref="A6:A7"/>
    <mergeCell ref="B6:B7"/>
    <mergeCell ref="C6:C7"/>
    <mergeCell ref="D6:D7"/>
    <mergeCell ref="E6:E7"/>
    <mergeCell ref="O225:Q225"/>
    <mergeCell ref="A226:J226"/>
    <mergeCell ref="O226:Q226"/>
    <mergeCell ref="A107:J107"/>
    <mergeCell ref="A108:J108"/>
    <mergeCell ref="A109:J109"/>
    <mergeCell ref="A223:J223"/>
    <mergeCell ref="A224:J224"/>
    <mergeCell ref="A225:J225"/>
    <mergeCell ref="O223:Q223"/>
    <mergeCell ref="O224:Q224"/>
    <mergeCell ref="O107:Q107"/>
    <mergeCell ref="O108:Q108"/>
    <mergeCell ref="O109:Q109"/>
    <mergeCell ref="A8:R8"/>
    <mergeCell ref="A110:R110"/>
    <mergeCell ref="J6:J7"/>
    <mergeCell ref="K6:K7"/>
    <mergeCell ref="L6:L7"/>
    <mergeCell ref="M6:M7"/>
    <mergeCell ref="N6:N7"/>
    <mergeCell ref="F6:F7"/>
    <mergeCell ref="G6:G7"/>
    <mergeCell ref="H6:H7"/>
    <mergeCell ref="I6:I7"/>
  </mergeCells>
  <pageMargins left="0.70866141732283472" right="0.70866141732283472" top="0.74803149606299213" bottom="0.74803149606299213" header="0.31496062992125984" footer="0.31496062992125984"/>
  <pageSetup paperSize="9" scale="23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Q190"/>
  <sheetViews>
    <sheetView view="pageBreakPreview" zoomScale="75" zoomScaleNormal="70" zoomScaleSheetLayoutView="75" workbookViewId="0">
      <pane ySplit="2" topLeftCell="A101" activePane="bottomLeft" state="frozen"/>
      <selection activeCell="D283" sqref="D283"/>
      <selection pane="bottomLeft" activeCell="A100" sqref="A100"/>
    </sheetView>
  </sheetViews>
  <sheetFormatPr defaultColWidth="9.140625" defaultRowHeight="12.75" x14ac:dyDescent="0.25"/>
  <cols>
    <col min="1" max="1" width="4.42578125" style="2" customWidth="1"/>
    <col min="2" max="2" width="18.28515625" style="2" customWidth="1"/>
    <col min="3" max="3" width="31" style="63" customWidth="1"/>
    <col min="4" max="4" width="20.7109375" style="5" customWidth="1"/>
    <col min="5" max="5" width="13.7109375" style="5" hidden="1" customWidth="1"/>
    <col min="6" max="6" width="50.85546875" style="6" customWidth="1"/>
    <col min="7" max="7" width="5.42578125" style="2" customWidth="1"/>
    <col min="8" max="8" width="7.85546875" style="2" customWidth="1"/>
    <col min="9" max="9" width="14.140625" style="9" customWidth="1"/>
    <col min="10" max="10" width="17.42578125" style="9" customWidth="1"/>
    <col min="11" max="11" width="10.28515625" style="2" customWidth="1"/>
    <col min="12" max="12" width="15.42578125" style="9" customWidth="1"/>
    <col min="13" max="13" width="16.28515625" style="9" customWidth="1"/>
    <col min="14" max="14" width="54" style="2" customWidth="1"/>
    <col min="15" max="15" width="13.85546875" style="2" customWidth="1"/>
    <col min="16" max="16" width="16.42578125" style="2" customWidth="1"/>
    <col min="17" max="17" width="35.7109375" style="1" customWidth="1"/>
    <col min="18" max="16384" width="9.140625" style="6"/>
  </cols>
  <sheetData>
    <row r="1" spans="1:17" s="2" customFormat="1" ht="70.5" customHeight="1" x14ac:dyDescent="0.25">
      <c r="A1" s="138" t="s">
        <v>434</v>
      </c>
      <c r="B1" s="143" t="s">
        <v>222</v>
      </c>
      <c r="C1" s="137" t="s">
        <v>214</v>
      </c>
      <c r="D1" s="137" t="s">
        <v>1</v>
      </c>
      <c r="E1" s="138" t="s">
        <v>295</v>
      </c>
      <c r="F1" s="137" t="s">
        <v>2</v>
      </c>
      <c r="G1" s="138" t="s">
        <v>3</v>
      </c>
      <c r="H1" s="137" t="s">
        <v>4</v>
      </c>
      <c r="I1" s="139" t="s">
        <v>296</v>
      </c>
      <c r="J1" s="139" t="s">
        <v>297</v>
      </c>
      <c r="K1" s="137" t="s">
        <v>191</v>
      </c>
      <c r="L1" s="140" t="s">
        <v>298</v>
      </c>
      <c r="M1" s="138" t="s">
        <v>299</v>
      </c>
      <c r="N1" s="138" t="s">
        <v>7</v>
      </c>
      <c r="O1" s="137" t="s">
        <v>300</v>
      </c>
      <c r="P1" s="137" t="s">
        <v>8</v>
      </c>
      <c r="Q1" s="137" t="s">
        <v>9</v>
      </c>
    </row>
    <row r="2" spans="1:17" s="2" customFormat="1" x14ac:dyDescent="0.25">
      <c r="A2" s="89">
        <v>1</v>
      </c>
      <c r="B2" s="89"/>
      <c r="C2" s="89">
        <v>2</v>
      </c>
      <c r="D2" s="89">
        <v>3</v>
      </c>
      <c r="E2" s="89">
        <v>4</v>
      </c>
      <c r="F2" s="89">
        <v>5</v>
      </c>
      <c r="G2" s="89">
        <v>6</v>
      </c>
      <c r="H2" s="89">
        <v>7</v>
      </c>
      <c r="I2" s="89">
        <v>8</v>
      </c>
      <c r="J2" s="89">
        <v>9</v>
      </c>
      <c r="K2" s="89">
        <v>10</v>
      </c>
      <c r="L2" s="89">
        <v>11</v>
      </c>
      <c r="M2" s="89">
        <v>12</v>
      </c>
      <c r="N2" s="89">
        <v>13</v>
      </c>
      <c r="O2" s="89">
        <v>14</v>
      </c>
      <c r="P2" s="89">
        <v>15</v>
      </c>
      <c r="Q2" s="89">
        <v>16</v>
      </c>
    </row>
    <row r="3" spans="1:17" s="2" customFormat="1" ht="75.75" customHeight="1" x14ac:dyDescent="0.25">
      <c r="A3" s="233" t="s">
        <v>301</v>
      </c>
      <c r="B3" s="234"/>
      <c r="C3" s="234"/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O3" s="234"/>
      <c r="P3" s="234"/>
      <c r="Q3" s="235"/>
    </row>
    <row r="4" spans="1:17" s="65" customFormat="1" x14ac:dyDescent="0.25">
      <c r="A4" s="90" t="s">
        <v>36</v>
      </c>
      <c r="B4" s="64"/>
      <c r="C4" s="64"/>
      <c r="D4" s="64"/>
      <c r="E4" s="64"/>
      <c r="F4" s="64"/>
      <c r="G4" s="64"/>
      <c r="H4" s="64"/>
      <c r="I4" s="82"/>
      <c r="J4" s="82"/>
      <c r="K4" s="64"/>
      <c r="L4" s="82"/>
      <c r="M4" s="82"/>
      <c r="N4" s="64"/>
      <c r="O4" s="64"/>
      <c r="P4" s="64"/>
      <c r="Q4" s="91"/>
    </row>
    <row r="5" spans="1:17" x14ac:dyDescent="0.25">
      <c r="A5" s="66" t="s">
        <v>37</v>
      </c>
      <c r="B5" s="66"/>
      <c r="C5" s="66"/>
      <c r="D5" s="67"/>
      <c r="E5" s="67"/>
      <c r="F5" s="67"/>
      <c r="G5" s="67"/>
      <c r="H5" s="67"/>
      <c r="I5" s="83"/>
      <c r="J5" s="83"/>
      <c r="K5" s="67"/>
      <c r="L5" s="83"/>
      <c r="M5" s="83"/>
      <c r="N5" s="67"/>
      <c r="O5" s="67"/>
      <c r="P5" s="92"/>
      <c r="Q5" s="93"/>
    </row>
    <row r="6" spans="1:17" s="65" customFormat="1" ht="63.75" x14ac:dyDescent="0.25">
      <c r="A6" s="94">
        <v>1</v>
      </c>
      <c r="B6" s="31" t="s">
        <v>228</v>
      </c>
      <c r="C6" s="95" t="s">
        <v>38</v>
      </c>
      <c r="D6" s="96" t="s">
        <v>39</v>
      </c>
      <c r="E6" s="94" t="s">
        <v>302</v>
      </c>
      <c r="F6" s="97" t="s">
        <v>40</v>
      </c>
      <c r="G6" s="41" t="s">
        <v>15</v>
      </c>
      <c r="H6" s="98">
        <v>1</v>
      </c>
      <c r="I6" s="99">
        <v>2626299.2000000002</v>
      </c>
      <c r="J6" s="99">
        <v>2626299.2000000002</v>
      </c>
      <c r="K6" s="33" t="s">
        <v>303</v>
      </c>
      <c r="L6" s="99" t="s">
        <v>18</v>
      </c>
      <c r="M6" s="99">
        <v>2626299.2000000002</v>
      </c>
      <c r="N6" s="27" t="s">
        <v>16</v>
      </c>
      <c r="O6" s="47" t="s">
        <v>41</v>
      </c>
      <c r="P6" s="100" t="s">
        <v>31</v>
      </c>
      <c r="Q6" s="27" t="s">
        <v>304</v>
      </c>
    </row>
    <row r="7" spans="1:17" s="65" customFormat="1" ht="67.5" customHeight="1" x14ac:dyDescent="0.25">
      <c r="A7" s="94">
        <f>A6+1</f>
        <v>2</v>
      </c>
      <c r="B7" s="31" t="s">
        <v>228</v>
      </c>
      <c r="C7" s="95" t="s">
        <v>42</v>
      </c>
      <c r="D7" s="96" t="s">
        <v>39</v>
      </c>
      <c r="E7" s="94" t="s">
        <v>302</v>
      </c>
      <c r="F7" s="97" t="s">
        <v>43</v>
      </c>
      <c r="G7" s="41" t="s">
        <v>15</v>
      </c>
      <c r="H7" s="98">
        <v>1</v>
      </c>
      <c r="I7" s="99">
        <v>1005816.72</v>
      </c>
      <c r="J7" s="99">
        <v>1005816.72</v>
      </c>
      <c r="K7" s="33" t="s">
        <v>303</v>
      </c>
      <c r="L7" s="99" t="s">
        <v>18</v>
      </c>
      <c r="M7" s="99">
        <v>1005816.72</v>
      </c>
      <c r="N7" s="27" t="s">
        <v>16</v>
      </c>
      <c r="O7" s="47" t="s">
        <v>44</v>
      </c>
      <c r="P7" s="100" t="s">
        <v>31</v>
      </c>
      <c r="Q7" s="27" t="s">
        <v>304</v>
      </c>
    </row>
    <row r="8" spans="1:17" s="65" customFormat="1" ht="69" customHeight="1" x14ac:dyDescent="0.25">
      <c r="A8" s="94">
        <f>A7+1</f>
        <v>3</v>
      </c>
      <c r="B8" s="31" t="s">
        <v>228</v>
      </c>
      <c r="C8" s="95" t="s">
        <v>45</v>
      </c>
      <c r="D8" s="96" t="s">
        <v>39</v>
      </c>
      <c r="E8" s="94" t="s">
        <v>302</v>
      </c>
      <c r="F8" s="97" t="s">
        <v>46</v>
      </c>
      <c r="G8" s="41" t="s">
        <v>15</v>
      </c>
      <c r="H8" s="98">
        <v>1</v>
      </c>
      <c r="I8" s="99">
        <v>949938.01</v>
      </c>
      <c r="J8" s="99">
        <v>949938.01</v>
      </c>
      <c r="K8" s="33" t="s">
        <v>303</v>
      </c>
      <c r="L8" s="99" t="s">
        <v>18</v>
      </c>
      <c r="M8" s="99">
        <v>949938.01</v>
      </c>
      <c r="N8" s="27" t="s">
        <v>16</v>
      </c>
      <c r="O8" s="47" t="s">
        <v>47</v>
      </c>
      <c r="P8" s="100" t="s">
        <v>31</v>
      </c>
      <c r="Q8" s="27" t="s">
        <v>304</v>
      </c>
    </row>
    <row r="9" spans="1:17" s="65" customFormat="1" ht="76.5" x14ac:dyDescent="0.25">
      <c r="A9" s="94">
        <f>A8+1</f>
        <v>4</v>
      </c>
      <c r="B9" s="31" t="s">
        <v>228</v>
      </c>
      <c r="C9" s="95" t="s">
        <v>48</v>
      </c>
      <c r="D9" s="96" t="s">
        <v>39</v>
      </c>
      <c r="E9" s="94" t="s">
        <v>302</v>
      </c>
      <c r="F9" s="97" t="s">
        <v>49</v>
      </c>
      <c r="G9" s="41" t="s">
        <v>15</v>
      </c>
      <c r="H9" s="98">
        <v>1</v>
      </c>
      <c r="I9" s="99">
        <v>1005816.72</v>
      </c>
      <c r="J9" s="99">
        <v>1005816.72</v>
      </c>
      <c r="K9" s="33" t="s">
        <v>303</v>
      </c>
      <c r="L9" s="99" t="s">
        <v>18</v>
      </c>
      <c r="M9" s="99">
        <v>1005816.72</v>
      </c>
      <c r="N9" s="27" t="s">
        <v>16</v>
      </c>
      <c r="O9" s="47" t="s">
        <v>50</v>
      </c>
      <c r="P9" s="100" t="s">
        <v>31</v>
      </c>
      <c r="Q9" s="27" t="s">
        <v>304</v>
      </c>
    </row>
    <row r="10" spans="1:17" s="65" customFormat="1" ht="63.75" x14ac:dyDescent="0.25">
      <c r="A10" s="94">
        <f>A9+1</f>
        <v>5</v>
      </c>
      <c r="B10" s="31" t="s">
        <v>228</v>
      </c>
      <c r="C10" s="95" t="s">
        <v>51</v>
      </c>
      <c r="D10" s="96" t="s">
        <v>39</v>
      </c>
      <c r="E10" s="94" t="s">
        <v>302</v>
      </c>
      <c r="F10" s="97" t="s">
        <v>52</v>
      </c>
      <c r="G10" s="41" t="s">
        <v>15</v>
      </c>
      <c r="H10" s="98">
        <v>1</v>
      </c>
      <c r="I10" s="99">
        <v>1620482.49</v>
      </c>
      <c r="J10" s="99">
        <v>1620482.49</v>
      </c>
      <c r="K10" s="33" t="s">
        <v>303</v>
      </c>
      <c r="L10" s="99" t="s">
        <v>18</v>
      </c>
      <c r="M10" s="99">
        <v>1620482.49</v>
      </c>
      <c r="N10" s="27" t="s">
        <v>16</v>
      </c>
      <c r="O10" s="47" t="s">
        <v>53</v>
      </c>
      <c r="P10" s="100" t="s">
        <v>31</v>
      </c>
      <c r="Q10" s="27" t="s">
        <v>304</v>
      </c>
    </row>
    <row r="11" spans="1:17" s="65" customFormat="1" ht="63.75" x14ac:dyDescent="0.25">
      <c r="A11" s="94">
        <f>A10+1</f>
        <v>6</v>
      </c>
      <c r="B11" s="31" t="s">
        <v>228</v>
      </c>
      <c r="C11" s="95" t="s">
        <v>54</v>
      </c>
      <c r="D11" s="96" t="s">
        <v>39</v>
      </c>
      <c r="E11" s="94" t="s">
        <v>302</v>
      </c>
      <c r="F11" s="97" t="s">
        <v>55</v>
      </c>
      <c r="G11" s="41" t="s">
        <v>15</v>
      </c>
      <c r="H11" s="98">
        <v>1</v>
      </c>
      <c r="I11" s="99">
        <v>1341060.05</v>
      </c>
      <c r="J11" s="99">
        <v>1341060.05</v>
      </c>
      <c r="K11" s="33" t="s">
        <v>303</v>
      </c>
      <c r="L11" s="99" t="s">
        <v>18</v>
      </c>
      <c r="M11" s="99">
        <v>1341060.05</v>
      </c>
      <c r="N11" s="27" t="s">
        <v>16</v>
      </c>
      <c r="O11" s="47" t="s">
        <v>56</v>
      </c>
      <c r="P11" s="100" t="s">
        <v>31</v>
      </c>
      <c r="Q11" s="27" t="s">
        <v>304</v>
      </c>
    </row>
    <row r="12" spans="1:17" s="65" customFormat="1" x14ac:dyDescent="0.25">
      <c r="A12" s="90" t="s">
        <v>57</v>
      </c>
      <c r="B12" s="64"/>
      <c r="C12" s="64"/>
      <c r="D12" s="64"/>
      <c r="E12" s="64"/>
      <c r="F12" s="64"/>
      <c r="G12" s="64"/>
      <c r="H12" s="64"/>
      <c r="I12" s="84"/>
      <c r="J12" s="84"/>
      <c r="K12" s="64"/>
      <c r="L12" s="84"/>
      <c r="M12" s="84"/>
      <c r="N12" s="64"/>
      <c r="O12" s="64"/>
      <c r="P12" s="64"/>
      <c r="Q12" s="91"/>
    </row>
    <row r="13" spans="1:17" x14ac:dyDescent="0.25">
      <c r="A13" s="66" t="s">
        <v>58</v>
      </c>
      <c r="B13" s="66"/>
      <c r="C13" s="66"/>
      <c r="D13" s="67"/>
      <c r="E13" s="67"/>
      <c r="F13" s="67"/>
      <c r="G13" s="67"/>
      <c r="H13" s="67"/>
      <c r="I13" s="85"/>
      <c r="J13" s="85"/>
      <c r="K13" s="67"/>
      <c r="L13" s="85"/>
      <c r="M13" s="85"/>
      <c r="N13" s="67"/>
      <c r="O13" s="67"/>
      <c r="P13" s="92"/>
      <c r="Q13" s="93"/>
    </row>
    <row r="14" spans="1:17" ht="25.5" x14ac:dyDescent="0.25">
      <c r="A14" s="100">
        <f>A11+1</f>
        <v>7</v>
      </c>
      <c r="B14" s="100" t="s">
        <v>229</v>
      </c>
      <c r="C14" s="101" t="s">
        <v>59</v>
      </c>
      <c r="D14" s="101" t="s">
        <v>60</v>
      </c>
      <c r="E14" s="94" t="s">
        <v>302</v>
      </c>
      <c r="F14" s="27" t="s">
        <v>61</v>
      </c>
      <c r="G14" s="41" t="s">
        <v>15</v>
      </c>
      <c r="H14" s="41">
        <v>7000</v>
      </c>
      <c r="I14" s="80">
        <v>678.2</v>
      </c>
      <c r="J14" s="80">
        <v>4747400</v>
      </c>
      <c r="K14" s="33" t="s">
        <v>303</v>
      </c>
      <c r="L14" s="80" t="s">
        <v>18</v>
      </c>
      <c r="M14" s="80">
        <v>4747400</v>
      </c>
      <c r="N14" s="27" t="s">
        <v>62</v>
      </c>
      <c r="O14" s="47" t="s">
        <v>63</v>
      </c>
      <c r="P14" s="100" t="s">
        <v>31</v>
      </c>
      <c r="Q14" s="27" t="s">
        <v>305</v>
      </c>
    </row>
    <row r="15" spans="1:17" s="65" customFormat="1" x14ac:dyDescent="0.25">
      <c r="A15" s="90" t="s">
        <v>64</v>
      </c>
      <c r="B15" s="64"/>
      <c r="C15" s="64"/>
      <c r="D15" s="64"/>
      <c r="E15" s="64"/>
      <c r="F15" s="64"/>
      <c r="G15" s="64"/>
      <c r="H15" s="64"/>
      <c r="I15" s="84"/>
      <c r="J15" s="84"/>
      <c r="K15" s="64"/>
      <c r="L15" s="84"/>
      <c r="M15" s="84"/>
      <c r="N15" s="64"/>
      <c r="O15" s="64"/>
      <c r="P15" s="64"/>
      <c r="Q15" s="91"/>
    </row>
    <row r="16" spans="1:17" x14ac:dyDescent="0.25">
      <c r="A16" s="66" t="s">
        <v>70</v>
      </c>
      <c r="B16" s="66"/>
      <c r="C16" s="66"/>
      <c r="D16" s="67"/>
      <c r="E16" s="67"/>
      <c r="F16" s="67"/>
      <c r="G16" s="67"/>
      <c r="H16" s="67"/>
      <c r="I16" s="85"/>
      <c r="J16" s="85"/>
      <c r="K16" s="67"/>
      <c r="L16" s="85"/>
      <c r="M16" s="85"/>
      <c r="N16" s="67"/>
      <c r="O16" s="67"/>
      <c r="P16" s="92"/>
      <c r="Q16" s="93"/>
    </row>
    <row r="17" spans="1:17" ht="38.25" x14ac:dyDescent="0.25">
      <c r="A17" s="98">
        <f>A14+1</f>
        <v>8</v>
      </c>
      <c r="B17" s="44" t="s">
        <v>230</v>
      </c>
      <c r="C17" s="101" t="s">
        <v>71</v>
      </c>
      <c r="D17" s="101" t="s">
        <v>72</v>
      </c>
      <c r="E17" s="94" t="s">
        <v>302</v>
      </c>
      <c r="F17" s="34" t="s">
        <v>73</v>
      </c>
      <c r="G17" s="98" t="s">
        <v>15</v>
      </c>
      <c r="H17" s="41">
        <v>125</v>
      </c>
      <c r="I17" s="80">
        <v>3319.46</v>
      </c>
      <c r="J17" s="80">
        <v>414932.5</v>
      </c>
      <c r="K17" s="33">
        <v>0.2</v>
      </c>
      <c r="L17" s="80">
        <v>82986.5</v>
      </c>
      <c r="M17" s="80">
        <v>497919</v>
      </c>
      <c r="N17" s="27" t="s">
        <v>35</v>
      </c>
      <c r="O17" s="41"/>
      <c r="P17" s="100" t="s">
        <v>31</v>
      </c>
      <c r="Q17" s="27" t="s">
        <v>306</v>
      </c>
    </row>
    <row r="18" spans="1:17" x14ac:dyDescent="0.25">
      <c r="A18" s="66" t="s">
        <v>307</v>
      </c>
      <c r="B18" s="66"/>
      <c r="C18" s="66"/>
      <c r="D18" s="67"/>
      <c r="E18" s="67"/>
      <c r="F18" s="67"/>
      <c r="G18" s="67"/>
      <c r="H18" s="67"/>
      <c r="I18" s="85"/>
      <c r="J18" s="85"/>
      <c r="K18" s="67"/>
      <c r="L18" s="85"/>
      <c r="M18" s="85"/>
      <c r="N18" s="67"/>
      <c r="O18" s="67"/>
      <c r="P18" s="92"/>
      <c r="Q18" s="93"/>
    </row>
    <row r="19" spans="1:17" ht="51" x14ac:dyDescent="0.25">
      <c r="A19" s="41">
        <f>A17+1</f>
        <v>9</v>
      </c>
      <c r="B19" s="44" t="s">
        <v>230</v>
      </c>
      <c r="C19" s="102" t="s">
        <v>18</v>
      </c>
      <c r="D19" s="96" t="s">
        <v>65</v>
      </c>
      <c r="E19" s="94" t="s">
        <v>302</v>
      </c>
      <c r="F19" s="34" t="s">
        <v>66</v>
      </c>
      <c r="G19" s="41" t="s">
        <v>15</v>
      </c>
      <c r="H19" s="41">
        <v>1</v>
      </c>
      <c r="I19" s="103">
        <v>1154670.1299999999</v>
      </c>
      <c r="J19" s="103">
        <v>1154670.1299999999</v>
      </c>
      <c r="K19" s="33">
        <v>0.2</v>
      </c>
      <c r="L19" s="103">
        <v>230934.01</v>
      </c>
      <c r="M19" s="103">
        <v>1385604.14</v>
      </c>
      <c r="N19" s="27" t="s">
        <v>35</v>
      </c>
      <c r="O19" s="44"/>
      <c r="P19" s="104" t="s">
        <v>31</v>
      </c>
      <c r="Q19" s="27" t="s">
        <v>18</v>
      </c>
    </row>
    <row r="20" spans="1:17" ht="38.25" x14ac:dyDescent="0.25">
      <c r="A20" s="41">
        <f>A19+1</f>
        <v>10</v>
      </c>
      <c r="B20" s="44" t="s">
        <v>230</v>
      </c>
      <c r="C20" s="102" t="s">
        <v>18</v>
      </c>
      <c r="D20" s="96" t="s">
        <v>65</v>
      </c>
      <c r="E20" s="94" t="s">
        <v>302</v>
      </c>
      <c r="F20" s="34" t="s">
        <v>67</v>
      </c>
      <c r="G20" s="41" t="s">
        <v>15</v>
      </c>
      <c r="H20" s="41">
        <v>1</v>
      </c>
      <c r="I20" s="103">
        <v>711809.88</v>
      </c>
      <c r="J20" s="103">
        <v>711809.88</v>
      </c>
      <c r="K20" s="33">
        <v>0.2</v>
      </c>
      <c r="L20" s="103">
        <v>142361.98000000001</v>
      </c>
      <c r="M20" s="103">
        <v>854171.86</v>
      </c>
      <c r="N20" s="27" t="s">
        <v>35</v>
      </c>
      <c r="O20" s="44"/>
      <c r="P20" s="104" t="s">
        <v>31</v>
      </c>
      <c r="Q20" s="27" t="s">
        <v>18</v>
      </c>
    </row>
    <row r="21" spans="1:17" ht="38.25" x14ac:dyDescent="0.25">
      <c r="A21" s="41">
        <f>A20+1</f>
        <v>11</v>
      </c>
      <c r="B21" s="44" t="s">
        <v>230</v>
      </c>
      <c r="C21" s="102" t="s">
        <v>18</v>
      </c>
      <c r="D21" s="96" t="s">
        <v>65</v>
      </c>
      <c r="E21" s="94" t="s">
        <v>302</v>
      </c>
      <c r="F21" s="34" t="s">
        <v>68</v>
      </c>
      <c r="G21" s="41" t="s">
        <v>15</v>
      </c>
      <c r="H21" s="41">
        <v>1</v>
      </c>
      <c r="I21" s="103">
        <v>474375.13</v>
      </c>
      <c r="J21" s="103">
        <v>474375.13</v>
      </c>
      <c r="K21" s="33">
        <v>0.2</v>
      </c>
      <c r="L21" s="103">
        <v>94875.03</v>
      </c>
      <c r="M21" s="103">
        <v>569250.16</v>
      </c>
      <c r="N21" s="27" t="s">
        <v>35</v>
      </c>
      <c r="O21" s="44"/>
      <c r="P21" s="104" t="s">
        <v>31</v>
      </c>
      <c r="Q21" s="27" t="s">
        <v>18</v>
      </c>
    </row>
    <row r="22" spans="1:17" ht="38.25" x14ac:dyDescent="0.25">
      <c r="A22" s="41">
        <f>A21+1</f>
        <v>12</v>
      </c>
      <c r="B22" s="44" t="s">
        <v>230</v>
      </c>
      <c r="C22" s="53" t="s">
        <v>18</v>
      </c>
      <c r="D22" s="96" t="s">
        <v>65</v>
      </c>
      <c r="E22" s="94" t="s">
        <v>302</v>
      </c>
      <c r="F22" s="34" t="s">
        <v>69</v>
      </c>
      <c r="G22" s="41" t="s">
        <v>15</v>
      </c>
      <c r="H22" s="41">
        <v>1</v>
      </c>
      <c r="I22" s="80">
        <v>474375.13</v>
      </c>
      <c r="J22" s="80">
        <v>474375.13</v>
      </c>
      <c r="K22" s="33">
        <v>0.2</v>
      </c>
      <c r="L22" s="80">
        <v>94875.03</v>
      </c>
      <c r="M22" s="80">
        <v>569250.16</v>
      </c>
      <c r="N22" s="27" t="s">
        <v>35</v>
      </c>
      <c r="O22" s="41"/>
      <c r="P22" s="32" t="s">
        <v>31</v>
      </c>
      <c r="Q22" s="27" t="s">
        <v>18</v>
      </c>
    </row>
    <row r="23" spans="1:17" s="65" customFormat="1" x14ac:dyDescent="0.25">
      <c r="A23" s="19" t="s">
        <v>430</v>
      </c>
      <c r="B23" s="64"/>
      <c r="C23" s="64"/>
      <c r="D23" s="64"/>
      <c r="E23" s="64"/>
      <c r="F23" s="64"/>
      <c r="G23" s="64"/>
      <c r="H23" s="64"/>
      <c r="I23" s="84"/>
      <c r="J23" s="84"/>
      <c r="K23" s="64"/>
      <c r="L23" s="84"/>
      <c r="M23" s="84"/>
      <c r="N23" s="64"/>
      <c r="O23" s="64"/>
      <c r="P23" s="64"/>
      <c r="Q23" s="91"/>
    </row>
    <row r="24" spans="1:17" x14ac:dyDescent="0.25">
      <c r="A24" s="66" t="s">
        <v>308</v>
      </c>
      <c r="B24" s="66"/>
      <c r="C24" s="66"/>
      <c r="D24" s="67"/>
      <c r="E24" s="67"/>
      <c r="F24" s="67"/>
      <c r="G24" s="67"/>
      <c r="H24" s="67"/>
      <c r="I24" s="85"/>
      <c r="J24" s="85"/>
      <c r="K24" s="67"/>
      <c r="L24" s="85"/>
      <c r="M24" s="85"/>
      <c r="N24" s="67"/>
      <c r="O24" s="67"/>
      <c r="P24" s="92"/>
      <c r="Q24" s="93"/>
    </row>
    <row r="25" spans="1:17" ht="38.25" x14ac:dyDescent="0.25">
      <c r="A25" s="100">
        <f>A22+1</f>
        <v>13</v>
      </c>
      <c r="B25" s="28" t="s">
        <v>224</v>
      </c>
      <c r="C25" s="27" t="s">
        <v>195</v>
      </c>
      <c r="D25" s="45" t="s">
        <v>14</v>
      </c>
      <c r="E25" s="94" t="s">
        <v>302</v>
      </c>
      <c r="F25" s="34" t="s">
        <v>309</v>
      </c>
      <c r="G25" s="41" t="s">
        <v>15</v>
      </c>
      <c r="H25" s="32">
        <v>1</v>
      </c>
      <c r="I25" s="105">
        <v>11175164.66</v>
      </c>
      <c r="J25" s="105">
        <v>11175164.66</v>
      </c>
      <c r="K25" s="33" t="s">
        <v>303</v>
      </c>
      <c r="L25" s="105" t="s">
        <v>18</v>
      </c>
      <c r="M25" s="105">
        <v>11175164.66</v>
      </c>
      <c r="N25" s="27" t="s">
        <v>16</v>
      </c>
      <c r="O25" s="47" t="s">
        <v>113</v>
      </c>
      <c r="P25" s="100" t="s">
        <v>310</v>
      </c>
      <c r="Q25" s="27" t="s">
        <v>18</v>
      </c>
    </row>
    <row r="26" spans="1:17" ht="38.25" x14ac:dyDescent="0.25">
      <c r="A26" s="100">
        <f>A25+1</f>
        <v>14</v>
      </c>
      <c r="B26" s="28" t="s">
        <v>225</v>
      </c>
      <c r="C26" s="27" t="s">
        <v>196</v>
      </c>
      <c r="D26" s="45" t="s">
        <v>14</v>
      </c>
      <c r="E26" s="94" t="s">
        <v>302</v>
      </c>
      <c r="F26" s="34" t="s">
        <v>311</v>
      </c>
      <c r="G26" s="41" t="s">
        <v>15</v>
      </c>
      <c r="H26" s="32">
        <v>1</v>
      </c>
      <c r="I26" s="105">
        <v>7879986.8099999996</v>
      </c>
      <c r="J26" s="105">
        <v>7879986.8099999996</v>
      </c>
      <c r="K26" s="33" t="s">
        <v>303</v>
      </c>
      <c r="L26" s="105" t="s">
        <v>18</v>
      </c>
      <c r="M26" s="105">
        <v>7879986.8099999996</v>
      </c>
      <c r="N26" s="27" t="s">
        <v>16</v>
      </c>
      <c r="O26" s="47" t="s">
        <v>114</v>
      </c>
      <c r="P26" s="100" t="s">
        <v>310</v>
      </c>
      <c r="Q26" s="27" t="s">
        <v>18</v>
      </c>
    </row>
    <row r="27" spans="1:17" s="65" customFormat="1" x14ac:dyDescent="0.25">
      <c r="A27" s="90" t="s">
        <v>74</v>
      </c>
      <c r="B27" s="64"/>
      <c r="C27" s="64"/>
      <c r="D27" s="64"/>
      <c r="E27" s="64"/>
      <c r="F27" s="64"/>
      <c r="G27" s="64"/>
      <c r="H27" s="64"/>
      <c r="I27" s="84"/>
      <c r="J27" s="84"/>
      <c r="K27" s="64"/>
      <c r="L27" s="84"/>
      <c r="M27" s="84"/>
      <c r="N27" s="64"/>
      <c r="O27" s="64"/>
      <c r="P27" s="64"/>
      <c r="Q27" s="91"/>
    </row>
    <row r="28" spans="1:17" x14ac:dyDescent="0.25">
      <c r="A28" s="66" t="s">
        <v>312</v>
      </c>
      <c r="B28" s="66"/>
      <c r="C28" s="66"/>
      <c r="D28" s="67"/>
      <c r="E28" s="67"/>
      <c r="F28" s="67"/>
      <c r="G28" s="67"/>
      <c r="H28" s="67"/>
      <c r="I28" s="85"/>
      <c r="J28" s="85"/>
      <c r="K28" s="67"/>
      <c r="L28" s="85"/>
      <c r="M28" s="85"/>
      <c r="N28" s="67"/>
      <c r="O28" s="67"/>
      <c r="P28" s="92"/>
      <c r="Q28" s="93"/>
    </row>
    <row r="29" spans="1:17" ht="63.75" x14ac:dyDescent="0.25">
      <c r="A29" s="100">
        <f>A26+1</f>
        <v>15</v>
      </c>
      <c r="B29" s="28" t="s">
        <v>231</v>
      </c>
      <c r="C29" s="96" t="s">
        <v>313</v>
      </c>
      <c r="D29" s="96" t="s">
        <v>75</v>
      </c>
      <c r="E29" s="94" t="s">
        <v>302</v>
      </c>
      <c r="F29" s="68" t="s">
        <v>314</v>
      </c>
      <c r="G29" s="98" t="s">
        <v>15</v>
      </c>
      <c r="H29" s="98">
        <v>1</v>
      </c>
      <c r="I29" s="99">
        <v>23617334.370000001</v>
      </c>
      <c r="J29" s="99">
        <v>23617334.370000001</v>
      </c>
      <c r="K29" s="33" t="s">
        <v>303</v>
      </c>
      <c r="L29" s="99" t="s">
        <v>18</v>
      </c>
      <c r="M29" s="99">
        <v>23617334.370000001</v>
      </c>
      <c r="N29" s="27" t="s">
        <v>16</v>
      </c>
      <c r="O29" s="47" t="s">
        <v>315</v>
      </c>
      <c r="P29" s="100" t="s">
        <v>31</v>
      </c>
      <c r="Q29" s="27" t="s">
        <v>18</v>
      </c>
    </row>
    <row r="30" spans="1:17" ht="38.25" x14ac:dyDescent="0.25">
      <c r="A30" s="100">
        <f>A29+1</f>
        <v>16</v>
      </c>
      <c r="B30" s="28" t="s">
        <v>231</v>
      </c>
      <c r="C30" s="27" t="s">
        <v>76</v>
      </c>
      <c r="D30" s="96" t="s">
        <v>75</v>
      </c>
      <c r="E30" s="94" t="s">
        <v>302</v>
      </c>
      <c r="F30" s="68" t="s">
        <v>316</v>
      </c>
      <c r="G30" s="41" t="s">
        <v>15</v>
      </c>
      <c r="H30" s="41">
        <v>1</v>
      </c>
      <c r="I30" s="80">
        <v>2981800</v>
      </c>
      <c r="J30" s="80">
        <v>2981800</v>
      </c>
      <c r="K30" s="33">
        <v>0.2</v>
      </c>
      <c r="L30" s="80">
        <v>596360</v>
      </c>
      <c r="M30" s="80">
        <v>3578160</v>
      </c>
      <c r="N30" s="27" t="s">
        <v>35</v>
      </c>
      <c r="O30" s="41"/>
      <c r="P30" s="100" t="s">
        <v>31</v>
      </c>
      <c r="Q30" s="27" t="s">
        <v>18</v>
      </c>
    </row>
    <row r="31" spans="1:17" s="65" customFormat="1" x14ac:dyDescent="0.25">
      <c r="A31" s="90" t="s">
        <v>77</v>
      </c>
      <c r="B31" s="64"/>
      <c r="C31" s="64"/>
      <c r="D31" s="64"/>
      <c r="E31" s="64"/>
      <c r="F31" s="64"/>
      <c r="G31" s="64"/>
      <c r="H31" s="64"/>
      <c r="I31" s="84"/>
      <c r="J31" s="84"/>
      <c r="K31" s="64"/>
      <c r="L31" s="84"/>
      <c r="M31" s="84"/>
      <c r="N31" s="64"/>
      <c r="O31" s="64"/>
      <c r="P31" s="64"/>
      <c r="Q31" s="91"/>
    </row>
    <row r="32" spans="1:17" x14ac:dyDescent="0.25">
      <c r="A32" s="66" t="s">
        <v>78</v>
      </c>
      <c r="B32" s="66"/>
      <c r="C32" s="66"/>
      <c r="D32" s="67"/>
      <c r="E32" s="67"/>
      <c r="F32" s="67"/>
      <c r="G32" s="67"/>
      <c r="H32" s="67"/>
      <c r="I32" s="85"/>
      <c r="J32" s="85"/>
      <c r="K32" s="67"/>
      <c r="L32" s="85"/>
      <c r="M32" s="85"/>
      <c r="N32" s="67"/>
      <c r="O32" s="67"/>
      <c r="P32" s="92"/>
      <c r="Q32" s="93"/>
    </row>
    <row r="33" spans="1:17" ht="51" x14ac:dyDescent="0.25">
      <c r="A33" s="94">
        <f>A30+1</f>
        <v>17</v>
      </c>
      <c r="B33" s="28" t="s">
        <v>232</v>
      </c>
      <c r="C33" s="96" t="s">
        <v>79</v>
      </c>
      <c r="D33" s="106" t="s">
        <v>26</v>
      </c>
      <c r="E33" s="94" t="s">
        <v>302</v>
      </c>
      <c r="F33" s="34" t="s">
        <v>317</v>
      </c>
      <c r="G33" s="41" t="s">
        <v>15</v>
      </c>
      <c r="H33" s="98">
        <v>19</v>
      </c>
      <c r="I33" s="99">
        <v>102102</v>
      </c>
      <c r="J33" s="99">
        <v>1939938</v>
      </c>
      <c r="K33" s="33">
        <v>0.2</v>
      </c>
      <c r="L33" s="99">
        <v>387987.6</v>
      </c>
      <c r="M33" s="99">
        <v>2327925.6</v>
      </c>
      <c r="N33" s="27" t="s">
        <v>35</v>
      </c>
      <c r="O33" s="98"/>
      <c r="P33" s="94" t="s">
        <v>31</v>
      </c>
      <c r="Q33" s="27" t="s">
        <v>80</v>
      </c>
    </row>
    <row r="34" spans="1:17" ht="38.25" x14ac:dyDescent="0.25">
      <c r="A34" s="100">
        <f>A33+1</f>
        <v>18</v>
      </c>
      <c r="B34" s="28" t="s">
        <v>232</v>
      </c>
      <c r="C34" s="27" t="s">
        <v>79</v>
      </c>
      <c r="D34" s="45" t="s">
        <v>26</v>
      </c>
      <c r="E34" s="94" t="s">
        <v>302</v>
      </c>
      <c r="F34" s="34" t="s">
        <v>318</v>
      </c>
      <c r="G34" s="41" t="s">
        <v>15</v>
      </c>
      <c r="H34" s="98">
        <v>1</v>
      </c>
      <c r="I34" s="99">
        <v>329718.17</v>
      </c>
      <c r="J34" s="99">
        <v>329718.17</v>
      </c>
      <c r="K34" s="33">
        <v>0.2</v>
      </c>
      <c r="L34" s="99">
        <v>65943.63</v>
      </c>
      <c r="M34" s="99">
        <v>395661.8</v>
      </c>
      <c r="N34" s="27" t="s">
        <v>35</v>
      </c>
      <c r="O34" s="98"/>
      <c r="P34" s="100" t="s">
        <v>31</v>
      </c>
      <c r="Q34" s="27" t="s">
        <v>81</v>
      </c>
    </row>
    <row r="35" spans="1:17" s="65" customFormat="1" x14ac:dyDescent="0.25">
      <c r="A35" s="90" t="s">
        <v>82</v>
      </c>
      <c r="B35" s="64"/>
      <c r="C35" s="64"/>
      <c r="D35" s="64"/>
      <c r="E35" s="64"/>
      <c r="F35" s="64"/>
      <c r="G35" s="64"/>
      <c r="H35" s="64"/>
      <c r="I35" s="84"/>
      <c r="J35" s="84"/>
      <c r="K35" s="64"/>
      <c r="L35" s="84"/>
      <c r="M35" s="84"/>
      <c r="N35" s="64"/>
      <c r="O35" s="64"/>
      <c r="P35" s="64"/>
      <c r="Q35" s="91"/>
    </row>
    <row r="36" spans="1:17" x14ac:dyDescent="0.25">
      <c r="A36" s="66" t="s">
        <v>319</v>
      </c>
      <c r="B36" s="66"/>
      <c r="C36" s="66"/>
      <c r="D36" s="67"/>
      <c r="E36" s="67"/>
      <c r="F36" s="67"/>
      <c r="G36" s="67"/>
      <c r="H36" s="67"/>
      <c r="I36" s="85"/>
      <c r="J36" s="85"/>
      <c r="K36" s="67"/>
      <c r="L36" s="85"/>
      <c r="M36" s="85"/>
      <c r="N36" s="67"/>
      <c r="O36" s="67"/>
      <c r="P36" s="92"/>
      <c r="Q36" s="93"/>
    </row>
    <row r="37" spans="1:17" ht="38.25" x14ac:dyDescent="0.25">
      <c r="A37" s="100">
        <f>A34+1</f>
        <v>19</v>
      </c>
      <c r="B37" s="28" t="s">
        <v>233</v>
      </c>
      <c r="C37" s="27" t="s">
        <v>79</v>
      </c>
      <c r="D37" s="45" t="s">
        <v>26</v>
      </c>
      <c r="E37" s="94" t="s">
        <v>302</v>
      </c>
      <c r="F37" s="34" t="s">
        <v>83</v>
      </c>
      <c r="G37" s="41" t="s">
        <v>15</v>
      </c>
      <c r="H37" s="98">
        <v>1</v>
      </c>
      <c r="I37" s="99">
        <v>51051</v>
      </c>
      <c r="J37" s="99">
        <v>51051</v>
      </c>
      <c r="K37" s="33">
        <v>0.2</v>
      </c>
      <c r="L37" s="99">
        <v>10210.200000000001</v>
      </c>
      <c r="M37" s="99">
        <v>61261.2</v>
      </c>
      <c r="N37" s="27" t="s">
        <v>35</v>
      </c>
      <c r="O37" s="98"/>
      <c r="P37" s="100" t="s">
        <v>31</v>
      </c>
      <c r="Q37" s="27" t="s">
        <v>84</v>
      </c>
    </row>
    <row r="38" spans="1:17" ht="38.25" x14ac:dyDescent="0.25">
      <c r="A38" s="100">
        <f>A37+1</f>
        <v>20</v>
      </c>
      <c r="B38" s="28" t="s">
        <v>233</v>
      </c>
      <c r="C38" s="27" t="s">
        <v>79</v>
      </c>
      <c r="D38" s="45" t="s">
        <v>26</v>
      </c>
      <c r="E38" s="94" t="s">
        <v>302</v>
      </c>
      <c r="F38" s="34" t="s">
        <v>85</v>
      </c>
      <c r="G38" s="41" t="s">
        <v>15</v>
      </c>
      <c r="H38" s="98">
        <v>1</v>
      </c>
      <c r="I38" s="99">
        <v>329718.17</v>
      </c>
      <c r="J38" s="99">
        <v>329718.17</v>
      </c>
      <c r="K38" s="33">
        <v>0.2</v>
      </c>
      <c r="L38" s="99">
        <v>65943.63</v>
      </c>
      <c r="M38" s="99">
        <v>395661.8</v>
      </c>
      <c r="N38" s="27" t="s">
        <v>35</v>
      </c>
      <c r="O38" s="98"/>
      <c r="P38" s="100" t="s">
        <v>31</v>
      </c>
      <c r="Q38" s="27" t="s">
        <v>86</v>
      </c>
    </row>
    <row r="39" spans="1:17" ht="38.25" x14ac:dyDescent="0.25">
      <c r="A39" s="100">
        <f>A38+1</f>
        <v>21</v>
      </c>
      <c r="B39" s="28" t="s">
        <v>233</v>
      </c>
      <c r="C39" s="27" t="s">
        <v>87</v>
      </c>
      <c r="D39" s="45" t="s">
        <v>26</v>
      </c>
      <c r="E39" s="94" t="s">
        <v>302</v>
      </c>
      <c r="F39" s="34" t="s">
        <v>88</v>
      </c>
      <c r="G39" s="41" t="s">
        <v>15</v>
      </c>
      <c r="H39" s="98">
        <v>3000</v>
      </c>
      <c r="I39" s="99">
        <v>509.66</v>
      </c>
      <c r="J39" s="99">
        <v>1528980</v>
      </c>
      <c r="K39" s="33">
        <v>0.2</v>
      </c>
      <c r="L39" s="99">
        <v>305796</v>
      </c>
      <c r="M39" s="99">
        <v>1834776</v>
      </c>
      <c r="N39" s="27" t="s">
        <v>35</v>
      </c>
      <c r="O39" s="98"/>
      <c r="P39" s="100" t="s">
        <v>31</v>
      </c>
      <c r="Q39" s="27" t="s">
        <v>18</v>
      </c>
    </row>
    <row r="40" spans="1:17" s="65" customFormat="1" x14ac:dyDescent="0.25">
      <c r="A40" s="90" t="s">
        <v>23</v>
      </c>
      <c r="B40" s="64"/>
      <c r="C40" s="64"/>
      <c r="D40" s="64"/>
      <c r="E40" s="64"/>
      <c r="F40" s="64"/>
      <c r="G40" s="64"/>
      <c r="H40" s="64"/>
      <c r="I40" s="84"/>
      <c r="J40" s="84"/>
      <c r="K40" s="64"/>
      <c r="L40" s="84"/>
      <c r="M40" s="84"/>
      <c r="N40" s="64"/>
      <c r="O40" s="64"/>
      <c r="P40" s="64"/>
      <c r="Q40" s="91"/>
    </row>
    <row r="41" spans="1:17" x14ac:dyDescent="0.25">
      <c r="A41" s="66" t="s">
        <v>24</v>
      </c>
      <c r="B41" s="66"/>
      <c r="C41" s="66"/>
      <c r="D41" s="67"/>
      <c r="E41" s="67"/>
      <c r="F41" s="67"/>
      <c r="G41" s="67"/>
      <c r="H41" s="67"/>
      <c r="I41" s="85"/>
      <c r="J41" s="85"/>
      <c r="K41" s="67"/>
      <c r="L41" s="85"/>
      <c r="M41" s="85"/>
      <c r="N41" s="67"/>
      <c r="O41" s="67"/>
      <c r="P41" s="92"/>
      <c r="Q41" s="93"/>
    </row>
    <row r="42" spans="1:17" ht="38.25" x14ac:dyDescent="0.25">
      <c r="A42" s="100">
        <f>A39+1</f>
        <v>22</v>
      </c>
      <c r="B42" s="31" t="s">
        <v>235</v>
      </c>
      <c r="C42" s="27" t="s">
        <v>25</v>
      </c>
      <c r="D42" s="34" t="s">
        <v>26</v>
      </c>
      <c r="E42" s="94" t="s">
        <v>302</v>
      </c>
      <c r="F42" s="34" t="s">
        <v>27</v>
      </c>
      <c r="G42" s="41" t="s">
        <v>15</v>
      </c>
      <c r="H42" s="98">
        <v>5</v>
      </c>
      <c r="I42" s="99">
        <v>3956.82</v>
      </c>
      <c r="J42" s="99">
        <v>19784.099999999999</v>
      </c>
      <c r="K42" s="33" t="s">
        <v>303</v>
      </c>
      <c r="L42" s="99" t="s">
        <v>18</v>
      </c>
      <c r="M42" s="99">
        <v>19784.099999999999</v>
      </c>
      <c r="N42" s="27" t="s">
        <v>16</v>
      </c>
      <c r="O42" s="47" t="s">
        <v>28</v>
      </c>
      <c r="P42" s="100" t="s">
        <v>197</v>
      </c>
      <c r="Q42" s="27" t="s">
        <v>320</v>
      </c>
    </row>
    <row r="43" spans="1:17" s="65" customFormat="1" x14ac:dyDescent="0.25">
      <c r="A43" s="90" t="s">
        <v>89</v>
      </c>
      <c r="B43" s="64"/>
      <c r="C43" s="64"/>
      <c r="D43" s="64"/>
      <c r="E43" s="64"/>
      <c r="F43" s="64"/>
      <c r="G43" s="64"/>
      <c r="H43" s="64"/>
      <c r="I43" s="84"/>
      <c r="J43" s="84"/>
      <c r="K43" s="64"/>
      <c r="L43" s="84"/>
      <c r="M43" s="84"/>
      <c r="N43" s="64"/>
      <c r="O43" s="64"/>
      <c r="P43" s="64"/>
      <c r="Q43" s="91"/>
    </row>
    <row r="44" spans="1:17" x14ac:dyDescent="0.25">
      <c r="A44" s="66" t="s">
        <v>90</v>
      </c>
      <c r="B44" s="66"/>
      <c r="C44" s="66"/>
      <c r="D44" s="67"/>
      <c r="E44" s="67"/>
      <c r="F44" s="67"/>
      <c r="G44" s="67"/>
      <c r="H44" s="67"/>
      <c r="I44" s="85"/>
      <c r="J44" s="85"/>
      <c r="K44" s="67"/>
      <c r="L44" s="85"/>
      <c r="M44" s="85"/>
      <c r="N44" s="67"/>
      <c r="O44" s="67"/>
      <c r="P44" s="92"/>
      <c r="Q44" s="93"/>
    </row>
    <row r="45" spans="1:17" ht="38.25" x14ac:dyDescent="0.25">
      <c r="A45" s="94">
        <f>A42+1</f>
        <v>23</v>
      </c>
      <c r="B45" s="28" t="s">
        <v>234</v>
      </c>
      <c r="C45" s="96" t="s">
        <v>79</v>
      </c>
      <c r="D45" s="106" t="s">
        <v>26</v>
      </c>
      <c r="E45" s="94" t="s">
        <v>302</v>
      </c>
      <c r="F45" s="34" t="s">
        <v>91</v>
      </c>
      <c r="G45" s="41" t="s">
        <v>15</v>
      </c>
      <c r="H45" s="98">
        <v>2</v>
      </c>
      <c r="I45" s="99">
        <v>51051</v>
      </c>
      <c r="J45" s="99">
        <v>102102</v>
      </c>
      <c r="K45" s="33">
        <v>0.2</v>
      </c>
      <c r="L45" s="99">
        <v>20420.400000000001</v>
      </c>
      <c r="M45" s="99">
        <v>122522.4</v>
      </c>
      <c r="N45" s="27" t="s">
        <v>35</v>
      </c>
      <c r="O45" s="98"/>
      <c r="P45" s="94" t="s">
        <v>31</v>
      </c>
      <c r="Q45" s="27" t="s">
        <v>92</v>
      </c>
    </row>
    <row r="46" spans="1:17" ht="38.25" x14ac:dyDescent="0.25">
      <c r="A46" s="94">
        <f>A45+1</f>
        <v>24</v>
      </c>
      <c r="B46" s="28" t="s">
        <v>234</v>
      </c>
      <c r="C46" s="96" t="s">
        <v>79</v>
      </c>
      <c r="D46" s="106" t="s">
        <v>26</v>
      </c>
      <c r="E46" s="94" t="s">
        <v>302</v>
      </c>
      <c r="F46" s="34" t="s">
        <v>93</v>
      </c>
      <c r="G46" s="41" t="s">
        <v>15</v>
      </c>
      <c r="H46" s="98">
        <v>4</v>
      </c>
      <c r="I46" s="99">
        <v>329718.17</v>
      </c>
      <c r="J46" s="99">
        <v>1318872.68</v>
      </c>
      <c r="K46" s="33">
        <v>0.2</v>
      </c>
      <c r="L46" s="99">
        <v>263774.53999999998</v>
      </c>
      <c r="M46" s="99">
        <v>1582647.22</v>
      </c>
      <c r="N46" s="27" t="s">
        <v>35</v>
      </c>
      <c r="O46" s="98"/>
      <c r="P46" s="94" t="s">
        <v>31</v>
      </c>
      <c r="Q46" s="27" t="s">
        <v>321</v>
      </c>
    </row>
    <row r="47" spans="1:17" ht="38.25" x14ac:dyDescent="0.25">
      <c r="A47" s="94">
        <f>A46+1</f>
        <v>25</v>
      </c>
      <c r="B47" s="28" t="s">
        <v>234</v>
      </c>
      <c r="C47" s="96" t="s">
        <v>79</v>
      </c>
      <c r="D47" s="106" t="s">
        <v>26</v>
      </c>
      <c r="E47" s="94" t="s">
        <v>302</v>
      </c>
      <c r="F47" s="34" t="s">
        <v>94</v>
      </c>
      <c r="G47" s="41" t="s">
        <v>15</v>
      </c>
      <c r="H47" s="98">
        <v>4</v>
      </c>
      <c r="I47" s="99">
        <v>16805.169999999998</v>
      </c>
      <c r="J47" s="99">
        <v>67220.679999999993</v>
      </c>
      <c r="K47" s="33">
        <v>0.2</v>
      </c>
      <c r="L47" s="99">
        <v>13444.14</v>
      </c>
      <c r="M47" s="99">
        <v>80664.820000000007</v>
      </c>
      <c r="N47" s="27" t="s">
        <v>35</v>
      </c>
      <c r="O47" s="98"/>
      <c r="P47" s="94" t="s">
        <v>31</v>
      </c>
      <c r="Q47" s="27" t="s">
        <v>95</v>
      </c>
    </row>
    <row r="48" spans="1:17" s="65" customFormat="1" x14ac:dyDescent="0.25">
      <c r="A48" s="90" t="s">
        <v>96</v>
      </c>
      <c r="B48" s="64"/>
      <c r="C48" s="64"/>
      <c r="D48" s="64"/>
      <c r="E48" s="64"/>
      <c r="F48" s="64"/>
      <c r="G48" s="64"/>
      <c r="H48" s="64"/>
      <c r="I48" s="84"/>
      <c r="J48" s="84"/>
      <c r="K48" s="64"/>
      <c r="L48" s="84"/>
      <c r="M48" s="84"/>
      <c r="N48" s="64"/>
      <c r="O48" s="64"/>
      <c r="P48" s="64"/>
      <c r="Q48" s="91"/>
    </row>
    <row r="49" spans="1:17" x14ac:dyDescent="0.25">
      <c r="A49" s="66" t="s">
        <v>58</v>
      </c>
      <c r="B49" s="66"/>
      <c r="C49" s="66"/>
      <c r="D49" s="67"/>
      <c r="E49" s="67"/>
      <c r="F49" s="67"/>
      <c r="G49" s="67"/>
      <c r="H49" s="67"/>
      <c r="I49" s="85"/>
      <c r="J49" s="85"/>
      <c r="K49" s="67"/>
      <c r="L49" s="85"/>
      <c r="M49" s="85"/>
      <c r="N49" s="67"/>
      <c r="O49" s="67"/>
      <c r="P49" s="92"/>
      <c r="Q49" s="93"/>
    </row>
    <row r="50" spans="1:17" ht="38.25" customHeight="1" x14ac:dyDescent="0.25">
      <c r="A50" s="100">
        <f>A47+1</f>
        <v>26</v>
      </c>
      <c r="B50" s="36" t="s">
        <v>237</v>
      </c>
      <c r="C50" s="53" t="s">
        <v>97</v>
      </c>
      <c r="D50" s="53" t="s">
        <v>98</v>
      </c>
      <c r="E50" s="94" t="s">
        <v>302</v>
      </c>
      <c r="F50" s="27" t="s">
        <v>99</v>
      </c>
      <c r="G50" s="41" t="s">
        <v>15</v>
      </c>
      <c r="H50" s="41">
        <v>2</v>
      </c>
      <c r="I50" s="80">
        <v>593037.37</v>
      </c>
      <c r="J50" s="80">
        <v>1186074.74</v>
      </c>
      <c r="K50" s="33" t="s">
        <v>303</v>
      </c>
      <c r="L50" s="80" t="s">
        <v>18</v>
      </c>
      <c r="M50" s="80">
        <v>1186074.74</v>
      </c>
      <c r="N50" s="27" t="s">
        <v>16</v>
      </c>
      <c r="O50" s="47" t="s">
        <v>100</v>
      </c>
      <c r="P50" s="100" t="s">
        <v>31</v>
      </c>
      <c r="Q50" s="27" t="s">
        <v>18</v>
      </c>
    </row>
    <row r="51" spans="1:17" ht="38.25" customHeight="1" x14ac:dyDescent="0.25">
      <c r="A51" s="100">
        <f>A50+1</f>
        <v>27</v>
      </c>
      <c r="B51" s="36" t="s">
        <v>237</v>
      </c>
      <c r="C51" s="53" t="s">
        <v>101</v>
      </c>
      <c r="D51" s="53" t="s">
        <v>98</v>
      </c>
      <c r="E51" s="94" t="s">
        <v>302</v>
      </c>
      <c r="F51" s="27" t="s">
        <v>102</v>
      </c>
      <c r="G51" s="41" t="s">
        <v>15</v>
      </c>
      <c r="H51" s="41">
        <v>2</v>
      </c>
      <c r="I51" s="80">
        <v>456182.59</v>
      </c>
      <c r="J51" s="80">
        <v>912365.18</v>
      </c>
      <c r="K51" s="33" t="s">
        <v>303</v>
      </c>
      <c r="L51" s="80" t="s">
        <v>18</v>
      </c>
      <c r="M51" s="80">
        <v>912365.18</v>
      </c>
      <c r="N51" s="27" t="s">
        <v>16</v>
      </c>
      <c r="O51" s="47" t="s">
        <v>100</v>
      </c>
      <c r="P51" s="100" t="s">
        <v>31</v>
      </c>
      <c r="Q51" s="27" t="s">
        <v>18</v>
      </c>
    </row>
    <row r="52" spans="1:17" ht="38.25" customHeight="1" x14ac:dyDescent="0.25">
      <c r="A52" s="100">
        <f>A51+1</f>
        <v>28</v>
      </c>
      <c r="B52" s="36" t="s">
        <v>237</v>
      </c>
      <c r="C52" s="53" t="s">
        <v>103</v>
      </c>
      <c r="D52" s="53" t="s">
        <v>98</v>
      </c>
      <c r="E52" s="94" t="s">
        <v>302</v>
      </c>
      <c r="F52" s="27" t="s">
        <v>104</v>
      </c>
      <c r="G52" s="41" t="s">
        <v>15</v>
      </c>
      <c r="H52" s="41">
        <v>2</v>
      </c>
      <c r="I52" s="80">
        <v>118603.81</v>
      </c>
      <c r="J52" s="80">
        <v>237207.62</v>
      </c>
      <c r="K52" s="33" t="s">
        <v>303</v>
      </c>
      <c r="L52" s="80" t="s">
        <v>18</v>
      </c>
      <c r="M52" s="80">
        <v>237207.62</v>
      </c>
      <c r="N52" s="27" t="s">
        <v>16</v>
      </c>
      <c r="O52" s="47" t="s">
        <v>105</v>
      </c>
      <c r="P52" s="100" t="s">
        <v>31</v>
      </c>
      <c r="Q52" s="27" t="s">
        <v>18</v>
      </c>
    </row>
    <row r="53" spans="1:17" x14ac:dyDescent="0.25">
      <c r="A53" s="66" t="s">
        <v>106</v>
      </c>
      <c r="B53" s="66"/>
      <c r="C53" s="66"/>
      <c r="D53" s="67"/>
      <c r="E53" s="67"/>
      <c r="F53" s="67"/>
      <c r="G53" s="67"/>
      <c r="H53" s="67"/>
      <c r="I53" s="85"/>
      <c r="J53" s="85"/>
      <c r="K53" s="67"/>
      <c r="L53" s="85"/>
      <c r="M53" s="85"/>
      <c r="N53" s="67"/>
      <c r="O53" s="67"/>
      <c r="P53" s="92"/>
      <c r="Q53" s="93"/>
    </row>
    <row r="54" spans="1:17" ht="38.25" customHeight="1" x14ac:dyDescent="0.25">
      <c r="A54" s="100">
        <f>A52+1</f>
        <v>29</v>
      </c>
      <c r="B54" s="36" t="s">
        <v>237</v>
      </c>
      <c r="C54" s="53" t="s">
        <v>107</v>
      </c>
      <c r="D54" s="53" t="s">
        <v>98</v>
      </c>
      <c r="E54" s="94" t="s">
        <v>302</v>
      </c>
      <c r="F54" s="27" t="s">
        <v>108</v>
      </c>
      <c r="G54" s="41" t="s">
        <v>15</v>
      </c>
      <c r="H54" s="41">
        <v>1</v>
      </c>
      <c r="I54" s="80">
        <v>133934.99</v>
      </c>
      <c r="J54" s="80">
        <v>133934.99</v>
      </c>
      <c r="K54" s="33" t="s">
        <v>303</v>
      </c>
      <c r="L54" s="80" t="s">
        <v>18</v>
      </c>
      <c r="M54" s="80">
        <v>133934.99</v>
      </c>
      <c r="N54" s="27" t="s">
        <v>16</v>
      </c>
      <c r="O54" s="47" t="s">
        <v>100</v>
      </c>
      <c r="P54" s="100" t="s">
        <v>31</v>
      </c>
      <c r="Q54" s="27" t="s">
        <v>18</v>
      </c>
    </row>
    <row r="55" spans="1:17" ht="38.25" customHeight="1" x14ac:dyDescent="0.25">
      <c r="A55" s="100">
        <f>A54+1</f>
        <v>30</v>
      </c>
      <c r="B55" s="36" t="s">
        <v>237</v>
      </c>
      <c r="C55" s="53" t="s">
        <v>109</v>
      </c>
      <c r="D55" s="53" t="s">
        <v>98</v>
      </c>
      <c r="E55" s="94" t="s">
        <v>302</v>
      </c>
      <c r="F55" s="27" t="s">
        <v>110</v>
      </c>
      <c r="G55" s="41" t="s">
        <v>15</v>
      </c>
      <c r="H55" s="41">
        <v>1</v>
      </c>
      <c r="I55" s="80">
        <v>103025.51</v>
      </c>
      <c r="J55" s="80">
        <v>103025.51</v>
      </c>
      <c r="K55" s="33" t="s">
        <v>303</v>
      </c>
      <c r="L55" s="80" t="s">
        <v>18</v>
      </c>
      <c r="M55" s="80">
        <v>103025.51</v>
      </c>
      <c r="N55" s="27" t="s">
        <v>16</v>
      </c>
      <c r="O55" s="47" t="s">
        <v>100</v>
      </c>
      <c r="P55" s="100" t="s">
        <v>31</v>
      </c>
      <c r="Q55" s="27" t="s">
        <v>18</v>
      </c>
    </row>
    <row r="56" spans="1:17" ht="38.25" x14ac:dyDescent="0.25">
      <c r="A56" s="100">
        <f>A55+1</f>
        <v>31</v>
      </c>
      <c r="B56" s="36" t="s">
        <v>237</v>
      </c>
      <c r="C56" s="53" t="s">
        <v>111</v>
      </c>
      <c r="D56" s="53" t="s">
        <v>98</v>
      </c>
      <c r="E56" s="94" t="s">
        <v>302</v>
      </c>
      <c r="F56" s="27" t="s">
        <v>112</v>
      </c>
      <c r="G56" s="41" t="s">
        <v>15</v>
      </c>
      <c r="H56" s="41">
        <v>1</v>
      </c>
      <c r="I56" s="80">
        <v>26790.66</v>
      </c>
      <c r="J56" s="80">
        <v>26790.66</v>
      </c>
      <c r="K56" s="33" t="s">
        <v>303</v>
      </c>
      <c r="L56" s="80" t="s">
        <v>18</v>
      </c>
      <c r="M56" s="80">
        <v>26790.66</v>
      </c>
      <c r="N56" s="27" t="s">
        <v>16</v>
      </c>
      <c r="O56" s="47" t="s">
        <v>105</v>
      </c>
      <c r="P56" s="100" t="s">
        <v>31</v>
      </c>
      <c r="Q56" s="27" t="s">
        <v>18</v>
      </c>
    </row>
    <row r="57" spans="1:17" s="65" customFormat="1" x14ac:dyDescent="0.25">
      <c r="A57" s="90" t="s">
        <v>176</v>
      </c>
      <c r="B57" s="64"/>
      <c r="C57" s="64"/>
      <c r="D57" s="64"/>
      <c r="E57" s="64"/>
      <c r="F57" s="64"/>
      <c r="G57" s="64"/>
      <c r="H57" s="64"/>
      <c r="I57" s="84"/>
      <c r="J57" s="84"/>
      <c r="K57" s="64"/>
      <c r="L57" s="84"/>
      <c r="M57" s="84"/>
      <c r="N57" s="64"/>
      <c r="O57" s="64"/>
      <c r="P57" s="64"/>
      <c r="Q57" s="91"/>
    </row>
    <row r="58" spans="1:17" x14ac:dyDescent="0.25">
      <c r="A58" s="66" t="s">
        <v>58</v>
      </c>
      <c r="B58" s="66"/>
      <c r="C58" s="66"/>
      <c r="D58" s="67"/>
      <c r="E58" s="67"/>
      <c r="F58" s="67"/>
      <c r="G58" s="67"/>
      <c r="H58" s="67"/>
      <c r="I58" s="85"/>
      <c r="J58" s="85"/>
      <c r="K58" s="67"/>
      <c r="L58" s="85"/>
      <c r="M58" s="85"/>
      <c r="N58" s="67"/>
      <c r="O58" s="67"/>
      <c r="P58" s="92"/>
      <c r="Q58" s="93"/>
    </row>
    <row r="59" spans="1:17" ht="38.25" x14ac:dyDescent="0.25">
      <c r="A59" s="94">
        <f>A56+1</f>
        <v>32</v>
      </c>
      <c r="B59" s="28" t="s">
        <v>243</v>
      </c>
      <c r="C59" s="95" t="s">
        <v>177</v>
      </c>
      <c r="D59" s="96" t="s">
        <v>178</v>
      </c>
      <c r="E59" s="94" t="s">
        <v>302</v>
      </c>
      <c r="F59" s="97" t="s">
        <v>179</v>
      </c>
      <c r="G59" s="98" t="s">
        <v>15</v>
      </c>
      <c r="H59" s="98">
        <v>400</v>
      </c>
      <c r="I59" s="80">
        <v>2493.33</v>
      </c>
      <c r="J59" s="80">
        <v>997332</v>
      </c>
      <c r="K59" s="33" t="s">
        <v>303</v>
      </c>
      <c r="L59" s="80" t="s">
        <v>18</v>
      </c>
      <c r="M59" s="80">
        <v>997332</v>
      </c>
      <c r="N59" s="27" t="s">
        <v>16</v>
      </c>
      <c r="O59" s="47" t="s">
        <v>180</v>
      </c>
      <c r="P59" s="100" t="s">
        <v>31</v>
      </c>
      <c r="Q59" s="27" t="s">
        <v>18</v>
      </c>
    </row>
    <row r="60" spans="1:17" s="65" customFormat="1" x14ac:dyDescent="0.25">
      <c r="A60" s="90" t="s">
        <v>32</v>
      </c>
      <c r="B60" s="64"/>
      <c r="C60" s="64"/>
      <c r="D60" s="64"/>
      <c r="E60" s="64"/>
      <c r="F60" s="64"/>
      <c r="G60" s="64"/>
      <c r="H60" s="64"/>
      <c r="I60" s="84"/>
      <c r="J60" s="84"/>
      <c r="K60" s="64"/>
      <c r="L60" s="84"/>
      <c r="M60" s="84"/>
      <c r="N60" s="64"/>
      <c r="O60" s="64"/>
      <c r="P60" s="64"/>
      <c r="Q60" s="91"/>
    </row>
    <row r="61" spans="1:17" x14ac:dyDescent="0.25">
      <c r="A61" s="66" t="s">
        <v>322</v>
      </c>
      <c r="B61" s="66"/>
      <c r="C61" s="66"/>
      <c r="D61" s="67"/>
      <c r="E61" s="67"/>
      <c r="F61" s="67"/>
      <c r="G61" s="67"/>
      <c r="H61" s="67"/>
      <c r="I61" s="85"/>
      <c r="J61" s="85"/>
      <c r="K61" s="67"/>
      <c r="L61" s="85"/>
      <c r="M61" s="85"/>
      <c r="N61" s="67"/>
      <c r="O61" s="67"/>
      <c r="P61" s="92"/>
      <c r="Q61" s="93"/>
    </row>
    <row r="62" spans="1:17" ht="38.25" x14ac:dyDescent="0.25">
      <c r="A62" s="100">
        <f>A59+1</f>
        <v>33</v>
      </c>
      <c r="B62" s="28" t="s">
        <v>435</v>
      </c>
      <c r="C62" s="51" t="s">
        <v>323</v>
      </c>
      <c r="D62" s="27" t="s">
        <v>34</v>
      </c>
      <c r="E62" s="94" t="s">
        <v>302</v>
      </c>
      <c r="F62" s="97" t="s">
        <v>324</v>
      </c>
      <c r="G62" s="41" t="s">
        <v>15</v>
      </c>
      <c r="H62" s="41">
        <v>1</v>
      </c>
      <c r="I62" s="80">
        <v>82500</v>
      </c>
      <c r="J62" s="80">
        <v>82500</v>
      </c>
      <c r="K62" s="33">
        <v>0.2</v>
      </c>
      <c r="L62" s="80">
        <v>16500</v>
      </c>
      <c r="M62" s="80">
        <v>99000</v>
      </c>
      <c r="N62" s="27" t="s">
        <v>35</v>
      </c>
      <c r="O62" s="41"/>
      <c r="P62" s="100" t="s">
        <v>31</v>
      </c>
      <c r="Q62" s="27" t="s">
        <v>325</v>
      </c>
    </row>
    <row r="63" spans="1:17" ht="38.25" x14ac:dyDescent="0.25">
      <c r="A63" s="100">
        <f>A62+1</f>
        <v>34</v>
      </c>
      <c r="B63" s="28" t="s">
        <v>435</v>
      </c>
      <c r="C63" s="51" t="s">
        <v>326</v>
      </c>
      <c r="D63" s="27" t="s">
        <v>34</v>
      </c>
      <c r="E63" s="94" t="s">
        <v>302</v>
      </c>
      <c r="F63" s="52" t="s">
        <v>327</v>
      </c>
      <c r="G63" s="41" t="s">
        <v>15</v>
      </c>
      <c r="H63" s="41">
        <v>200</v>
      </c>
      <c r="I63" s="80">
        <v>4125</v>
      </c>
      <c r="J63" s="80">
        <v>825000</v>
      </c>
      <c r="K63" s="33">
        <v>0.2</v>
      </c>
      <c r="L63" s="80">
        <v>165000</v>
      </c>
      <c r="M63" s="80">
        <v>990000</v>
      </c>
      <c r="N63" s="27" t="s">
        <v>35</v>
      </c>
      <c r="O63" s="41"/>
      <c r="P63" s="100" t="s">
        <v>31</v>
      </c>
      <c r="Q63" s="27" t="s">
        <v>328</v>
      </c>
    </row>
    <row r="64" spans="1:17" ht="38.25" x14ac:dyDescent="0.25">
      <c r="A64" s="100">
        <f>A63+1</f>
        <v>35</v>
      </c>
      <c r="B64" s="28" t="s">
        <v>435</v>
      </c>
      <c r="C64" s="51" t="s">
        <v>329</v>
      </c>
      <c r="D64" s="27" t="s">
        <v>34</v>
      </c>
      <c r="E64" s="94" t="s">
        <v>302</v>
      </c>
      <c r="F64" s="52" t="s">
        <v>330</v>
      </c>
      <c r="G64" s="41" t="s">
        <v>15</v>
      </c>
      <c r="H64" s="41">
        <v>200</v>
      </c>
      <c r="I64" s="80">
        <v>9075</v>
      </c>
      <c r="J64" s="80">
        <v>1815000</v>
      </c>
      <c r="K64" s="33">
        <v>0.2</v>
      </c>
      <c r="L64" s="80">
        <v>363000</v>
      </c>
      <c r="M64" s="80">
        <v>2178000</v>
      </c>
      <c r="N64" s="27" t="s">
        <v>35</v>
      </c>
      <c r="O64" s="41"/>
      <c r="P64" s="100" t="s">
        <v>31</v>
      </c>
      <c r="Q64" s="27" t="s">
        <v>331</v>
      </c>
    </row>
    <row r="65" spans="1:17" ht="38.25" x14ac:dyDescent="0.25">
      <c r="A65" s="94">
        <f>A64+1</f>
        <v>36</v>
      </c>
      <c r="B65" s="28" t="s">
        <v>435</v>
      </c>
      <c r="C65" s="95" t="s">
        <v>332</v>
      </c>
      <c r="D65" s="96" t="s">
        <v>34</v>
      </c>
      <c r="E65" s="94" t="s">
        <v>302</v>
      </c>
      <c r="F65" s="96" t="s">
        <v>333</v>
      </c>
      <c r="G65" s="98" t="s">
        <v>15</v>
      </c>
      <c r="H65" s="98">
        <v>100</v>
      </c>
      <c r="I65" s="80">
        <v>16475.29</v>
      </c>
      <c r="J65" s="80">
        <v>1647529</v>
      </c>
      <c r="K65" s="33" t="s">
        <v>303</v>
      </c>
      <c r="L65" s="80" t="s">
        <v>18</v>
      </c>
      <c r="M65" s="80">
        <v>1647529</v>
      </c>
      <c r="N65" s="27" t="s">
        <v>16</v>
      </c>
      <c r="O65" s="47" t="s">
        <v>334</v>
      </c>
      <c r="P65" s="100" t="s">
        <v>197</v>
      </c>
      <c r="Q65" s="96" t="s">
        <v>335</v>
      </c>
    </row>
    <row r="66" spans="1:17" s="65" customFormat="1" x14ac:dyDescent="0.25">
      <c r="A66" s="90" t="s">
        <v>248</v>
      </c>
      <c r="B66" s="64"/>
      <c r="C66" s="64"/>
      <c r="D66" s="64"/>
      <c r="E66" s="64"/>
      <c r="F66" s="64"/>
      <c r="G66" s="64"/>
      <c r="H66" s="64"/>
      <c r="I66" s="84"/>
      <c r="J66" s="84"/>
      <c r="K66" s="64"/>
      <c r="L66" s="84"/>
      <c r="M66" s="84"/>
      <c r="N66" s="64"/>
      <c r="O66" s="64"/>
      <c r="P66" s="64"/>
      <c r="Q66" s="91"/>
    </row>
    <row r="67" spans="1:17" x14ac:dyDescent="0.25">
      <c r="A67" s="66" t="s">
        <v>211</v>
      </c>
      <c r="B67" s="66"/>
      <c r="C67" s="66"/>
      <c r="D67" s="67"/>
      <c r="E67" s="67"/>
      <c r="F67" s="67"/>
      <c r="G67" s="67"/>
      <c r="H67" s="67"/>
      <c r="I67" s="85"/>
      <c r="J67" s="85"/>
      <c r="K67" s="67"/>
      <c r="L67" s="85"/>
      <c r="M67" s="85"/>
      <c r="N67" s="67"/>
      <c r="O67" s="67"/>
      <c r="P67" s="92"/>
      <c r="Q67" s="93"/>
    </row>
    <row r="68" spans="1:17" ht="38.25" customHeight="1" x14ac:dyDescent="0.25">
      <c r="A68" s="94">
        <f>A65+1</f>
        <v>37</v>
      </c>
      <c r="B68" s="28" t="s">
        <v>247</v>
      </c>
      <c r="C68" s="95" t="s">
        <v>18</v>
      </c>
      <c r="D68" s="96" t="s">
        <v>249</v>
      </c>
      <c r="E68" s="94" t="s">
        <v>302</v>
      </c>
      <c r="F68" s="97" t="s">
        <v>336</v>
      </c>
      <c r="G68" s="98" t="s">
        <v>15</v>
      </c>
      <c r="H68" s="98">
        <v>1</v>
      </c>
      <c r="I68" s="80">
        <v>582127.06999999995</v>
      </c>
      <c r="J68" s="80">
        <v>582127.06999999995</v>
      </c>
      <c r="K68" s="33" t="s">
        <v>303</v>
      </c>
      <c r="L68" s="80" t="s">
        <v>18</v>
      </c>
      <c r="M68" s="80">
        <v>582127.06999999995</v>
      </c>
      <c r="N68" s="27" t="s">
        <v>219</v>
      </c>
      <c r="O68" s="47" t="s">
        <v>250</v>
      </c>
      <c r="P68" s="100" t="s">
        <v>197</v>
      </c>
      <c r="Q68" s="27"/>
    </row>
    <row r="69" spans="1:17" s="65" customFormat="1" x14ac:dyDescent="0.25">
      <c r="A69" s="90" t="s">
        <v>181</v>
      </c>
      <c r="B69" s="64"/>
      <c r="C69" s="64"/>
      <c r="D69" s="64"/>
      <c r="E69" s="64"/>
      <c r="F69" s="64"/>
      <c r="G69" s="64"/>
      <c r="H69" s="64"/>
      <c r="I69" s="84"/>
      <c r="J69" s="84"/>
      <c r="K69" s="64"/>
      <c r="L69" s="84"/>
      <c r="M69" s="84"/>
      <c r="N69" s="64"/>
      <c r="O69" s="64"/>
      <c r="P69" s="64"/>
      <c r="Q69" s="91"/>
    </row>
    <row r="70" spans="1:17" x14ac:dyDescent="0.25">
      <c r="A70" s="66" t="s">
        <v>211</v>
      </c>
      <c r="B70" s="66"/>
      <c r="C70" s="66"/>
      <c r="D70" s="67"/>
      <c r="E70" s="67"/>
      <c r="F70" s="67"/>
      <c r="G70" s="67"/>
      <c r="H70" s="67"/>
      <c r="I70" s="85"/>
      <c r="J70" s="85"/>
      <c r="K70" s="67"/>
      <c r="L70" s="85"/>
      <c r="M70" s="85"/>
      <c r="N70" s="67"/>
      <c r="O70" s="67"/>
      <c r="P70" s="92"/>
      <c r="Q70" s="93"/>
    </row>
    <row r="71" spans="1:17" ht="38.25" x14ac:dyDescent="0.25">
      <c r="A71" s="100">
        <f>A68+1</f>
        <v>38</v>
      </c>
      <c r="B71" s="28" t="s">
        <v>238</v>
      </c>
      <c r="C71" s="51" t="s">
        <v>18</v>
      </c>
      <c r="D71" s="96" t="s">
        <v>182</v>
      </c>
      <c r="E71" s="94" t="s">
        <v>302</v>
      </c>
      <c r="F71" s="52" t="s">
        <v>337</v>
      </c>
      <c r="G71" s="41" t="s">
        <v>15</v>
      </c>
      <c r="H71" s="41">
        <v>1</v>
      </c>
      <c r="I71" s="80">
        <v>857548.6</v>
      </c>
      <c r="J71" s="80">
        <v>857548.6</v>
      </c>
      <c r="K71" s="33" t="s">
        <v>303</v>
      </c>
      <c r="L71" s="80" t="s">
        <v>18</v>
      </c>
      <c r="M71" s="80">
        <v>857548.6</v>
      </c>
      <c r="N71" s="27" t="s">
        <v>219</v>
      </c>
      <c r="O71" s="47" t="s">
        <v>338</v>
      </c>
      <c r="P71" s="100" t="s">
        <v>197</v>
      </c>
      <c r="Q71" s="27" t="s">
        <v>339</v>
      </c>
    </row>
    <row r="72" spans="1:17" ht="38.25" x14ac:dyDescent="0.25">
      <c r="A72" s="100">
        <f>A71+1</f>
        <v>39</v>
      </c>
      <c r="B72" s="28" t="s">
        <v>238</v>
      </c>
      <c r="C72" s="51" t="s">
        <v>18</v>
      </c>
      <c r="D72" s="96" t="s">
        <v>182</v>
      </c>
      <c r="E72" s="94" t="s">
        <v>302</v>
      </c>
      <c r="F72" s="52" t="s">
        <v>340</v>
      </c>
      <c r="G72" s="41" t="s">
        <v>15</v>
      </c>
      <c r="H72" s="41">
        <v>8</v>
      </c>
      <c r="I72" s="80">
        <v>147759.92000000001</v>
      </c>
      <c r="J72" s="80">
        <v>1182079.3600000001</v>
      </c>
      <c r="K72" s="33" t="s">
        <v>303</v>
      </c>
      <c r="L72" s="80" t="s">
        <v>18</v>
      </c>
      <c r="M72" s="80">
        <v>1182079.3600000001</v>
      </c>
      <c r="N72" s="27" t="s">
        <v>219</v>
      </c>
      <c r="O72" s="47" t="s">
        <v>338</v>
      </c>
      <c r="P72" s="100" t="s">
        <v>197</v>
      </c>
      <c r="Q72" s="27" t="s">
        <v>339</v>
      </c>
    </row>
    <row r="73" spans="1:17" s="65" customFormat="1" x14ac:dyDescent="0.25">
      <c r="A73" s="90" t="s">
        <v>183</v>
      </c>
      <c r="B73" s="64"/>
      <c r="C73" s="64"/>
      <c r="D73" s="64"/>
      <c r="E73" s="64"/>
      <c r="F73" s="64"/>
      <c r="G73" s="64"/>
      <c r="H73" s="64"/>
      <c r="I73" s="84"/>
      <c r="J73" s="84"/>
      <c r="K73" s="64"/>
      <c r="L73" s="84"/>
      <c r="M73" s="84"/>
      <c r="N73" s="64"/>
      <c r="O73" s="64"/>
      <c r="P73" s="64"/>
      <c r="Q73" s="91"/>
    </row>
    <row r="74" spans="1:17" x14ac:dyDescent="0.25">
      <c r="A74" s="66" t="s">
        <v>211</v>
      </c>
      <c r="B74" s="66"/>
      <c r="C74" s="66"/>
      <c r="D74" s="67"/>
      <c r="E74" s="67"/>
      <c r="F74" s="67"/>
      <c r="G74" s="67"/>
      <c r="H74" s="67"/>
      <c r="I74" s="85"/>
      <c r="J74" s="85"/>
      <c r="K74" s="67"/>
      <c r="L74" s="85"/>
      <c r="M74" s="85"/>
      <c r="N74" s="67"/>
      <c r="O74" s="67"/>
      <c r="P74" s="92"/>
      <c r="Q74" s="93"/>
    </row>
    <row r="75" spans="1:17" ht="38.25" x14ac:dyDescent="0.25">
      <c r="A75" s="100">
        <f>A72+1</f>
        <v>40</v>
      </c>
      <c r="B75" s="28" t="s">
        <v>240</v>
      </c>
      <c r="C75" s="51" t="s">
        <v>184</v>
      </c>
      <c r="D75" s="96" t="s">
        <v>185</v>
      </c>
      <c r="E75" s="94" t="s">
        <v>302</v>
      </c>
      <c r="F75" s="52" t="s">
        <v>341</v>
      </c>
      <c r="G75" s="41" t="s">
        <v>15</v>
      </c>
      <c r="H75" s="41">
        <v>1</v>
      </c>
      <c r="I75" s="80">
        <v>11128638.960000001</v>
      </c>
      <c r="J75" s="80">
        <v>11128638.960000001</v>
      </c>
      <c r="K75" s="33" t="s">
        <v>303</v>
      </c>
      <c r="L75" s="80" t="s">
        <v>18</v>
      </c>
      <c r="M75" s="80">
        <v>11128638.960000001</v>
      </c>
      <c r="N75" s="27" t="s">
        <v>16</v>
      </c>
      <c r="O75" s="47" t="s">
        <v>186</v>
      </c>
      <c r="P75" s="100" t="s">
        <v>31</v>
      </c>
      <c r="Q75" s="27" t="s">
        <v>342</v>
      </c>
    </row>
    <row r="76" spans="1:17" ht="38.25" x14ac:dyDescent="0.25">
      <c r="A76" s="100">
        <f>A75+1</f>
        <v>41</v>
      </c>
      <c r="B76" s="28" t="s">
        <v>240</v>
      </c>
      <c r="C76" s="51" t="s">
        <v>187</v>
      </c>
      <c r="D76" s="96" t="s">
        <v>185</v>
      </c>
      <c r="E76" s="94" t="s">
        <v>302</v>
      </c>
      <c r="F76" s="52" t="s">
        <v>343</v>
      </c>
      <c r="G76" s="41" t="s">
        <v>15</v>
      </c>
      <c r="H76" s="41">
        <v>1</v>
      </c>
      <c r="I76" s="80">
        <v>2011199.81</v>
      </c>
      <c r="J76" s="80">
        <v>2011199.81</v>
      </c>
      <c r="K76" s="33" t="s">
        <v>303</v>
      </c>
      <c r="L76" s="80" t="s">
        <v>18</v>
      </c>
      <c r="M76" s="80">
        <v>2011199.81</v>
      </c>
      <c r="N76" s="27" t="s">
        <v>16</v>
      </c>
      <c r="O76" s="47" t="s">
        <v>186</v>
      </c>
      <c r="P76" s="100" t="s">
        <v>31</v>
      </c>
      <c r="Q76" s="27" t="s">
        <v>342</v>
      </c>
    </row>
    <row r="77" spans="1:17" ht="17.25" customHeight="1" x14ac:dyDescent="0.25">
      <c r="A77" s="236" t="s">
        <v>344</v>
      </c>
      <c r="B77" s="237"/>
      <c r="C77" s="237"/>
      <c r="D77" s="237"/>
      <c r="E77" s="237"/>
      <c r="F77" s="238"/>
      <c r="G77" s="79"/>
      <c r="H77" s="79"/>
      <c r="I77" s="80"/>
      <c r="J77" s="78">
        <f>SUM(J6:J76)</f>
        <v>91597000.100000024</v>
      </c>
      <c r="K77" s="81"/>
      <c r="L77" s="78">
        <f>SUM(L6:L76)</f>
        <v>2920412.69</v>
      </c>
      <c r="M77" s="78">
        <f>SUM(M6:M76)</f>
        <v>94517412.789999992</v>
      </c>
      <c r="N77" s="41"/>
      <c r="O77" s="41"/>
      <c r="P77" s="100"/>
      <c r="Q77" s="27"/>
    </row>
    <row r="78" spans="1:17" s="2" customFormat="1" ht="50.25" customHeight="1" x14ac:dyDescent="0.25">
      <c r="A78" s="233" t="s">
        <v>345</v>
      </c>
      <c r="B78" s="234"/>
      <c r="C78" s="234"/>
      <c r="D78" s="234"/>
      <c r="E78" s="234"/>
      <c r="F78" s="234"/>
      <c r="G78" s="234"/>
      <c r="H78" s="234"/>
      <c r="I78" s="234"/>
      <c r="J78" s="234"/>
      <c r="K78" s="234"/>
      <c r="L78" s="234"/>
      <c r="M78" s="234"/>
      <c r="N78" s="234"/>
      <c r="O78" s="234"/>
      <c r="P78" s="234"/>
      <c r="Q78" s="235"/>
    </row>
    <row r="79" spans="1:17" s="65" customFormat="1" x14ac:dyDescent="0.25">
      <c r="A79" s="90" t="s">
        <v>115</v>
      </c>
      <c r="B79" s="64"/>
      <c r="C79" s="64"/>
      <c r="D79" s="64"/>
      <c r="E79" s="64"/>
      <c r="F79" s="64"/>
      <c r="G79" s="64"/>
      <c r="H79" s="64"/>
      <c r="I79" s="82"/>
      <c r="J79" s="82"/>
      <c r="K79" s="64"/>
      <c r="L79" s="82"/>
      <c r="M79" s="82"/>
      <c r="N79" s="64"/>
      <c r="O79" s="64"/>
      <c r="P79" s="64"/>
      <c r="Q79" s="91"/>
    </row>
    <row r="80" spans="1:17" x14ac:dyDescent="0.25">
      <c r="A80" s="66" t="s">
        <v>116</v>
      </c>
      <c r="B80" s="66"/>
      <c r="C80" s="66"/>
      <c r="D80" s="67"/>
      <c r="E80" s="67"/>
      <c r="F80" s="67"/>
      <c r="G80" s="67"/>
      <c r="H80" s="67"/>
      <c r="I80" s="83"/>
      <c r="J80" s="83"/>
      <c r="K80" s="67"/>
      <c r="L80" s="83"/>
      <c r="M80" s="83"/>
      <c r="N80" s="67"/>
      <c r="O80" s="67"/>
      <c r="P80" s="92"/>
      <c r="Q80" s="93"/>
    </row>
    <row r="81" spans="1:17" ht="63.75" x14ac:dyDescent="0.25">
      <c r="A81" s="98">
        <v>1</v>
      </c>
      <c r="B81" s="98" t="s">
        <v>227</v>
      </c>
      <c r="C81" s="27" t="s">
        <v>117</v>
      </c>
      <c r="D81" s="96" t="s">
        <v>20</v>
      </c>
      <c r="E81" s="94" t="s">
        <v>302</v>
      </c>
      <c r="F81" s="27" t="s">
        <v>118</v>
      </c>
      <c r="G81" s="41" t="s">
        <v>15</v>
      </c>
      <c r="H81" s="41">
        <v>3</v>
      </c>
      <c r="I81" s="80">
        <v>1907982</v>
      </c>
      <c r="J81" s="80">
        <v>5723946</v>
      </c>
      <c r="K81" s="33" t="s">
        <v>303</v>
      </c>
      <c r="L81" s="79" t="s">
        <v>18</v>
      </c>
      <c r="M81" s="80">
        <v>5723946</v>
      </c>
      <c r="N81" s="27" t="s">
        <v>16</v>
      </c>
      <c r="O81" s="47" t="s">
        <v>119</v>
      </c>
      <c r="P81" s="100" t="s">
        <v>31</v>
      </c>
      <c r="Q81" s="27" t="s">
        <v>120</v>
      </c>
    </row>
    <row r="82" spans="1:17" ht="47.25" customHeight="1" x14ac:dyDescent="0.25">
      <c r="A82" s="98">
        <f>A81+1</f>
        <v>2</v>
      </c>
      <c r="B82" s="98" t="s">
        <v>227</v>
      </c>
      <c r="C82" s="27" t="s">
        <v>121</v>
      </c>
      <c r="D82" s="96" t="s">
        <v>20</v>
      </c>
      <c r="E82" s="94" t="s">
        <v>302</v>
      </c>
      <c r="F82" s="27" t="s">
        <v>122</v>
      </c>
      <c r="G82" s="41" t="s">
        <v>15</v>
      </c>
      <c r="H82" s="41">
        <v>1</v>
      </c>
      <c r="I82" s="80">
        <v>708534.54</v>
      </c>
      <c r="J82" s="80">
        <v>708534.54</v>
      </c>
      <c r="K82" s="33" t="s">
        <v>303</v>
      </c>
      <c r="L82" s="79" t="s">
        <v>18</v>
      </c>
      <c r="M82" s="80">
        <v>708534.54</v>
      </c>
      <c r="N82" s="27" t="s">
        <v>16</v>
      </c>
      <c r="O82" s="47" t="s">
        <v>119</v>
      </c>
      <c r="P82" s="100" t="s">
        <v>31</v>
      </c>
      <c r="Q82" s="27" t="s">
        <v>123</v>
      </c>
    </row>
    <row r="83" spans="1:17" ht="47.25" customHeight="1" x14ac:dyDescent="0.25">
      <c r="A83" s="98">
        <f>A82+1</f>
        <v>3</v>
      </c>
      <c r="B83" s="98" t="s">
        <v>227</v>
      </c>
      <c r="C83" s="27" t="s">
        <v>124</v>
      </c>
      <c r="D83" s="96" t="s">
        <v>20</v>
      </c>
      <c r="E83" s="94" t="s">
        <v>302</v>
      </c>
      <c r="F83" s="27" t="s">
        <v>125</v>
      </c>
      <c r="G83" s="41" t="s">
        <v>15</v>
      </c>
      <c r="H83" s="41">
        <v>1</v>
      </c>
      <c r="I83" s="80">
        <v>1214630.6499999999</v>
      </c>
      <c r="J83" s="80">
        <v>1214630.6499999999</v>
      </c>
      <c r="K83" s="33" t="s">
        <v>303</v>
      </c>
      <c r="L83" s="79" t="s">
        <v>18</v>
      </c>
      <c r="M83" s="80">
        <v>1214630.6499999999</v>
      </c>
      <c r="N83" s="27" t="s">
        <v>16</v>
      </c>
      <c r="O83" s="47" t="s">
        <v>119</v>
      </c>
      <c r="P83" s="100" t="s">
        <v>31</v>
      </c>
      <c r="Q83" s="27" t="s">
        <v>126</v>
      </c>
    </row>
    <row r="84" spans="1:17" ht="47.25" customHeight="1" x14ac:dyDescent="0.25">
      <c r="A84" s="98">
        <f>A83+1</f>
        <v>4</v>
      </c>
      <c r="B84" s="98" t="s">
        <v>227</v>
      </c>
      <c r="C84" s="27" t="s">
        <v>127</v>
      </c>
      <c r="D84" s="96" t="s">
        <v>20</v>
      </c>
      <c r="E84" s="94" t="s">
        <v>302</v>
      </c>
      <c r="F84" s="27" t="s">
        <v>128</v>
      </c>
      <c r="G84" s="41" t="s">
        <v>15</v>
      </c>
      <c r="H84" s="41">
        <v>1</v>
      </c>
      <c r="I84" s="80">
        <v>2581090.12</v>
      </c>
      <c r="J84" s="80">
        <v>2581090.12</v>
      </c>
      <c r="K84" s="33" t="s">
        <v>303</v>
      </c>
      <c r="L84" s="79" t="s">
        <v>18</v>
      </c>
      <c r="M84" s="80">
        <v>2581090.12</v>
      </c>
      <c r="N84" s="27" t="s">
        <v>16</v>
      </c>
      <c r="O84" s="47" t="s">
        <v>119</v>
      </c>
      <c r="P84" s="100" t="s">
        <v>31</v>
      </c>
      <c r="Q84" s="27" t="s">
        <v>129</v>
      </c>
    </row>
    <row r="85" spans="1:17" x14ac:dyDescent="0.25">
      <c r="A85" s="66" t="s">
        <v>346</v>
      </c>
      <c r="B85" s="66"/>
      <c r="C85" s="66"/>
      <c r="D85" s="67"/>
      <c r="E85" s="67"/>
      <c r="F85" s="67"/>
      <c r="G85" s="67"/>
      <c r="H85" s="67"/>
      <c r="I85" s="83"/>
      <c r="J85" s="83"/>
      <c r="K85" s="67"/>
      <c r="L85" s="83"/>
      <c r="M85" s="83"/>
      <c r="N85" s="67"/>
      <c r="O85" s="67"/>
      <c r="P85" s="92"/>
      <c r="Q85" s="93"/>
    </row>
    <row r="86" spans="1:17" s="65" customFormat="1" ht="63.75" x14ac:dyDescent="0.25">
      <c r="A86" s="98">
        <f>A84+1</f>
        <v>5</v>
      </c>
      <c r="B86" s="98" t="s">
        <v>227</v>
      </c>
      <c r="C86" s="27" t="s">
        <v>130</v>
      </c>
      <c r="D86" s="96" t="s">
        <v>20</v>
      </c>
      <c r="E86" s="94" t="s">
        <v>302</v>
      </c>
      <c r="F86" s="27" t="s">
        <v>131</v>
      </c>
      <c r="G86" s="41" t="s">
        <v>15</v>
      </c>
      <c r="H86" s="41">
        <v>1</v>
      </c>
      <c r="I86" s="80">
        <v>1772760.29</v>
      </c>
      <c r="J86" s="80">
        <v>1772760.29</v>
      </c>
      <c r="K86" s="33" t="s">
        <v>303</v>
      </c>
      <c r="L86" s="79" t="s">
        <v>18</v>
      </c>
      <c r="M86" s="80">
        <v>1772760.29</v>
      </c>
      <c r="N86" s="27" t="s">
        <v>16</v>
      </c>
      <c r="O86" s="47" t="s">
        <v>119</v>
      </c>
      <c r="P86" s="100" t="s">
        <v>31</v>
      </c>
      <c r="Q86" s="27" t="s">
        <v>347</v>
      </c>
    </row>
    <row r="87" spans="1:17" x14ac:dyDescent="0.25">
      <c r="A87" s="66" t="s">
        <v>348</v>
      </c>
      <c r="B87" s="66"/>
      <c r="C87" s="66"/>
      <c r="D87" s="67"/>
      <c r="E87" s="67"/>
      <c r="F87" s="67"/>
      <c r="G87" s="67"/>
      <c r="H87" s="67"/>
      <c r="I87" s="83"/>
      <c r="J87" s="83"/>
      <c r="K87" s="67"/>
      <c r="L87" s="83"/>
      <c r="M87" s="83"/>
      <c r="N87" s="67"/>
      <c r="O87" s="67"/>
      <c r="P87" s="92"/>
      <c r="Q87" s="93"/>
    </row>
    <row r="88" spans="1:17" s="65" customFormat="1" ht="63.75" x14ac:dyDescent="0.25">
      <c r="A88" s="98">
        <f>A86+1</f>
        <v>6</v>
      </c>
      <c r="B88" s="98" t="s">
        <v>227</v>
      </c>
      <c r="C88" s="27" t="s">
        <v>349</v>
      </c>
      <c r="D88" s="96" t="s">
        <v>20</v>
      </c>
      <c r="E88" s="94" t="s">
        <v>302</v>
      </c>
      <c r="F88" s="27" t="s">
        <v>350</v>
      </c>
      <c r="G88" s="41" t="s">
        <v>15</v>
      </c>
      <c r="H88" s="41">
        <v>1</v>
      </c>
      <c r="I88" s="80">
        <v>1347257.08</v>
      </c>
      <c r="J88" s="80">
        <v>1347257.08</v>
      </c>
      <c r="K88" s="33" t="s">
        <v>303</v>
      </c>
      <c r="L88" s="79" t="s">
        <v>18</v>
      </c>
      <c r="M88" s="80">
        <v>1347257.08</v>
      </c>
      <c r="N88" s="27" t="s">
        <v>16</v>
      </c>
      <c r="O88" s="47" t="s">
        <v>119</v>
      </c>
      <c r="P88" s="100" t="s">
        <v>351</v>
      </c>
      <c r="Q88" s="27" t="s">
        <v>352</v>
      </c>
    </row>
    <row r="89" spans="1:17" ht="12.75" customHeight="1" x14ac:dyDescent="0.25">
      <c r="A89" s="66" t="s">
        <v>132</v>
      </c>
      <c r="B89" s="66"/>
      <c r="C89" s="69"/>
      <c r="D89" s="67"/>
      <c r="E89" s="67"/>
      <c r="F89" s="67"/>
      <c r="G89" s="67"/>
      <c r="H89" s="67"/>
      <c r="I89" s="83"/>
      <c r="J89" s="83"/>
      <c r="K89" s="67"/>
      <c r="L89" s="83"/>
      <c r="M89" s="83"/>
      <c r="N89" s="67"/>
      <c r="O89" s="67"/>
      <c r="P89" s="92"/>
      <c r="Q89" s="93"/>
    </row>
    <row r="90" spans="1:17" s="65" customFormat="1" ht="63.75" x14ac:dyDescent="0.25">
      <c r="A90" s="98">
        <f>A88+1</f>
        <v>7</v>
      </c>
      <c r="B90" s="98" t="s">
        <v>227</v>
      </c>
      <c r="C90" s="27" t="s">
        <v>133</v>
      </c>
      <c r="D90" s="96" t="s">
        <v>20</v>
      </c>
      <c r="E90" s="94" t="s">
        <v>302</v>
      </c>
      <c r="F90" s="27" t="s">
        <v>134</v>
      </c>
      <c r="G90" s="41" t="s">
        <v>15</v>
      </c>
      <c r="H90" s="41">
        <v>13</v>
      </c>
      <c r="I90" s="80">
        <v>2463555.7999999998</v>
      </c>
      <c r="J90" s="80">
        <v>32026225.399999999</v>
      </c>
      <c r="K90" s="33" t="s">
        <v>303</v>
      </c>
      <c r="L90" s="79" t="s">
        <v>18</v>
      </c>
      <c r="M90" s="80">
        <v>32026225.399999999</v>
      </c>
      <c r="N90" s="27" t="s">
        <v>16</v>
      </c>
      <c r="O90" s="47" t="s">
        <v>119</v>
      </c>
      <c r="P90" s="100" t="s">
        <v>31</v>
      </c>
      <c r="Q90" s="27" t="s">
        <v>135</v>
      </c>
    </row>
    <row r="91" spans="1:17" x14ac:dyDescent="0.25">
      <c r="A91" s="66" t="s">
        <v>136</v>
      </c>
      <c r="B91" s="66"/>
      <c r="C91" s="66"/>
      <c r="D91" s="67"/>
      <c r="E91" s="67"/>
      <c r="F91" s="67"/>
      <c r="G91" s="67"/>
      <c r="H91" s="67"/>
      <c r="I91" s="83"/>
      <c r="J91" s="83"/>
      <c r="K91" s="67"/>
      <c r="L91" s="83"/>
      <c r="M91" s="83"/>
      <c r="N91" s="67"/>
      <c r="O91" s="67"/>
      <c r="P91" s="92"/>
      <c r="Q91" s="93"/>
    </row>
    <row r="92" spans="1:17" s="65" customFormat="1" ht="63.75" x14ac:dyDescent="0.25">
      <c r="A92" s="98">
        <f>A90+1</f>
        <v>8</v>
      </c>
      <c r="B92" s="98" t="s">
        <v>227</v>
      </c>
      <c r="C92" s="27" t="s">
        <v>137</v>
      </c>
      <c r="D92" s="96" t="s">
        <v>20</v>
      </c>
      <c r="E92" s="94" t="s">
        <v>302</v>
      </c>
      <c r="F92" s="27" t="s">
        <v>138</v>
      </c>
      <c r="G92" s="41" t="s">
        <v>15</v>
      </c>
      <c r="H92" s="41">
        <v>4</v>
      </c>
      <c r="I92" s="80">
        <v>3746657.79</v>
      </c>
      <c r="J92" s="80">
        <v>14986631.16</v>
      </c>
      <c r="K92" s="33" t="s">
        <v>303</v>
      </c>
      <c r="L92" s="79" t="s">
        <v>18</v>
      </c>
      <c r="M92" s="80">
        <v>14986631.16</v>
      </c>
      <c r="N92" s="27" t="s">
        <v>16</v>
      </c>
      <c r="O92" s="47" t="s">
        <v>119</v>
      </c>
      <c r="P92" s="100" t="s">
        <v>31</v>
      </c>
      <c r="Q92" s="27" t="s">
        <v>139</v>
      </c>
    </row>
    <row r="93" spans="1:17" s="65" customFormat="1" x14ac:dyDescent="0.25">
      <c r="A93" s="90" t="s">
        <v>140</v>
      </c>
      <c r="B93" s="64"/>
      <c r="C93" s="64"/>
      <c r="D93" s="64"/>
      <c r="E93" s="64"/>
      <c r="F93" s="64"/>
      <c r="G93" s="64"/>
      <c r="H93" s="64"/>
      <c r="I93" s="82"/>
      <c r="J93" s="82"/>
      <c r="K93" s="64"/>
      <c r="L93" s="82"/>
      <c r="M93" s="82"/>
      <c r="N93" s="64"/>
      <c r="O93" s="64"/>
      <c r="P93" s="64"/>
      <c r="Q93" s="91"/>
    </row>
    <row r="94" spans="1:17" x14ac:dyDescent="0.25">
      <c r="A94" s="66" t="s">
        <v>58</v>
      </c>
      <c r="B94" s="66"/>
      <c r="C94" s="66"/>
      <c r="D94" s="67"/>
      <c r="E94" s="67"/>
      <c r="F94" s="67"/>
      <c r="G94" s="67"/>
      <c r="H94" s="67"/>
      <c r="I94" s="83"/>
      <c r="J94" s="83"/>
      <c r="K94" s="67"/>
      <c r="L94" s="83"/>
      <c r="M94" s="83"/>
      <c r="N94" s="67"/>
      <c r="O94" s="67"/>
      <c r="P94" s="92"/>
      <c r="Q94" s="93"/>
    </row>
    <row r="95" spans="1:17" s="65" customFormat="1" ht="38.25" x14ac:dyDescent="0.25">
      <c r="A95" s="98">
        <f>A92+1</f>
        <v>9</v>
      </c>
      <c r="B95" s="98" t="s">
        <v>226</v>
      </c>
      <c r="C95" s="95" t="s">
        <v>141</v>
      </c>
      <c r="D95" s="96" t="s">
        <v>20</v>
      </c>
      <c r="E95" s="94" t="s">
        <v>302</v>
      </c>
      <c r="F95" s="68" t="s">
        <v>353</v>
      </c>
      <c r="G95" s="41" t="s">
        <v>15</v>
      </c>
      <c r="H95" s="41">
        <v>1</v>
      </c>
      <c r="I95" s="80">
        <v>194005.02</v>
      </c>
      <c r="J95" s="80">
        <v>194005.02</v>
      </c>
      <c r="K95" s="33" t="s">
        <v>303</v>
      </c>
      <c r="L95" s="79" t="s">
        <v>18</v>
      </c>
      <c r="M95" s="80">
        <v>194005.02</v>
      </c>
      <c r="N95" s="27" t="s">
        <v>16</v>
      </c>
      <c r="O95" s="47" t="s">
        <v>142</v>
      </c>
      <c r="P95" s="100" t="s">
        <v>31</v>
      </c>
      <c r="Q95" s="27" t="s">
        <v>218</v>
      </c>
    </row>
    <row r="96" spans="1:17" s="65" customFormat="1" x14ac:dyDescent="0.25">
      <c r="A96" s="90" t="s">
        <v>288</v>
      </c>
      <c r="B96" s="64"/>
      <c r="C96" s="64"/>
      <c r="D96" s="64"/>
      <c r="E96" s="64"/>
      <c r="F96" s="64"/>
      <c r="G96" s="64"/>
      <c r="H96" s="64"/>
      <c r="I96" s="82"/>
      <c r="J96" s="82"/>
      <c r="K96" s="64"/>
      <c r="L96" s="82"/>
      <c r="M96" s="82"/>
      <c r="N96" s="64"/>
      <c r="O96" s="64"/>
      <c r="P96" s="64"/>
      <c r="Q96" s="91"/>
    </row>
    <row r="97" spans="1:17" x14ac:dyDescent="0.25">
      <c r="A97" s="66" t="s">
        <v>289</v>
      </c>
      <c r="B97" s="66"/>
      <c r="C97" s="66"/>
      <c r="D97" s="67"/>
      <c r="E97" s="67"/>
      <c r="F97" s="67"/>
      <c r="G97" s="67"/>
      <c r="H97" s="67"/>
      <c r="I97" s="83"/>
      <c r="J97" s="83"/>
      <c r="K97" s="67"/>
      <c r="L97" s="83"/>
      <c r="M97" s="83"/>
      <c r="N97" s="67"/>
      <c r="O97" s="67"/>
      <c r="P97" s="92"/>
      <c r="Q97" s="93"/>
    </row>
    <row r="98" spans="1:17" s="65" customFormat="1" ht="51" x14ac:dyDescent="0.25">
      <c r="A98" s="44">
        <f>A95+1</f>
        <v>10</v>
      </c>
      <c r="B98" s="44" t="s">
        <v>294</v>
      </c>
      <c r="C98" s="27" t="s">
        <v>283</v>
      </c>
      <c r="D98" s="96" t="s">
        <v>20</v>
      </c>
      <c r="E98" s="94" t="s">
        <v>302</v>
      </c>
      <c r="F98" s="27" t="s">
        <v>285</v>
      </c>
      <c r="G98" s="41" t="s">
        <v>15</v>
      </c>
      <c r="H98" s="41">
        <v>2</v>
      </c>
      <c r="I98" s="80">
        <v>5389028.3200000003</v>
      </c>
      <c r="J98" s="80">
        <v>10778056.640000001</v>
      </c>
      <c r="K98" s="33" t="s">
        <v>303</v>
      </c>
      <c r="L98" s="79" t="s">
        <v>18</v>
      </c>
      <c r="M98" s="80">
        <v>10778056.640000001</v>
      </c>
      <c r="N98" s="27" t="s">
        <v>16</v>
      </c>
      <c r="O98" s="47" t="s">
        <v>287</v>
      </c>
      <c r="P98" s="100" t="s">
        <v>21</v>
      </c>
      <c r="Q98" s="27" t="s">
        <v>292</v>
      </c>
    </row>
    <row r="99" spans="1:17" s="65" customFormat="1" ht="63.75" x14ac:dyDescent="0.25">
      <c r="A99" s="107">
        <f>A98+1</f>
        <v>11</v>
      </c>
      <c r="B99" s="44" t="s">
        <v>294</v>
      </c>
      <c r="C99" s="27" t="s">
        <v>284</v>
      </c>
      <c r="D99" s="96" t="s">
        <v>20</v>
      </c>
      <c r="E99" s="94" t="s">
        <v>302</v>
      </c>
      <c r="F99" s="27" t="s">
        <v>286</v>
      </c>
      <c r="G99" s="41" t="s">
        <v>15</v>
      </c>
      <c r="H99" s="41">
        <v>2</v>
      </c>
      <c r="I99" s="80">
        <v>4054602</v>
      </c>
      <c r="J99" s="80">
        <v>8109204</v>
      </c>
      <c r="K99" s="33" t="s">
        <v>303</v>
      </c>
      <c r="L99" s="79" t="s">
        <v>18</v>
      </c>
      <c r="M99" s="80">
        <v>8109204</v>
      </c>
      <c r="N99" s="27" t="s">
        <v>16</v>
      </c>
      <c r="O99" s="47" t="s">
        <v>287</v>
      </c>
      <c r="P99" s="100" t="s">
        <v>21</v>
      </c>
      <c r="Q99" s="27" t="s">
        <v>293</v>
      </c>
    </row>
    <row r="100" spans="1:17" s="65" customFormat="1" x14ac:dyDescent="0.25">
      <c r="A100" s="90" t="s">
        <v>255</v>
      </c>
      <c r="B100" s="64"/>
      <c r="C100" s="64"/>
      <c r="D100" s="64"/>
      <c r="E100" s="64"/>
      <c r="F100" s="64"/>
      <c r="G100" s="64"/>
      <c r="H100" s="64"/>
      <c r="I100" s="82"/>
      <c r="J100" s="82"/>
      <c r="K100" s="64"/>
      <c r="L100" s="82"/>
      <c r="M100" s="82"/>
      <c r="N100" s="64"/>
      <c r="O100" s="64"/>
      <c r="P100" s="64"/>
      <c r="Q100" s="91"/>
    </row>
    <row r="101" spans="1:17" x14ac:dyDescent="0.25">
      <c r="A101" s="66" t="s">
        <v>289</v>
      </c>
      <c r="B101" s="66"/>
      <c r="C101" s="66"/>
      <c r="D101" s="67"/>
      <c r="E101" s="67"/>
      <c r="F101" s="67"/>
      <c r="G101" s="67"/>
      <c r="H101" s="67"/>
      <c r="I101" s="83"/>
      <c r="J101" s="83"/>
      <c r="K101" s="67"/>
      <c r="L101" s="83"/>
      <c r="M101" s="83"/>
      <c r="N101" s="67"/>
      <c r="O101" s="67"/>
      <c r="P101" s="92"/>
      <c r="Q101" s="93"/>
    </row>
    <row r="102" spans="1:17" s="65" customFormat="1" ht="63.75" x14ac:dyDescent="0.25">
      <c r="A102" s="98">
        <f>A99+1</f>
        <v>12</v>
      </c>
      <c r="B102" s="98" t="s">
        <v>256</v>
      </c>
      <c r="C102" s="27" t="s">
        <v>354</v>
      </c>
      <c r="D102" s="96" t="s">
        <v>20</v>
      </c>
      <c r="E102" s="94" t="s">
        <v>302</v>
      </c>
      <c r="F102" s="27" t="s">
        <v>355</v>
      </c>
      <c r="G102" s="41" t="s">
        <v>15</v>
      </c>
      <c r="H102" s="41">
        <v>2</v>
      </c>
      <c r="I102" s="80">
        <v>6025447</v>
      </c>
      <c r="J102" s="80">
        <v>12050894</v>
      </c>
      <c r="K102" s="33" t="s">
        <v>303</v>
      </c>
      <c r="L102" s="79" t="s">
        <v>18</v>
      </c>
      <c r="M102" s="80">
        <v>12050894</v>
      </c>
      <c r="N102" s="27" t="s">
        <v>16</v>
      </c>
      <c r="O102" s="47" t="s">
        <v>356</v>
      </c>
      <c r="P102" s="100" t="s">
        <v>21</v>
      </c>
      <c r="Q102" s="27" t="s">
        <v>257</v>
      </c>
    </row>
    <row r="103" spans="1:17" s="65" customFormat="1" ht="63.75" x14ac:dyDescent="0.25">
      <c r="A103" s="98">
        <f>A102+1</f>
        <v>13</v>
      </c>
      <c r="B103" s="98" t="s">
        <v>256</v>
      </c>
      <c r="C103" s="27" t="s">
        <v>357</v>
      </c>
      <c r="D103" s="96" t="s">
        <v>20</v>
      </c>
      <c r="E103" s="94" t="s">
        <v>302</v>
      </c>
      <c r="F103" s="27" t="s">
        <v>358</v>
      </c>
      <c r="G103" s="41" t="s">
        <v>15</v>
      </c>
      <c r="H103" s="41">
        <v>2</v>
      </c>
      <c r="I103" s="80">
        <v>1457603.85</v>
      </c>
      <c r="J103" s="80">
        <v>2915207.7</v>
      </c>
      <c r="K103" s="33" t="s">
        <v>303</v>
      </c>
      <c r="L103" s="79" t="s">
        <v>18</v>
      </c>
      <c r="M103" s="80">
        <v>2915207.7</v>
      </c>
      <c r="N103" s="27" t="s">
        <v>16</v>
      </c>
      <c r="O103" s="47" t="s">
        <v>356</v>
      </c>
      <c r="P103" s="100" t="s">
        <v>21</v>
      </c>
      <c r="Q103" s="27" t="s">
        <v>258</v>
      </c>
    </row>
    <row r="104" spans="1:17" s="65" customFormat="1" ht="63.75" x14ac:dyDescent="0.25">
      <c r="A104" s="98">
        <f>A103+1</f>
        <v>14</v>
      </c>
      <c r="B104" s="98" t="s">
        <v>256</v>
      </c>
      <c r="C104" s="27" t="s">
        <v>359</v>
      </c>
      <c r="D104" s="96" t="s">
        <v>20</v>
      </c>
      <c r="E104" s="94" t="s">
        <v>302</v>
      </c>
      <c r="F104" s="27" t="s">
        <v>360</v>
      </c>
      <c r="G104" s="41" t="s">
        <v>15</v>
      </c>
      <c r="H104" s="41">
        <v>2</v>
      </c>
      <c r="I104" s="80">
        <v>1519192.75</v>
      </c>
      <c r="J104" s="80">
        <v>3038385.5</v>
      </c>
      <c r="K104" s="33" t="s">
        <v>303</v>
      </c>
      <c r="L104" s="79" t="s">
        <v>18</v>
      </c>
      <c r="M104" s="80">
        <v>3038385.5</v>
      </c>
      <c r="N104" s="27" t="s">
        <v>16</v>
      </c>
      <c r="O104" s="47" t="s">
        <v>356</v>
      </c>
      <c r="P104" s="100" t="s">
        <v>21</v>
      </c>
      <c r="Q104" s="27" t="s">
        <v>259</v>
      </c>
    </row>
    <row r="105" spans="1:17" s="65" customFormat="1" x14ac:dyDescent="0.25">
      <c r="A105" s="90" t="s">
        <v>251</v>
      </c>
      <c r="B105" s="90"/>
      <c r="C105" s="90"/>
      <c r="D105" s="90"/>
      <c r="E105" s="90"/>
      <c r="F105" s="64"/>
      <c r="G105" s="64"/>
      <c r="H105" s="64"/>
      <c r="I105" s="82"/>
      <c r="J105" s="82"/>
      <c r="K105" s="64"/>
      <c r="L105" s="82"/>
      <c r="M105" s="82"/>
      <c r="N105" s="64"/>
      <c r="O105" s="64"/>
      <c r="P105" s="64"/>
      <c r="Q105" s="91"/>
    </row>
    <row r="106" spans="1:17" x14ac:dyDescent="0.25">
      <c r="A106" s="66" t="s">
        <v>361</v>
      </c>
      <c r="B106" s="66"/>
      <c r="C106" s="66"/>
      <c r="D106" s="67"/>
      <c r="E106" s="67"/>
      <c r="F106" s="67"/>
      <c r="G106" s="67"/>
      <c r="H106" s="67"/>
      <c r="I106" s="83"/>
      <c r="J106" s="83"/>
      <c r="K106" s="67"/>
      <c r="L106" s="83"/>
      <c r="M106" s="83"/>
      <c r="N106" s="67"/>
      <c r="O106" s="67"/>
      <c r="P106" s="92"/>
      <c r="Q106" s="93"/>
    </row>
    <row r="107" spans="1:17" s="65" customFormat="1" ht="63.75" x14ac:dyDescent="0.25">
      <c r="A107" s="98">
        <f>A104+1</f>
        <v>15</v>
      </c>
      <c r="B107" s="98" t="s">
        <v>252</v>
      </c>
      <c r="C107" s="27" t="s">
        <v>362</v>
      </c>
      <c r="D107" s="96" t="s">
        <v>20</v>
      </c>
      <c r="E107" s="94" t="s">
        <v>302</v>
      </c>
      <c r="F107" s="27" t="s">
        <v>363</v>
      </c>
      <c r="G107" s="41" t="s">
        <v>15</v>
      </c>
      <c r="H107" s="41">
        <v>1</v>
      </c>
      <c r="I107" s="80">
        <v>1745018.7</v>
      </c>
      <c r="J107" s="80">
        <v>1745018.7</v>
      </c>
      <c r="K107" s="33" t="s">
        <v>303</v>
      </c>
      <c r="L107" s="79" t="s">
        <v>18</v>
      </c>
      <c r="M107" s="80">
        <v>1745018.7</v>
      </c>
      <c r="N107" s="27" t="s">
        <v>16</v>
      </c>
      <c r="O107" s="47" t="s">
        <v>254</v>
      </c>
      <c r="P107" s="100" t="s">
        <v>21</v>
      </c>
      <c r="Q107" s="27" t="s">
        <v>253</v>
      </c>
    </row>
    <row r="108" spans="1:17" s="65" customFormat="1" ht="63.75" x14ac:dyDescent="0.25">
      <c r="A108" s="98">
        <f>A107+1</f>
        <v>16</v>
      </c>
      <c r="B108" s="98" t="s">
        <v>252</v>
      </c>
      <c r="C108" s="27" t="s">
        <v>364</v>
      </c>
      <c r="D108" s="96" t="s">
        <v>20</v>
      </c>
      <c r="E108" s="94" t="s">
        <v>302</v>
      </c>
      <c r="F108" s="27" t="s">
        <v>365</v>
      </c>
      <c r="G108" s="41" t="s">
        <v>15</v>
      </c>
      <c r="H108" s="41">
        <v>2</v>
      </c>
      <c r="I108" s="80">
        <v>985422.32</v>
      </c>
      <c r="J108" s="80">
        <v>1970844.64</v>
      </c>
      <c r="K108" s="33" t="s">
        <v>303</v>
      </c>
      <c r="L108" s="79" t="s">
        <v>18</v>
      </c>
      <c r="M108" s="80">
        <v>1970844.64</v>
      </c>
      <c r="N108" s="27" t="s">
        <v>16</v>
      </c>
      <c r="O108" s="47" t="s">
        <v>254</v>
      </c>
      <c r="P108" s="100" t="s">
        <v>21</v>
      </c>
      <c r="Q108" s="27" t="s">
        <v>253</v>
      </c>
    </row>
    <row r="109" spans="1:17" s="65" customFormat="1" ht="69.75" customHeight="1" x14ac:dyDescent="0.25">
      <c r="A109" s="98">
        <f>A108+1</f>
        <v>17</v>
      </c>
      <c r="B109" s="98" t="s">
        <v>252</v>
      </c>
      <c r="C109" s="27" t="s">
        <v>366</v>
      </c>
      <c r="D109" s="96" t="s">
        <v>20</v>
      </c>
      <c r="E109" s="94" t="s">
        <v>302</v>
      </c>
      <c r="F109" s="27" t="s">
        <v>367</v>
      </c>
      <c r="G109" s="41" t="s">
        <v>15</v>
      </c>
      <c r="H109" s="41">
        <v>2</v>
      </c>
      <c r="I109" s="80">
        <v>1724489.06</v>
      </c>
      <c r="J109" s="80">
        <v>3448978.12</v>
      </c>
      <c r="K109" s="33" t="s">
        <v>303</v>
      </c>
      <c r="L109" s="79" t="s">
        <v>18</v>
      </c>
      <c r="M109" s="80">
        <v>3448978.12</v>
      </c>
      <c r="N109" s="27" t="s">
        <v>16</v>
      </c>
      <c r="O109" s="47" t="s">
        <v>254</v>
      </c>
      <c r="P109" s="100" t="s">
        <v>21</v>
      </c>
      <c r="Q109" s="96" t="s">
        <v>18</v>
      </c>
    </row>
    <row r="110" spans="1:17" x14ac:dyDescent="0.25">
      <c r="A110" s="66" t="s">
        <v>368</v>
      </c>
      <c r="B110" s="66"/>
      <c r="C110" s="66"/>
      <c r="D110" s="67"/>
      <c r="E110" s="67"/>
      <c r="F110" s="67"/>
      <c r="G110" s="67"/>
      <c r="H110" s="67"/>
      <c r="I110" s="83"/>
      <c r="J110" s="83"/>
      <c r="K110" s="67"/>
      <c r="L110" s="83"/>
      <c r="M110" s="83"/>
      <c r="N110" s="67"/>
      <c r="O110" s="67"/>
      <c r="P110" s="92"/>
      <c r="Q110" s="93"/>
    </row>
    <row r="111" spans="1:17" s="65" customFormat="1" ht="89.25" x14ac:dyDescent="0.25">
      <c r="A111" s="98">
        <f>A109+1</f>
        <v>18</v>
      </c>
      <c r="B111" s="98" t="s">
        <v>252</v>
      </c>
      <c r="C111" s="27" t="s">
        <v>369</v>
      </c>
      <c r="D111" s="96" t="s">
        <v>20</v>
      </c>
      <c r="E111" s="94" t="s">
        <v>302</v>
      </c>
      <c r="F111" s="27" t="s">
        <v>370</v>
      </c>
      <c r="G111" s="41" t="s">
        <v>15</v>
      </c>
      <c r="H111" s="41">
        <v>28</v>
      </c>
      <c r="I111" s="80">
        <v>2596998</v>
      </c>
      <c r="J111" s="80">
        <v>72715944</v>
      </c>
      <c r="K111" s="33" t="s">
        <v>303</v>
      </c>
      <c r="L111" s="79" t="s">
        <v>18</v>
      </c>
      <c r="M111" s="80">
        <v>72715944</v>
      </c>
      <c r="N111" s="27" t="s">
        <v>16</v>
      </c>
      <c r="O111" s="47" t="s">
        <v>254</v>
      </c>
      <c r="P111" s="100" t="s">
        <v>21</v>
      </c>
      <c r="Q111" s="27" t="s">
        <v>371</v>
      </c>
    </row>
    <row r="112" spans="1:17" x14ac:dyDescent="0.25">
      <c r="A112" s="66" t="s">
        <v>372</v>
      </c>
      <c r="B112" s="66"/>
      <c r="C112" s="66"/>
      <c r="D112" s="67"/>
      <c r="E112" s="67"/>
      <c r="F112" s="67"/>
      <c r="G112" s="67"/>
      <c r="H112" s="67"/>
      <c r="I112" s="83"/>
      <c r="J112" s="83"/>
      <c r="K112" s="67"/>
      <c r="L112" s="83"/>
      <c r="M112" s="83"/>
      <c r="N112" s="67"/>
      <c r="O112" s="67"/>
      <c r="P112" s="92"/>
      <c r="Q112" s="93"/>
    </row>
    <row r="113" spans="1:17" s="65" customFormat="1" ht="51" x14ac:dyDescent="0.25">
      <c r="A113" s="108">
        <f>A111+1</f>
        <v>19</v>
      </c>
      <c r="B113" s="98" t="s">
        <v>252</v>
      </c>
      <c r="C113" s="48" t="s">
        <v>373</v>
      </c>
      <c r="D113" s="109" t="s">
        <v>20</v>
      </c>
      <c r="E113" s="110" t="s">
        <v>302</v>
      </c>
      <c r="F113" s="48" t="s">
        <v>374</v>
      </c>
      <c r="G113" s="50" t="s">
        <v>15</v>
      </c>
      <c r="H113" s="50">
        <v>1</v>
      </c>
      <c r="I113" s="111">
        <v>2272374</v>
      </c>
      <c r="J113" s="111">
        <v>2272374</v>
      </c>
      <c r="K113" s="112" t="s">
        <v>303</v>
      </c>
      <c r="L113" s="136" t="s">
        <v>18</v>
      </c>
      <c r="M113" s="111">
        <v>2272374</v>
      </c>
      <c r="N113" s="48" t="s">
        <v>16</v>
      </c>
      <c r="O113" s="113" t="s">
        <v>254</v>
      </c>
      <c r="P113" s="114" t="s">
        <v>22</v>
      </c>
      <c r="Q113" s="48" t="s">
        <v>375</v>
      </c>
    </row>
    <row r="114" spans="1:17" s="65" customFormat="1" x14ac:dyDescent="0.25">
      <c r="A114" s="90" t="s">
        <v>151</v>
      </c>
      <c r="B114" s="64"/>
      <c r="C114" s="64"/>
      <c r="D114" s="64"/>
      <c r="E114" s="64"/>
      <c r="F114" s="64"/>
      <c r="G114" s="64"/>
      <c r="H114" s="64"/>
      <c r="I114" s="82"/>
      <c r="J114" s="82"/>
      <c r="K114" s="64"/>
      <c r="L114" s="82"/>
      <c r="M114" s="82"/>
      <c r="N114" s="64"/>
      <c r="O114" s="64"/>
      <c r="P114" s="64"/>
      <c r="Q114" s="91"/>
    </row>
    <row r="115" spans="1:17" x14ac:dyDescent="0.25">
      <c r="A115" s="70" t="s">
        <v>246</v>
      </c>
      <c r="B115" s="70"/>
      <c r="C115" s="70"/>
      <c r="D115" s="71"/>
      <c r="E115" s="71"/>
      <c r="F115" s="71"/>
      <c r="G115" s="71"/>
      <c r="H115" s="71"/>
      <c r="I115" s="86"/>
      <c r="J115" s="86"/>
      <c r="K115" s="71"/>
      <c r="L115" s="86"/>
      <c r="M115" s="86"/>
      <c r="N115" s="71"/>
      <c r="O115" s="71"/>
      <c r="P115" s="115"/>
      <c r="Q115" s="116"/>
    </row>
    <row r="116" spans="1:17" ht="38.25" x14ac:dyDescent="0.25">
      <c r="A116" s="94">
        <f>A113+1</f>
        <v>20</v>
      </c>
      <c r="B116" s="94" t="s">
        <v>236</v>
      </c>
      <c r="C116" s="96" t="s">
        <v>376</v>
      </c>
      <c r="D116" s="106" t="s">
        <v>26</v>
      </c>
      <c r="E116" s="94" t="s">
        <v>302</v>
      </c>
      <c r="F116" s="34" t="s">
        <v>377</v>
      </c>
      <c r="G116" s="41" t="s">
        <v>15</v>
      </c>
      <c r="H116" s="41">
        <v>905</v>
      </c>
      <c r="I116" s="79">
        <v>87.5</v>
      </c>
      <c r="J116" s="80">
        <v>79187.5</v>
      </c>
      <c r="K116" s="33">
        <v>0.2</v>
      </c>
      <c r="L116" s="80">
        <v>15837.5</v>
      </c>
      <c r="M116" s="80">
        <v>95025</v>
      </c>
      <c r="N116" s="27" t="s">
        <v>35</v>
      </c>
      <c r="O116" s="41"/>
      <c r="P116" s="94" t="s">
        <v>378</v>
      </c>
      <c r="Q116" s="34" t="s">
        <v>18</v>
      </c>
    </row>
    <row r="117" spans="1:17" ht="38.25" x14ac:dyDescent="0.25">
      <c r="A117" s="100">
        <f>A116+1</f>
        <v>21</v>
      </c>
      <c r="B117" s="94" t="s">
        <v>236</v>
      </c>
      <c r="C117" s="96" t="s">
        <v>154</v>
      </c>
      <c r="D117" s="45" t="s">
        <v>26</v>
      </c>
      <c r="E117" s="94" t="s">
        <v>302</v>
      </c>
      <c r="F117" s="34" t="s">
        <v>155</v>
      </c>
      <c r="G117" s="41" t="s">
        <v>15</v>
      </c>
      <c r="H117" s="41">
        <v>905</v>
      </c>
      <c r="I117" s="80">
        <v>1214.5999999999999</v>
      </c>
      <c r="J117" s="80">
        <v>1099213</v>
      </c>
      <c r="K117" s="33" t="s">
        <v>303</v>
      </c>
      <c r="L117" s="79" t="s">
        <v>18</v>
      </c>
      <c r="M117" s="80">
        <v>1099213</v>
      </c>
      <c r="N117" s="27" t="s">
        <v>16</v>
      </c>
      <c r="O117" s="47" t="s">
        <v>156</v>
      </c>
      <c r="P117" s="94" t="s">
        <v>31</v>
      </c>
      <c r="Q117" s="34" t="s">
        <v>157</v>
      </c>
    </row>
    <row r="118" spans="1:17" ht="38.25" x14ac:dyDescent="0.25">
      <c r="A118" s="94">
        <f>A117+1</f>
        <v>22</v>
      </c>
      <c r="B118" s="94" t="s">
        <v>236</v>
      </c>
      <c r="C118" s="96" t="s">
        <v>376</v>
      </c>
      <c r="D118" s="106" t="s">
        <v>26</v>
      </c>
      <c r="E118" s="94" t="s">
        <v>302</v>
      </c>
      <c r="F118" s="34" t="s">
        <v>379</v>
      </c>
      <c r="G118" s="41" t="s">
        <v>15</v>
      </c>
      <c r="H118" s="41">
        <v>905</v>
      </c>
      <c r="I118" s="79">
        <v>425</v>
      </c>
      <c r="J118" s="80">
        <v>384625</v>
      </c>
      <c r="K118" s="33">
        <v>0.2</v>
      </c>
      <c r="L118" s="80">
        <v>76925</v>
      </c>
      <c r="M118" s="80">
        <v>461550</v>
      </c>
      <c r="N118" s="27" t="s">
        <v>35</v>
      </c>
      <c r="O118" s="41"/>
      <c r="P118" s="94" t="s">
        <v>378</v>
      </c>
      <c r="Q118" s="34" t="s">
        <v>18</v>
      </c>
    </row>
    <row r="119" spans="1:17" x14ac:dyDescent="0.25">
      <c r="A119" s="66" t="s">
        <v>70</v>
      </c>
      <c r="B119" s="66"/>
      <c r="C119" s="66"/>
      <c r="D119" s="67"/>
      <c r="E119" s="67"/>
      <c r="F119" s="67"/>
      <c r="G119" s="67"/>
      <c r="H119" s="67"/>
      <c r="I119" s="83"/>
      <c r="J119" s="83"/>
      <c r="K119" s="67"/>
      <c r="L119" s="83"/>
      <c r="M119" s="83"/>
      <c r="N119" s="67"/>
      <c r="O119" s="67"/>
      <c r="P119" s="92"/>
      <c r="Q119" s="93"/>
    </row>
    <row r="120" spans="1:17" ht="38.25" x14ac:dyDescent="0.25">
      <c r="A120" s="94">
        <f>A118+1</f>
        <v>23</v>
      </c>
      <c r="B120" s="94" t="s">
        <v>236</v>
      </c>
      <c r="C120" s="96" t="s">
        <v>376</v>
      </c>
      <c r="D120" s="106" t="s">
        <v>26</v>
      </c>
      <c r="E120" s="94" t="s">
        <v>302</v>
      </c>
      <c r="F120" s="34" t="s">
        <v>377</v>
      </c>
      <c r="G120" s="41" t="s">
        <v>15</v>
      </c>
      <c r="H120" s="41">
        <v>120</v>
      </c>
      <c r="I120" s="79">
        <v>87.5</v>
      </c>
      <c r="J120" s="80">
        <v>10500</v>
      </c>
      <c r="K120" s="33">
        <v>0.2</v>
      </c>
      <c r="L120" s="80">
        <v>2100</v>
      </c>
      <c r="M120" s="80">
        <v>12600</v>
      </c>
      <c r="N120" s="27" t="s">
        <v>35</v>
      </c>
      <c r="O120" s="41"/>
      <c r="P120" s="94" t="s">
        <v>378</v>
      </c>
      <c r="Q120" s="49"/>
    </row>
    <row r="121" spans="1:17" ht="38.25" x14ac:dyDescent="0.25">
      <c r="A121" s="100">
        <f>A120+1</f>
        <v>24</v>
      </c>
      <c r="B121" s="94" t="s">
        <v>236</v>
      </c>
      <c r="C121" s="27" t="s">
        <v>154</v>
      </c>
      <c r="D121" s="45" t="s">
        <v>26</v>
      </c>
      <c r="E121" s="94" t="s">
        <v>302</v>
      </c>
      <c r="F121" s="34" t="s">
        <v>155</v>
      </c>
      <c r="G121" s="41" t="s">
        <v>15</v>
      </c>
      <c r="H121" s="41">
        <v>120</v>
      </c>
      <c r="I121" s="80">
        <v>1214.5999999999999</v>
      </c>
      <c r="J121" s="80">
        <v>145752</v>
      </c>
      <c r="K121" s="33" t="s">
        <v>303</v>
      </c>
      <c r="L121" s="79" t="s">
        <v>18</v>
      </c>
      <c r="M121" s="80">
        <v>145752</v>
      </c>
      <c r="N121" s="27" t="s">
        <v>16</v>
      </c>
      <c r="O121" s="47" t="s">
        <v>156</v>
      </c>
      <c r="P121" s="94" t="s">
        <v>31</v>
      </c>
      <c r="Q121" s="49" t="s">
        <v>160</v>
      </c>
    </row>
    <row r="122" spans="1:17" ht="38.25" x14ac:dyDescent="0.25">
      <c r="A122" s="94">
        <f>A121+1</f>
        <v>25</v>
      </c>
      <c r="B122" s="94" t="s">
        <v>236</v>
      </c>
      <c r="C122" s="96" t="s">
        <v>376</v>
      </c>
      <c r="D122" s="106" t="s">
        <v>26</v>
      </c>
      <c r="E122" s="94" t="s">
        <v>302</v>
      </c>
      <c r="F122" s="34" t="s">
        <v>379</v>
      </c>
      <c r="G122" s="41" t="s">
        <v>15</v>
      </c>
      <c r="H122" s="41">
        <v>120</v>
      </c>
      <c r="I122" s="79">
        <v>425</v>
      </c>
      <c r="J122" s="80">
        <v>51000</v>
      </c>
      <c r="K122" s="33">
        <v>0.2</v>
      </c>
      <c r="L122" s="80">
        <v>10200</v>
      </c>
      <c r="M122" s="80">
        <v>61200</v>
      </c>
      <c r="N122" s="27" t="s">
        <v>35</v>
      </c>
      <c r="O122" s="41"/>
      <c r="P122" s="94" t="s">
        <v>378</v>
      </c>
      <c r="Q122" s="34" t="s">
        <v>18</v>
      </c>
    </row>
    <row r="123" spans="1:17" x14ac:dyDescent="0.25">
      <c r="A123" s="66" t="s">
        <v>380</v>
      </c>
      <c r="B123" s="66"/>
      <c r="C123" s="66"/>
      <c r="D123" s="67"/>
      <c r="E123" s="67"/>
      <c r="F123" s="67"/>
      <c r="G123" s="67"/>
      <c r="H123" s="67"/>
      <c r="I123" s="83"/>
      <c r="J123" s="83"/>
      <c r="K123" s="67"/>
      <c r="L123" s="83"/>
      <c r="M123" s="83"/>
      <c r="N123" s="67"/>
      <c r="O123" s="67"/>
      <c r="P123" s="92"/>
      <c r="Q123" s="93"/>
    </row>
    <row r="124" spans="1:17" ht="38.25" x14ac:dyDescent="0.25">
      <c r="A124" s="94">
        <f>A122+1</f>
        <v>26</v>
      </c>
      <c r="B124" s="94" t="s">
        <v>236</v>
      </c>
      <c r="C124" s="96" t="s">
        <v>376</v>
      </c>
      <c r="D124" s="106" t="s">
        <v>26</v>
      </c>
      <c r="E124" s="94" t="s">
        <v>302</v>
      </c>
      <c r="F124" s="34" t="s">
        <v>377</v>
      </c>
      <c r="G124" s="41" t="s">
        <v>15</v>
      </c>
      <c r="H124" s="41">
        <v>50</v>
      </c>
      <c r="I124" s="79">
        <v>87.5</v>
      </c>
      <c r="J124" s="80">
        <v>4375</v>
      </c>
      <c r="K124" s="33">
        <v>0.2</v>
      </c>
      <c r="L124" s="79">
        <v>875</v>
      </c>
      <c r="M124" s="80">
        <v>5250</v>
      </c>
      <c r="N124" s="27" t="s">
        <v>35</v>
      </c>
      <c r="O124" s="41"/>
      <c r="P124" s="94" t="s">
        <v>378</v>
      </c>
      <c r="Q124" s="34" t="s">
        <v>18</v>
      </c>
    </row>
    <row r="125" spans="1:17" ht="38.25" x14ac:dyDescent="0.25">
      <c r="A125" s="100">
        <f>A124+1</f>
        <v>27</v>
      </c>
      <c r="B125" s="94" t="s">
        <v>236</v>
      </c>
      <c r="C125" s="27" t="s">
        <v>154</v>
      </c>
      <c r="D125" s="45" t="s">
        <v>26</v>
      </c>
      <c r="E125" s="94" t="s">
        <v>302</v>
      </c>
      <c r="F125" s="34" t="s">
        <v>155</v>
      </c>
      <c r="G125" s="41" t="s">
        <v>15</v>
      </c>
      <c r="H125" s="41">
        <v>50</v>
      </c>
      <c r="I125" s="80">
        <v>1214.5999999999999</v>
      </c>
      <c r="J125" s="80">
        <v>60730</v>
      </c>
      <c r="K125" s="33" t="s">
        <v>303</v>
      </c>
      <c r="L125" s="79" t="s">
        <v>18</v>
      </c>
      <c r="M125" s="80">
        <v>60730</v>
      </c>
      <c r="N125" s="27" t="s">
        <v>16</v>
      </c>
      <c r="O125" s="47" t="s">
        <v>156</v>
      </c>
      <c r="P125" s="94" t="s">
        <v>31</v>
      </c>
      <c r="Q125" s="49" t="s">
        <v>161</v>
      </c>
    </row>
    <row r="126" spans="1:17" ht="38.25" x14ac:dyDescent="0.25">
      <c r="A126" s="94">
        <f>A125+1</f>
        <v>28</v>
      </c>
      <c r="B126" s="94" t="s">
        <v>236</v>
      </c>
      <c r="C126" s="96" t="s">
        <v>376</v>
      </c>
      <c r="D126" s="106" t="s">
        <v>26</v>
      </c>
      <c r="E126" s="94" t="s">
        <v>302</v>
      </c>
      <c r="F126" s="34" t="s">
        <v>379</v>
      </c>
      <c r="G126" s="41" t="s">
        <v>15</v>
      </c>
      <c r="H126" s="41">
        <v>50</v>
      </c>
      <c r="I126" s="79">
        <v>425</v>
      </c>
      <c r="J126" s="80">
        <v>21250</v>
      </c>
      <c r="K126" s="33">
        <v>0.2</v>
      </c>
      <c r="L126" s="80">
        <v>4250</v>
      </c>
      <c r="M126" s="80">
        <v>25500</v>
      </c>
      <c r="N126" s="27" t="s">
        <v>35</v>
      </c>
      <c r="O126" s="41"/>
      <c r="P126" s="94" t="s">
        <v>378</v>
      </c>
      <c r="Q126" s="34" t="s">
        <v>18</v>
      </c>
    </row>
    <row r="127" spans="1:17" x14ac:dyDescent="0.25">
      <c r="A127" s="66" t="s">
        <v>381</v>
      </c>
      <c r="B127" s="66"/>
      <c r="C127" s="66"/>
      <c r="D127" s="67"/>
      <c r="E127" s="67"/>
      <c r="F127" s="67"/>
      <c r="G127" s="67"/>
      <c r="H127" s="67"/>
      <c r="I127" s="83"/>
      <c r="J127" s="83"/>
      <c r="K127" s="67"/>
      <c r="L127" s="83"/>
      <c r="M127" s="83"/>
      <c r="N127" s="67"/>
      <c r="O127" s="67"/>
      <c r="P127" s="92"/>
      <c r="Q127" s="93"/>
    </row>
    <row r="128" spans="1:17" ht="38.25" x14ac:dyDescent="0.25">
      <c r="A128" s="94">
        <f>A126+1</f>
        <v>29</v>
      </c>
      <c r="B128" s="94" t="s">
        <v>236</v>
      </c>
      <c r="C128" s="96" t="s">
        <v>376</v>
      </c>
      <c r="D128" s="106" t="s">
        <v>26</v>
      </c>
      <c r="E128" s="94" t="s">
        <v>302</v>
      </c>
      <c r="F128" s="34" t="s">
        <v>377</v>
      </c>
      <c r="G128" s="98" t="s">
        <v>15</v>
      </c>
      <c r="H128" s="98">
        <v>90</v>
      </c>
      <c r="I128" s="117">
        <v>87.5</v>
      </c>
      <c r="J128" s="99">
        <v>7875</v>
      </c>
      <c r="K128" s="33">
        <v>0.2</v>
      </c>
      <c r="L128" s="99">
        <v>1575</v>
      </c>
      <c r="M128" s="99">
        <v>9450</v>
      </c>
      <c r="N128" s="27" t="s">
        <v>35</v>
      </c>
      <c r="O128" s="98"/>
      <c r="P128" s="94" t="s">
        <v>378</v>
      </c>
      <c r="Q128" s="34" t="s">
        <v>18</v>
      </c>
    </row>
    <row r="129" spans="1:17" ht="38.25" x14ac:dyDescent="0.25">
      <c r="A129" s="100">
        <f>A128+1</f>
        <v>30</v>
      </c>
      <c r="B129" s="94" t="s">
        <v>236</v>
      </c>
      <c r="C129" s="27" t="s">
        <v>154</v>
      </c>
      <c r="D129" s="45" t="s">
        <v>26</v>
      </c>
      <c r="E129" s="94" t="s">
        <v>302</v>
      </c>
      <c r="F129" s="34" t="s">
        <v>155</v>
      </c>
      <c r="G129" s="41" t="s">
        <v>15</v>
      </c>
      <c r="H129" s="41">
        <v>90</v>
      </c>
      <c r="I129" s="80">
        <v>1214.5999999999999</v>
      </c>
      <c r="J129" s="80">
        <v>109314</v>
      </c>
      <c r="K129" s="33" t="s">
        <v>303</v>
      </c>
      <c r="L129" s="79" t="s">
        <v>18</v>
      </c>
      <c r="M129" s="80">
        <v>109314</v>
      </c>
      <c r="N129" s="27" t="s">
        <v>16</v>
      </c>
      <c r="O129" s="47" t="s">
        <v>156</v>
      </c>
      <c r="P129" s="94" t="s">
        <v>31</v>
      </c>
      <c r="Q129" s="49" t="s">
        <v>162</v>
      </c>
    </row>
    <row r="130" spans="1:17" ht="38.25" x14ac:dyDescent="0.25">
      <c r="A130" s="94">
        <f>A129+1</f>
        <v>31</v>
      </c>
      <c r="B130" s="94" t="s">
        <v>236</v>
      </c>
      <c r="C130" s="96" t="s">
        <v>376</v>
      </c>
      <c r="D130" s="106" t="s">
        <v>26</v>
      </c>
      <c r="E130" s="94" t="s">
        <v>302</v>
      </c>
      <c r="F130" s="34" t="s">
        <v>379</v>
      </c>
      <c r="G130" s="98" t="s">
        <v>15</v>
      </c>
      <c r="H130" s="98">
        <v>90</v>
      </c>
      <c r="I130" s="117">
        <v>425</v>
      </c>
      <c r="J130" s="99">
        <v>38250</v>
      </c>
      <c r="K130" s="33">
        <v>0.2</v>
      </c>
      <c r="L130" s="99">
        <v>7650</v>
      </c>
      <c r="M130" s="99">
        <v>45900</v>
      </c>
      <c r="N130" s="27" t="s">
        <v>35</v>
      </c>
      <c r="O130" s="98"/>
      <c r="P130" s="94" t="s">
        <v>378</v>
      </c>
      <c r="Q130" s="34" t="s">
        <v>18</v>
      </c>
    </row>
    <row r="131" spans="1:17" s="65" customFormat="1" x14ac:dyDescent="0.25">
      <c r="A131" s="90" t="s">
        <v>163</v>
      </c>
      <c r="B131" s="64"/>
      <c r="C131" s="64"/>
      <c r="D131" s="64"/>
      <c r="E131" s="64"/>
      <c r="F131" s="64"/>
      <c r="G131" s="64"/>
      <c r="H131" s="64"/>
      <c r="I131" s="82"/>
      <c r="J131" s="82"/>
      <c r="K131" s="64"/>
      <c r="L131" s="82"/>
      <c r="M131" s="82"/>
      <c r="N131" s="64"/>
      <c r="O131" s="64"/>
      <c r="P131" s="64"/>
      <c r="Q131" s="91"/>
    </row>
    <row r="132" spans="1:17" x14ac:dyDescent="0.25">
      <c r="A132" s="66" t="s">
        <v>164</v>
      </c>
      <c r="B132" s="66"/>
      <c r="C132" s="66"/>
      <c r="D132" s="67"/>
      <c r="E132" s="67"/>
      <c r="F132" s="67"/>
      <c r="G132" s="67"/>
      <c r="H132" s="67"/>
      <c r="I132" s="83"/>
      <c r="J132" s="83"/>
      <c r="K132" s="67"/>
      <c r="L132" s="83"/>
      <c r="M132" s="83"/>
      <c r="N132" s="67"/>
      <c r="O132" s="67"/>
      <c r="P132" s="92"/>
      <c r="Q132" s="93"/>
    </row>
    <row r="133" spans="1:17" s="65" customFormat="1" ht="38.25" x14ac:dyDescent="0.25">
      <c r="A133" s="100">
        <f>A130+1</f>
        <v>32</v>
      </c>
      <c r="B133" s="28" t="s">
        <v>239</v>
      </c>
      <c r="C133" s="101" t="s">
        <v>165</v>
      </c>
      <c r="D133" s="106" t="s">
        <v>166</v>
      </c>
      <c r="E133" s="94" t="s">
        <v>302</v>
      </c>
      <c r="F133" s="118" t="s">
        <v>167</v>
      </c>
      <c r="G133" s="41" t="s">
        <v>15</v>
      </c>
      <c r="H133" s="44">
        <v>1</v>
      </c>
      <c r="I133" s="103">
        <v>22715</v>
      </c>
      <c r="J133" s="103">
        <v>22715</v>
      </c>
      <c r="K133" s="33">
        <v>0.2</v>
      </c>
      <c r="L133" s="103">
        <v>4543</v>
      </c>
      <c r="M133" s="103">
        <v>27258</v>
      </c>
      <c r="N133" s="27" t="s">
        <v>35</v>
      </c>
      <c r="O133" s="44"/>
      <c r="P133" s="100" t="s">
        <v>31</v>
      </c>
      <c r="Q133" s="48" t="s">
        <v>382</v>
      </c>
    </row>
    <row r="134" spans="1:17" s="65" customFormat="1" ht="38.25" x14ac:dyDescent="0.25">
      <c r="A134" s="100">
        <f>A133+1</f>
        <v>33</v>
      </c>
      <c r="B134" s="28" t="s">
        <v>239</v>
      </c>
      <c r="C134" s="53" t="s">
        <v>168</v>
      </c>
      <c r="D134" s="45" t="s">
        <v>166</v>
      </c>
      <c r="E134" s="94" t="s">
        <v>302</v>
      </c>
      <c r="F134" s="118" t="s">
        <v>169</v>
      </c>
      <c r="G134" s="41" t="s">
        <v>15</v>
      </c>
      <c r="H134" s="44">
        <v>2</v>
      </c>
      <c r="I134" s="103">
        <v>2272.08</v>
      </c>
      <c r="J134" s="103">
        <v>4544.16</v>
      </c>
      <c r="K134" s="33">
        <v>0.2</v>
      </c>
      <c r="L134" s="120">
        <v>908.83</v>
      </c>
      <c r="M134" s="103">
        <v>5452.99</v>
      </c>
      <c r="N134" s="27" t="s">
        <v>35</v>
      </c>
      <c r="O134" s="44"/>
      <c r="P134" s="100" t="s">
        <v>31</v>
      </c>
      <c r="Q134" s="119"/>
    </row>
    <row r="135" spans="1:17" s="65" customFormat="1" ht="38.25" x14ac:dyDescent="0.25">
      <c r="A135" s="100">
        <f>A134+1</f>
        <v>34</v>
      </c>
      <c r="B135" s="28" t="s">
        <v>239</v>
      </c>
      <c r="C135" s="53" t="s">
        <v>170</v>
      </c>
      <c r="D135" s="45" t="s">
        <v>166</v>
      </c>
      <c r="E135" s="94" t="s">
        <v>302</v>
      </c>
      <c r="F135" s="118" t="s">
        <v>171</v>
      </c>
      <c r="G135" s="41" t="s">
        <v>15</v>
      </c>
      <c r="H135" s="44">
        <v>30</v>
      </c>
      <c r="I135" s="120">
        <v>700</v>
      </c>
      <c r="J135" s="103">
        <v>21000</v>
      </c>
      <c r="K135" s="33">
        <v>0.2</v>
      </c>
      <c r="L135" s="103">
        <v>4200</v>
      </c>
      <c r="M135" s="103">
        <v>25200</v>
      </c>
      <c r="N135" s="27" t="s">
        <v>35</v>
      </c>
      <c r="O135" s="44"/>
      <c r="P135" s="100" t="s">
        <v>31</v>
      </c>
      <c r="Q135" s="119"/>
    </row>
    <row r="136" spans="1:17" s="65" customFormat="1" ht="38.25" x14ac:dyDescent="0.25">
      <c r="A136" s="100">
        <f>A135+1</f>
        <v>35</v>
      </c>
      <c r="B136" s="28" t="s">
        <v>239</v>
      </c>
      <c r="C136" s="101" t="s">
        <v>172</v>
      </c>
      <c r="D136" s="106" t="s">
        <v>166</v>
      </c>
      <c r="E136" s="94" t="s">
        <v>302</v>
      </c>
      <c r="F136" s="118" t="s">
        <v>173</v>
      </c>
      <c r="G136" s="41" t="s">
        <v>15</v>
      </c>
      <c r="H136" s="44">
        <v>1</v>
      </c>
      <c r="I136" s="103">
        <v>23333.33</v>
      </c>
      <c r="J136" s="103">
        <v>23333.33</v>
      </c>
      <c r="K136" s="33">
        <v>0.2</v>
      </c>
      <c r="L136" s="103">
        <v>4666.67</v>
      </c>
      <c r="M136" s="103">
        <v>28000</v>
      </c>
      <c r="N136" s="27" t="s">
        <v>35</v>
      </c>
      <c r="O136" s="44"/>
      <c r="P136" s="100" t="s">
        <v>31</v>
      </c>
      <c r="Q136" s="119"/>
    </row>
    <row r="137" spans="1:17" ht="38.25" x14ac:dyDescent="0.25">
      <c r="A137" s="100">
        <f>A136+1</f>
        <v>36</v>
      </c>
      <c r="B137" s="28" t="s">
        <v>239</v>
      </c>
      <c r="C137" s="101" t="s">
        <v>174</v>
      </c>
      <c r="D137" s="106" t="s">
        <v>166</v>
      </c>
      <c r="E137" s="94" t="s">
        <v>302</v>
      </c>
      <c r="F137" s="118" t="s">
        <v>175</v>
      </c>
      <c r="G137" s="41" t="s">
        <v>15</v>
      </c>
      <c r="H137" s="44">
        <v>2</v>
      </c>
      <c r="I137" s="103">
        <v>173308.33</v>
      </c>
      <c r="J137" s="103">
        <v>346616.66</v>
      </c>
      <c r="K137" s="33">
        <v>0.2</v>
      </c>
      <c r="L137" s="103">
        <v>69323.33</v>
      </c>
      <c r="M137" s="103">
        <v>415939.99</v>
      </c>
      <c r="N137" s="27" t="s">
        <v>35</v>
      </c>
      <c r="O137" s="44"/>
      <c r="P137" s="100" t="s">
        <v>31</v>
      </c>
      <c r="Q137" s="38"/>
    </row>
    <row r="138" spans="1:17" s="65" customFormat="1" x14ac:dyDescent="0.25">
      <c r="A138" s="90" t="s">
        <v>383</v>
      </c>
      <c r="B138" s="64"/>
      <c r="C138" s="64"/>
      <c r="D138" s="64"/>
      <c r="E138" s="64"/>
      <c r="F138" s="64"/>
      <c r="G138" s="64"/>
      <c r="H138" s="64"/>
      <c r="I138" s="82"/>
      <c r="J138" s="82"/>
      <c r="K138" s="64"/>
      <c r="L138" s="82"/>
      <c r="M138" s="82"/>
      <c r="N138" s="64"/>
      <c r="O138" s="64"/>
      <c r="P138" s="64"/>
      <c r="Q138" s="91"/>
    </row>
    <row r="139" spans="1:17" x14ac:dyDescent="0.25">
      <c r="A139" s="66" t="s">
        <v>384</v>
      </c>
      <c r="B139" s="66"/>
      <c r="C139" s="66"/>
      <c r="D139" s="67"/>
      <c r="E139" s="67"/>
      <c r="F139" s="67"/>
      <c r="G139" s="67"/>
      <c r="H139" s="67"/>
      <c r="I139" s="83"/>
      <c r="J139" s="83"/>
      <c r="K139" s="67"/>
      <c r="L139" s="83"/>
      <c r="M139" s="83"/>
      <c r="N139" s="67"/>
      <c r="O139" s="67"/>
      <c r="P139" s="92"/>
      <c r="Q139" s="93"/>
    </row>
    <row r="140" spans="1:17" ht="38.25" x14ac:dyDescent="0.25">
      <c r="A140" s="121">
        <f>A137+1</f>
        <v>37</v>
      </c>
      <c r="B140" s="142" t="s">
        <v>223</v>
      </c>
      <c r="C140" s="122" t="s">
        <v>385</v>
      </c>
      <c r="D140" s="106" t="s">
        <v>14</v>
      </c>
      <c r="E140" s="94" t="s">
        <v>302</v>
      </c>
      <c r="F140" s="122" t="s">
        <v>386</v>
      </c>
      <c r="G140" s="123" t="s">
        <v>15</v>
      </c>
      <c r="H140" s="124">
        <v>10</v>
      </c>
      <c r="I140" s="80">
        <v>79923.48</v>
      </c>
      <c r="J140" s="80">
        <v>799234.8</v>
      </c>
      <c r="K140" s="125" t="s">
        <v>303</v>
      </c>
      <c r="L140" s="79" t="s">
        <v>18</v>
      </c>
      <c r="M140" s="80">
        <v>799234.8</v>
      </c>
      <c r="N140" s="27" t="s">
        <v>16</v>
      </c>
      <c r="O140" s="47" t="s">
        <v>17</v>
      </c>
      <c r="P140" s="100" t="s">
        <v>21</v>
      </c>
      <c r="Q140" s="126" t="s">
        <v>18</v>
      </c>
    </row>
    <row r="141" spans="1:17" ht="38.25" x14ac:dyDescent="0.25">
      <c r="A141" s="121">
        <f>A140+1</f>
        <v>38</v>
      </c>
      <c r="B141" s="142" t="s">
        <v>223</v>
      </c>
      <c r="C141" s="122" t="s">
        <v>387</v>
      </c>
      <c r="D141" s="106" t="s">
        <v>14</v>
      </c>
      <c r="E141" s="94" t="s">
        <v>302</v>
      </c>
      <c r="F141" s="122" t="s">
        <v>388</v>
      </c>
      <c r="G141" s="123" t="s">
        <v>15</v>
      </c>
      <c r="H141" s="124">
        <v>6</v>
      </c>
      <c r="I141" s="80">
        <v>121294.78</v>
      </c>
      <c r="J141" s="80">
        <v>727768.68</v>
      </c>
      <c r="K141" s="125" t="s">
        <v>303</v>
      </c>
      <c r="L141" s="79" t="s">
        <v>18</v>
      </c>
      <c r="M141" s="80">
        <v>727768.68</v>
      </c>
      <c r="N141" s="27" t="s">
        <v>16</v>
      </c>
      <c r="O141" s="47" t="s">
        <v>198</v>
      </c>
      <c r="P141" s="100" t="s">
        <v>21</v>
      </c>
      <c r="Q141" s="126" t="s">
        <v>18</v>
      </c>
    </row>
    <row r="142" spans="1:17" x14ac:dyDescent="0.25">
      <c r="A142" s="66" t="s">
        <v>389</v>
      </c>
      <c r="B142" s="66"/>
      <c r="C142" s="66"/>
      <c r="D142" s="67"/>
      <c r="E142" s="67"/>
      <c r="F142" s="67"/>
      <c r="G142" s="67"/>
      <c r="H142" s="67"/>
      <c r="I142" s="83"/>
      <c r="J142" s="83"/>
      <c r="K142" s="67"/>
      <c r="L142" s="83"/>
      <c r="M142" s="83"/>
      <c r="N142" s="67"/>
      <c r="O142" s="67"/>
      <c r="P142" s="92"/>
      <c r="Q142" s="93"/>
    </row>
    <row r="143" spans="1:17" ht="38.25" x14ac:dyDescent="0.25">
      <c r="A143" s="121">
        <f>A141+1</f>
        <v>39</v>
      </c>
      <c r="B143" s="142" t="s">
        <v>223</v>
      </c>
      <c r="C143" s="122" t="s">
        <v>385</v>
      </c>
      <c r="D143" s="106" t="s">
        <v>14</v>
      </c>
      <c r="E143" s="94" t="s">
        <v>302</v>
      </c>
      <c r="F143" s="122" t="s">
        <v>386</v>
      </c>
      <c r="G143" s="123" t="s">
        <v>15</v>
      </c>
      <c r="H143" s="124">
        <v>10</v>
      </c>
      <c r="I143" s="80">
        <v>79923.48</v>
      </c>
      <c r="J143" s="80">
        <v>799234.8</v>
      </c>
      <c r="K143" s="125" t="s">
        <v>303</v>
      </c>
      <c r="L143" s="79" t="s">
        <v>18</v>
      </c>
      <c r="M143" s="80">
        <v>799234.8</v>
      </c>
      <c r="N143" s="27" t="s">
        <v>16</v>
      </c>
      <c r="O143" s="47" t="s">
        <v>17</v>
      </c>
      <c r="P143" s="100" t="s">
        <v>21</v>
      </c>
      <c r="Q143" s="126" t="s">
        <v>18</v>
      </c>
    </row>
    <row r="144" spans="1:17" ht="38.25" x14ac:dyDescent="0.25">
      <c r="A144" s="121">
        <f>A143+1</f>
        <v>40</v>
      </c>
      <c r="B144" s="142" t="s">
        <v>223</v>
      </c>
      <c r="C144" s="122" t="s">
        <v>387</v>
      </c>
      <c r="D144" s="106" t="s">
        <v>14</v>
      </c>
      <c r="E144" s="94" t="s">
        <v>302</v>
      </c>
      <c r="F144" s="122" t="s">
        <v>388</v>
      </c>
      <c r="G144" s="123" t="s">
        <v>15</v>
      </c>
      <c r="H144" s="124">
        <v>6</v>
      </c>
      <c r="I144" s="80">
        <v>121294.78</v>
      </c>
      <c r="J144" s="80">
        <v>727768.68</v>
      </c>
      <c r="K144" s="125" t="s">
        <v>303</v>
      </c>
      <c r="L144" s="79" t="s">
        <v>18</v>
      </c>
      <c r="M144" s="80">
        <v>727768.68</v>
      </c>
      <c r="N144" s="27" t="s">
        <v>16</v>
      </c>
      <c r="O144" s="47" t="s">
        <v>198</v>
      </c>
      <c r="P144" s="100" t="s">
        <v>21</v>
      </c>
      <c r="Q144" s="126" t="s">
        <v>18</v>
      </c>
    </row>
    <row r="145" spans="1:17" x14ac:dyDescent="0.25">
      <c r="A145" s="66" t="s">
        <v>390</v>
      </c>
      <c r="B145" s="66"/>
      <c r="C145" s="66"/>
      <c r="D145" s="67"/>
      <c r="E145" s="67"/>
      <c r="F145" s="67"/>
      <c r="G145" s="67"/>
      <c r="H145" s="67"/>
      <c r="I145" s="83"/>
      <c r="J145" s="83"/>
      <c r="K145" s="67"/>
      <c r="L145" s="83"/>
      <c r="M145" s="83"/>
      <c r="N145" s="67"/>
      <c r="O145" s="67"/>
      <c r="P145" s="92"/>
      <c r="Q145" s="93"/>
    </row>
    <row r="146" spans="1:17" ht="38.25" x14ac:dyDescent="0.25">
      <c r="A146" s="121">
        <f>A144+1</f>
        <v>41</v>
      </c>
      <c r="B146" s="142" t="s">
        <v>223</v>
      </c>
      <c r="C146" s="122" t="s">
        <v>385</v>
      </c>
      <c r="D146" s="106" t="s">
        <v>14</v>
      </c>
      <c r="E146" s="94" t="s">
        <v>302</v>
      </c>
      <c r="F146" s="122" t="s">
        <v>386</v>
      </c>
      <c r="G146" s="123" t="s">
        <v>15</v>
      </c>
      <c r="H146" s="124">
        <v>10</v>
      </c>
      <c r="I146" s="80">
        <v>79923.48</v>
      </c>
      <c r="J146" s="80">
        <v>799234.8</v>
      </c>
      <c r="K146" s="125" t="s">
        <v>303</v>
      </c>
      <c r="L146" s="79" t="s">
        <v>18</v>
      </c>
      <c r="M146" s="80">
        <v>799234.8</v>
      </c>
      <c r="N146" s="27" t="s">
        <v>16</v>
      </c>
      <c r="O146" s="47" t="s">
        <v>17</v>
      </c>
      <c r="P146" s="100" t="s">
        <v>21</v>
      </c>
      <c r="Q146" s="126" t="s">
        <v>18</v>
      </c>
    </row>
    <row r="147" spans="1:17" ht="38.25" x14ac:dyDescent="0.25">
      <c r="A147" s="121">
        <f>A146+1</f>
        <v>42</v>
      </c>
      <c r="B147" s="142" t="s">
        <v>223</v>
      </c>
      <c r="C147" s="122" t="s">
        <v>387</v>
      </c>
      <c r="D147" s="106" t="s">
        <v>14</v>
      </c>
      <c r="E147" s="94" t="s">
        <v>302</v>
      </c>
      <c r="F147" s="122" t="s">
        <v>388</v>
      </c>
      <c r="G147" s="123" t="s">
        <v>15</v>
      </c>
      <c r="H147" s="124">
        <v>5</v>
      </c>
      <c r="I147" s="80">
        <v>121294.78</v>
      </c>
      <c r="J147" s="80">
        <v>606473.9</v>
      </c>
      <c r="K147" s="125" t="s">
        <v>303</v>
      </c>
      <c r="L147" s="79" t="s">
        <v>18</v>
      </c>
      <c r="M147" s="80">
        <v>606473.9</v>
      </c>
      <c r="N147" s="27" t="s">
        <v>16</v>
      </c>
      <c r="O147" s="47" t="s">
        <v>198</v>
      </c>
      <c r="P147" s="100" t="s">
        <v>21</v>
      </c>
      <c r="Q147" s="126" t="s">
        <v>18</v>
      </c>
    </row>
    <row r="148" spans="1:17" x14ac:dyDescent="0.25">
      <c r="A148" s="66" t="s">
        <v>391</v>
      </c>
      <c r="B148" s="66"/>
      <c r="C148" s="66"/>
      <c r="D148" s="67"/>
      <c r="E148" s="67"/>
      <c r="F148" s="67"/>
      <c r="G148" s="67"/>
      <c r="H148" s="67"/>
      <c r="I148" s="83"/>
      <c r="J148" s="83"/>
      <c r="K148" s="67"/>
      <c r="L148" s="83"/>
      <c r="M148" s="83"/>
      <c r="N148" s="67"/>
      <c r="O148" s="67"/>
      <c r="P148" s="92"/>
      <c r="Q148" s="93"/>
    </row>
    <row r="149" spans="1:17" ht="38.25" x14ac:dyDescent="0.25">
      <c r="A149" s="121">
        <f>A147+1</f>
        <v>43</v>
      </c>
      <c r="B149" s="142" t="s">
        <v>223</v>
      </c>
      <c r="C149" s="122" t="s">
        <v>385</v>
      </c>
      <c r="D149" s="106" t="s">
        <v>14</v>
      </c>
      <c r="E149" s="94" t="s">
        <v>302</v>
      </c>
      <c r="F149" s="122" t="s">
        <v>386</v>
      </c>
      <c r="G149" s="123" t="s">
        <v>15</v>
      </c>
      <c r="H149" s="124">
        <v>10</v>
      </c>
      <c r="I149" s="80">
        <v>79923.48</v>
      </c>
      <c r="J149" s="80">
        <v>799234.8</v>
      </c>
      <c r="K149" s="125" t="s">
        <v>303</v>
      </c>
      <c r="L149" s="79" t="s">
        <v>18</v>
      </c>
      <c r="M149" s="80">
        <v>799234.8</v>
      </c>
      <c r="N149" s="27" t="s">
        <v>16</v>
      </c>
      <c r="O149" s="47" t="s">
        <v>17</v>
      </c>
      <c r="P149" s="100" t="s">
        <v>21</v>
      </c>
      <c r="Q149" s="126" t="s">
        <v>18</v>
      </c>
    </row>
    <row r="150" spans="1:17" ht="38.25" x14ac:dyDescent="0.25">
      <c r="A150" s="121">
        <f>A149+1</f>
        <v>44</v>
      </c>
      <c r="B150" s="142" t="s">
        <v>223</v>
      </c>
      <c r="C150" s="122" t="s">
        <v>387</v>
      </c>
      <c r="D150" s="106" t="s">
        <v>14</v>
      </c>
      <c r="E150" s="94" t="s">
        <v>302</v>
      </c>
      <c r="F150" s="122" t="s">
        <v>388</v>
      </c>
      <c r="G150" s="123" t="s">
        <v>15</v>
      </c>
      <c r="H150" s="124">
        <v>5</v>
      </c>
      <c r="I150" s="80">
        <v>121294.78</v>
      </c>
      <c r="J150" s="80">
        <v>606473.9</v>
      </c>
      <c r="K150" s="125" t="s">
        <v>303</v>
      </c>
      <c r="L150" s="79" t="s">
        <v>18</v>
      </c>
      <c r="M150" s="80">
        <v>606473.9</v>
      </c>
      <c r="N150" s="27" t="s">
        <v>16</v>
      </c>
      <c r="O150" s="47" t="s">
        <v>198</v>
      </c>
      <c r="P150" s="100" t="s">
        <v>21</v>
      </c>
      <c r="Q150" s="126" t="s">
        <v>18</v>
      </c>
    </row>
    <row r="151" spans="1:17" s="65" customFormat="1" x14ac:dyDescent="0.25">
      <c r="A151" s="19" t="s">
        <v>242</v>
      </c>
      <c r="B151" s="64"/>
      <c r="C151" s="64"/>
      <c r="D151" s="64"/>
      <c r="E151" s="64"/>
      <c r="F151" s="64"/>
      <c r="G151" s="64"/>
      <c r="H151" s="64"/>
      <c r="I151" s="82"/>
      <c r="J151" s="82"/>
      <c r="K151" s="64"/>
      <c r="L151" s="82"/>
      <c r="M151" s="82"/>
      <c r="N151" s="64"/>
      <c r="O151" s="64"/>
      <c r="P151" s="64"/>
      <c r="Q151" s="91"/>
    </row>
    <row r="152" spans="1:17" x14ac:dyDescent="0.25">
      <c r="A152" s="66" t="s">
        <v>30</v>
      </c>
      <c r="B152" s="66"/>
      <c r="C152" s="66"/>
      <c r="D152" s="67"/>
      <c r="E152" s="67"/>
      <c r="F152" s="67"/>
      <c r="G152" s="67"/>
      <c r="H152" s="67"/>
      <c r="I152" s="83"/>
      <c r="J152" s="83"/>
      <c r="K152" s="67"/>
      <c r="L152" s="83"/>
      <c r="M152" s="83"/>
      <c r="N152" s="67"/>
      <c r="O152" s="67"/>
      <c r="P152" s="92"/>
      <c r="Q152" s="93"/>
    </row>
    <row r="153" spans="1:17" ht="38.25" x14ac:dyDescent="0.25">
      <c r="A153" s="100">
        <f>A150+1</f>
        <v>45</v>
      </c>
      <c r="B153" s="100" t="s">
        <v>143</v>
      </c>
      <c r="C153" s="27" t="s">
        <v>18</v>
      </c>
      <c r="D153" s="34" t="s">
        <v>144</v>
      </c>
      <c r="E153" s="94" t="s">
        <v>302</v>
      </c>
      <c r="F153" s="34" t="s">
        <v>203</v>
      </c>
      <c r="G153" s="41" t="s">
        <v>15</v>
      </c>
      <c r="H153" s="41">
        <v>1</v>
      </c>
      <c r="I153" s="80">
        <v>1342095.78</v>
      </c>
      <c r="J153" s="80">
        <v>1342095.78</v>
      </c>
      <c r="K153" s="33" t="s">
        <v>303</v>
      </c>
      <c r="L153" s="79" t="s">
        <v>18</v>
      </c>
      <c r="M153" s="80">
        <v>1342095.78</v>
      </c>
      <c r="N153" s="27" t="s">
        <v>62</v>
      </c>
      <c r="O153" s="47" t="s">
        <v>145</v>
      </c>
      <c r="P153" s="100" t="s">
        <v>31</v>
      </c>
      <c r="Q153" s="27" t="s">
        <v>146</v>
      </c>
    </row>
    <row r="154" spans="1:17" ht="38.25" x14ac:dyDescent="0.25">
      <c r="A154" s="41">
        <f>A153+1</f>
        <v>46</v>
      </c>
      <c r="B154" s="100" t="s">
        <v>143</v>
      </c>
      <c r="C154" s="27" t="s">
        <v>18</v>
      </c>
      <c r="D154" s="34" t="s">
        <v>144</v>
      </c>
      <c r="E154" s="94" t="s">
        <v>302</v>
      </c>
      <c r="F154" s="34" t="s">
        <v>204</v>
      </c>
      <c r="G154" s="41" t="s">
        <v>15</v>
      </c>
      <c r="H154" s="41">
        <v>18</v>
      </c>
      <c r="I154" s="80">
        <v>108828.47</v>
      </c>
      <c r="J154" s="80">
        <v>1958912.46</v>
      </c>
      <c r="K154" s="33" t="s">
        <v>303</v>
      </c>
      <c r="L154" s="79" t="s">
        <v>18</v>
      </c>
      <c r="M154" s="80">
        <v>1958912.46</v>
      </c>
      <c r="N154" s="27" t="s">
        <v>62</v>
      </c>
      <c r="O154" s="47" t="s">
        <v>145</v>
      </c>
      <c r="P154" s="41" t="s">
        <v>31</v>
      </c>
      <c r="Q154" s="27" t="s">
        <v>147</v>
      </c>
    </row>
    <row r="155" spans="1:17" ht="38.25" x14ac:dyDescent="0.25">
      <c r="A155" s="41">
        <f>A154+1</f>
        <v>47</v>
      </c>
      <c r="B155" s="100" t="s">
        <v>143</v>
      </c>
      <c r="C155" s="27" t="s">
        <v>18</v>
      </c>
      <c r="D155" s="34" t="s">
        <v>144</v>
      </c>
      <c r="E155" s="94" t="s">
        <v>302</v>
      </c>
      <c r="F155" s="34" t="s">
        <v>205</v>
      </c>
      <c r="G155" s="41" t="s">
        <v>15</v>
      </c>
      <c r="H155" s="41">
        <v>1</v>
      </c>
      <c r="I155" s="80">
        <v>75237.179999999993</v>
      </c>
      <c r="J155" s="80">
        <v>75237.179999999993</v>
      </c>
      <c r="K155" s="33" t="s">
        <v>303</v>
      </c>
      <c r="L155" s="79" t="s">
        <v>18</v>
      </c>
      <c r="M155" s="80">
        <v>75237.179999999993</v>
      </c>
      <c r="N155" s="27" t="s">
        <v>62</v>
      </c>
      <c r="O155" s="47" t="s">
        <v>145</v>
      </c>
      <c r="P155" s="41" t="s">
        <v>31</v>
      </c>
      <c r="Q155" s="27" t="s">
        <v>148</v>
      </c>
    </row>
    <row r="156" spans="1:17" s="65" customFormat="1" ht="38.25" x14ac:dyDescent="0.25">
      <c r="A156" s="41">
        <f>A155+1</f>
        <v>48</v>
      </c>
      <c r="B156" s="100" t="s">
        <v>143</v>
      </c>
      <c r="C156" s="27" t="s">
        <v>18</v>
      </c>
      <c r="D156" s="34" t="s">
        <v>144</v>
      </c>
      <c r="E156" s="94" t="s">
        <v>302</v>
      </c>
      <c r="F156" s="34" t="s">
        <v>206</v>
      </c>
      <c r="G156" s="41" t="s">
        <v>15</v>
      </c>
      <c r="H156" s="41">
        <v>18</v>
      </c>
      <c r="I156" s="80">
        <v>78349.179999999993</v>
      </c>
      <c r="J156" s="80">
        <v>1410285.24</v>
      </c>
      <c r="K156" s="33" t="s">
        <v>303</v>
      </c>
      <c r="L156" s="79" t="s">
        <v>18</v>
      </c>
      <c r="M156" s="80">
        <v>1410285.24</v>
      </c>
      <c r="N156" s="27" t="s">
        <v>62</v>
      </c>
      <c r="O156" s="47" t="s">
        <v>145</v>
      </c>
      <c r="P156" s="41" t="s">
        <v>31</v>
      </c>
      <c r="Q156" s="27" t="s">
        <v>149</v>
      </c>
    </row>
    <row r="157" spans="1:17" s="65" customFormat="1" ht="51" x14ac:dyDescent="0.25">
      <c r="A157" s="41">
        <f>A156+1</f>
        <v>49</v>
      </c>
      <c r="B157" s="100" t="s">
        <v>143</v>
      </c>
      <c r="C157" s="27" t="s">
        <v>18</v>
      </c>
      <c r="D157" s="34" t="s">
        <v>144</v>
      </c>
      <c r="E157" s="94" t="s">
        <v>302</v>
      </c>
      <c r="F157" s="34" t="s">
        <v>207</v>
      </c>
      <c r="G157" s="41" t="s">
        <v>15</v>
      </c>
      <c r="H157" s="41">
        <v>19</v>
      </c>
      <c r="I157" s="80">
        <v>22333.18</v>
      </c>
      <c r="J157" s="80">
        <v>424330.42</v>
      </c>
      <c r="K157" s="33" t="s">
        <v>303</v>
      </c>
      <c r="L157" s="79" t="s">
        <v>18</v>
      </c>
      <c r="M157" s="80">
        <v>424330.42</v>
      </c>
      <c r="N157" s="27" t="s">
        <v>62</v>
      </c>
      <c r="O157" s="47" t="s">
        <v>145</v>
      </c>
      <c r="P157" s="41" t="s">
        <v>31</v>
      </c>
      <c r="Q157" s="27" t="s">
        <v>150</v>
      </c>
    </row>
    <row r="158" spans="1:17" s="65" customFormat="1" x14ac:dyDescent="0.25">
      <c r="A158" s="90" t="s">
        <v>188</v>
      </c>
      <c r="B158" s="64"/>
      <c r="C158" s="64"/>
      <c r="D158" s="64"/>
      <c r="E158" s="64"/>
      <c r="F158" s="64"/>
      <c r="G158" s="64"/>
      <c r="H158" s="64"/>
      <c r="I158" s="82"/>
      <c r="J158" s="82"/>
      <c r="K158" s="64"/>
      <c r="L158" s="82"/>
      <c r="M158" s="82"/>
      <c r="N158" s="64"/>
      <c r="O158" s="64"/>
      <c r="P158" s="64"/>
      <c r="Q158" s="91"/>
    </row>
    <row r="159" spans="1:17" x14ac:dyDescent="0.25">
      <c r="A159" s="66" t="s">
        <v>392</v>
      </c>
      <c r="B159" s="66"/>
      <c r="C159" s="66"/>
      <c r="D159" s="67"/>
      <c r="E159" s="67"/>
      <c r="F159" s="67"/>
      <c r="G159" s="67"/>
      <c r="H159" s="67"/>
      <c r="I159" s="83"/>
      <c r="J159" s="83"/>
      <c r="K159" s="67"/>
      <c r="L159" s="83"/>
      <c r="M159" s="83"/>
      <c r="N159" s="67"/>
      <c r="O159" s="67"/>
      <c r="P159" s="92"/>
      <c r="Q159" s="93"/>
    </row>
    <row r="160" spans="1:17" ht="51" x14ac:dyDescent="0.25">
      <c r="A160" s="100">
        <f>A157+1</f>
        <v>50</v>
      </c>
      <c r="B160" s="100" t="s">
        <v>241</v>
      </c>
      <c r="C160" s="51" t="s">
        <v>393</v>
      </c>
      <c r="D160" s="27" t="s">
        <v>189</v>
      </c>
      <c r="E160" s="94" t="s">
        <v>302</v>
      </c>
      <c r="F160" s="52" t="s">
        <v>394</v>
      </c>
      <c r="G160" s="41" t="s">
        <v>15</v>
      </c>
      <c r="H160" s="41">
        <v>1</v>
      </c>
      <c r="I160" s="80">
        <v>10772857.199999999</v>
      </c>
      <c r="J160" s="80">
        <v>10772857.199999999</v>
      </c>
      <c r="K160" s="33" t="s">
        <v>303</v>
      </c>
      <c r="L160" s="79" t="s">
        <v>18</v>
      </c>
      <c r="M160" s="80">
        <v>10772857.199999999</v>
      </c>
      <c r="N160" s="27" t="s">
        <v>16</v>
      </c>
      <c r="O160" s="47" t="s">
        <v>192</v>
      </c>
      <c r="P160" s="100" t="s">
        <v>21</v>
      </c>
      <c r="Q160" s="27" t="s">
        <v>395</v>
      </c>
    </row>
    <row r="161" spans="1:17" ht="153" x14ac:dyDescent="0.25">
      <c r="A161" s="100">
        <f>A160+1</f>
        <v>51</v>
      </c>
      <c r="B161" s="100" t="s">
        <v>241</v>
      </c>
      <c r="C161" s="51" t="s">
        <v>396</v>
      </c>
      <c r="D161" s="27" t="s">
        <v>189</v>
      </c>
      <c r="E161" s="94" t="s">
        <v>302</v>
      </c>
      <c r="F161" s="52" t="s">
        <v>397</v>
      </c>
      <c r="G161" s="41" t="s">
        <v>15</v>
      </c>
      <c r="H161" s="41">
        <v>1</v>
      </c>
      <c r="I161" s="80">
        <v>16438682.529999999</v>
      </c>
      <c r="J161" s="80">
        <v>16438682.529999999</v>
      </c>
      <c r="K161" s="33" t="s">
        <v>303</v>
      </c>
      <c r="L161" s="79" t="s">
        <v>18</v>
      </c>
      <c r="M161" s="80">
        <v>16438682.529999999</v>
      </c>
      <c r="N161" s="27" t="s">
        <v>16</v>
      </c>
      <c r="O161" s="47" t="s">
        <v>192</v>
      </c>
      <c r="P161" s="127" t="s">
        <v>398</v>
      </c>
      <c r="Q161" s="27"/>
    </row>
    <row r="162" spans="1:17" x14ac:dyDescent="0.25">
      <c r="A162" s="128"/>
      <c r="B162" s="128"/>
      <c r="C162" s="76"/>
      <c r="D162" s="77"/>
      <c r="E162" s="129"/>
      <c r="F162" s="130" t="s">
        <v>399</v>
      </c>
      <c r="G162" s="79"/>
      <c r="H162" s="79"/>
      <c r="I162" s="79"/>
      <c r="J162" s="78">
        <f>SUM(J81:J161)</f>
        <v>220318093.38000008</v>
      </c>
      <c r="K162" s="78"/>
      <c r="L162" s="78">
        <f>SUM(L81:L161)</f>
        <v>203054.33000000002</v>
      </c>
      <c r="M162" s="78">
        <f>SUM(M81:M161)</f>
        <v>220521147.7100001</v>
      </c>
      <c r="N162" s="41"/>
      <c r="O162" s="41"/>
      <c r="P162" s="100"/>
      <c r="Q162" s="27"/>
    </row>
    <row r="163" spans="1:17" ht="17.25" customHeight="1" x14ac:dyDescent="0.25">
      <c r="A163" s="239" t="s">
        <v>400</v>
      </c>
      <c r="B163" s="240"/>
      <c r="C163" s="240"/>
      <c r="D163" s="240"/>
      <c r="E163" s="240"/>
      <c r="F163" s="241"/>
      <c r="G163" s="79"/>
      <c r="H163" s="79"/>
      <c r="I163" s="79"/>
      <c r="J163" s="78">
        <f>J162+J77</f>
        <v>311915093.48000014</v>
      </c>
      <c r="K163" s="78"/>
      <c r="L163" s="78">
        <f>L162+L77</f>
        <v>3123467.02</v>
      </c>
      <c r="M163" s="78">
        <f>M162+M77</f>
        <v>315038560.50000012</v>
      </c>
      <c r="N163" s="41"/>
      <c r="O163" s="41"/>
      <c r="P163" s="100"/>
      <c r="Q163" s="27"/>
    </row>
    <row r="164" spans="1:17" x14ac:dyDescent="0.25">
      <c r="A164" s="131"/>
      <c r="B164" s="131"/>
      <c r="C164" s="72"/>
      <c r="D164" s="73"/>
      <c r="E164" s="73"/>
      <c r="F164" s="132"/>
      <c r="G164" s="74"/>
      <c r="H164" s="74"/>
      <c r="I164" s="87"/>
      <c r="J164" s="87"/>
      <c r="K164" s="75"/>
      <c r="L164" s="87"/>
      <c r="M164" s="87"/>
      <c r="N164" s="74"/>
      <c r="O164" s="74"/>
      <c r="P164" s="131"/>
      <c r="Q164" s="73"/>
    </row>
    <row r="165" spans="1:17" ht="15.75" x14ac:dyDescent="0.25">
      <c r="A165" s="133"/>
      <c r="B165" s="133"/>
      <c r="C165" s="134"/>
      <c r="D165" s="134"/>
      <c r="E165" s="134"/>
      <c r="F165" s="134"/>
      <c r="G165" s="134"/>
      <c r="H165" s="134"/>
      <c r="I165" s="135"/>
      <c r="J165" s="135"/>
      <c r="K165" s="134"/>
      <c r="L165" s="135"/>
      <c r="M165" s="135"/>
      <c r="N165" s="134"/>
      <c r="O165" s="134"/>
      <c r="P165" s="133"/>
      <c r="Q165" s="134"/>
    </row>
    <row r="166" spans="1:17" x14ac:dyDescent="0.25">
      <c r="D166" s="63"/>
      <c r="E166" s="63"/>
      <c r="F166" s="63"/>
      <c r="G166" s="63"/>
      <c r="H166" s="63"/>
      <c r="I166" s="88"/>
      <c r="J166" s="88"/>
      <c r="K166" s="63"/>
      <c r="L166" s="88"/>
      <c r="M166" s="88"/>
      <c r="N166" s="63"/>
      <c r="O166" s="63"/>
      <c r="Q166" s="63"/>
    </row>
    <row r="167" spans="1:17" x14ac:dyDescent="0.25">
      <c r="D167" s="63"/>
      <c r="E167" s="63"/>
      <c r="F167" s="63"/>
      <c r="G167" s="63"/>
      <c r="H167" s="63"/>
      <c r="I167" s="88"/>
      <c r="J167" s="88"/>
      <c r="K167" s="63"/>
      <c r="L167" s="88"/>
      <c r="M167" s="88"/>
      <c r="N167" s="63"/>
      <c r="O167" s="63"/>
      <c r="Q167" s="63"/>
    </row>
    <row r="168" spans="1:17" x14ac:dyDescent="0.25">
      <c r="D168" s="63"/>
      <c r="E168" s="63"/>
      <c r="F168" s="63"/>
      <c r="G168" s="63"/>
      <c r="H168" s="63"/>
      <c r="I168" s="88"/>
      <c r="J168" s="88"/>
      <c r="K168" s="63"/>
      <c r="L168" s="88"/>
      <c r="M168" s="88"/>
      <c r="N168" s="63"/>
      <c r="O168" s="63"/>
      <c r="Q168" s="63"/>
    </row>
    <row r="169" spans="1:17" x14ac:dyDescent="0.25">
      <c r="D169" s="63"/>
      <c r="E169" s="63"/>
      <c r="F169" s="63"/>
      <c r="G169" s="63"/>
      <c r="H169" s="63"/>
      <c r="I169" s="88"/>
      <c r="J169" s="88"/>
      <c r="K169" s="63"/>
      <c r="L169" s="88"/>
      <c r="M169" s="88"/>
      <c r="N169" s="63"/>
      <c r="O169" s="63"/>
      <c r="Q169" s="63"/>
    </row>
    <row r="170" spans="1:17" x14ac:dyDescent="0.25">
      <c r="D170" s="63"/>
      <c r="E170" s="63"/>
      <c r="F170" s="63"/>
      <c r="G170" s="63"/>
      <c r="H170" s="63"/>
      <c r="I170" s="88"/>
      <c r="J170" s="88"/>
      <c r="K170" s="63"/>
      <c r="L170" s="88"/>
      <c r="M170" s="88"/>
      <c r="N170" s="63"/>
      <c r="O170" s="63"/>
      <c r="Q170" s="63"/>
    </row>
    <row r="171" spans="1:17" x14ac:dyDescent="0.25">
      <c r="D171" s="63"/>
      <c r="E171" s="63"/>
      <c r="F171" s="63"/>
      <c r="G171" s="63"/>
      <c r="H171" s="63"/>
      <c r="I171" s="88"/>
      <c r="J171" s="88"/>
      <c r="K171" s="63"/>
      <c r="L171" s="88"/>
      <c r="M171" s="88"/>
      <c r="N171" s="63"/>
      <c r="O171" s="63"/>
      <c r="Q171" s="63"/>
    </row>
    <row r="172" spans="1:17" x14ac:dyDescent="0.25">
      <c r="D172" s="63"/>
      <c r="E172" s="63"/>
      <c r="F172" s="63"/>
      <c r="G172" s="63"/>
      <c r="H172" s="63"/>
      <c r="I172" s="88"/>
      <c r="J172" s="88"/>
      <c r="K172" s="63"/>
      <c r="L172" s="88"/>
      <c r="M172" s="88"/>
      <c r="N172" s="63"/>
      <c r="O172" s="63"/>
      <c r="Q172" s="63"/>
    </row>
    <row r="173" spans="1:17" x14ac:dyDescent="0.25">
      <c r="D173" s="63"/>
      <c r="E173" s="63"/>
      <c r="F173" s="63"/>
      <c r="G173" s="63"/>
      <c r="H173" s="63"/>
      <c r="I173" s="88"/>
      <c r="J173" s="88"/>
      <c r="K173" s="63"/>
      <c r="L173" s="88"/>
      <c r="M173" s="88"/>
      <c r="N173" s="63"/>
      <c r="O173" s="63"/>
      <c r="Q173" s="63"/>
    </row>
    <row r="174" spans="1:17" x14ac:dyDescent="0.25">
      <c r="D174" s="63"/>
      <c r="E174" s="63"/>
      <c r="F174" s="63"/>
      <c r="G174" s="63"/>
      <c r="H174" s="63"/>
      <c r="I174" s="88"/>
      <c r="J174" s="88"/>
      <c r="K174" s="63"/>
      <c r="L174" s="88"/>
      <c r="M174" s="88"/>
      <c r="N174" s="63"/>
      <c r="O174" s="63"/>
      <c r="Q174" s="63"/>
    </row>
    <row r="175" spans="1:17" x14ac:dyDescent="0.25">
      <c r="D175" s="63"/>
      <c r="E175" s="63"/>
      <c r="F175" s="63"/>
      <c r="G175" s="63"/>
      <c r="H175" s="63"/>
      <c r="I175" s="88"/>
      <c r="J175" s="88"/>
      <c r="K175" s="63"/>
      <c r="L175" s="88"/>
      <c r="M175" s="88"/>
      <c r="N175" s="63"/>
      <c r="O175" s="63"/>
      <c r="Q175" s="63"/>
    </row>
    <row r="176" spans="1:17" x14ac:dyDescent="0.25">
      <c r="D176" s="63"/>
      <c r="E176" s="63"/>
      <c r="F176" s="63"/>
      <c r="G176" s="63"/>
      <c r="H176" s="63"/>
      <c r="I176" s="88"/>
      <c r="J176" s="88"/>
      <c r="K176" s="63"/>
      <c r="L176" s="88"/>
      <c r="M176" s="88"/>
      <c r="N176" s="63"/>
      <c r="O176" s="63"/>
      <c r="Q176" s="63"/>
    </row>
    <row r="177" spans="4:17" x14ac:dyDescent="0.25">
      <c r="D177" s="63"/>
      <c r="E177" s="63"/>
      <c r="F177" s="63"/>
      <c r="G177" s="63"/>
      <c r="H177" s="63"/>
      <c r="I177" s="88"/>
      <c r="J177" s="88"/>
      <c r="K177" s="63"/>
      <c r="L177" s="88"/>
      <c r="M177" s="88"/>
      <c r="N177" s="63"/>
      <c r="O177" s="63"/>
      <c r="Q177" s="63"/>
    </row>
    <row r="178" spans="4:17" x14ac:dyDescent="0.25">
      <c r="D178" s="63"/>
      <c r="E178" s="63"/>
      <c r="F178" s="63"/>
      <c r="G178" s="63"/>
      <c r="H178" s="63"/>
      <c r="I178" s="88"/>
      <c r="J178" s="88"/>
      <c r="K178" s="63"/>
      <c r="L178" s="88"/>
      <c r="M178" s="88"/>
      <c r="N178" s="63"/>
      <c r="O178" s="63"/>
      <c r="Q178" s="63"/>
    </row>
    <row r="179" spans="4:17" x14ac:dyDescent="0.25">
      <c r="D179" s="63"/>
      <c r="E179" s="63"/>
      <c r="F179" s="63"/>
      <c r="G179" s="63"/>
      <c r="H179" s="63"/>
      <c r="I179" s="88"/>
      <c r="J179" s="88"/>
      <c r="K179" s="63"/>
      <c r="L179" s="88"/>
      <c r="M179" s="88"/>
      <c r="N179" s="63"/>
      <c r="O179" s="63"/>
      <c r="Q179" s="63"/>
    </row>
    <row r="180" spans="4:17" x14ac:dyDescent="0.25">
      <c r="D180" s="63"/>
      <c r="E180" s="63"/>
      <c r="F180" s="63"/>
      <c r="G180" s="63"/>
      <c r="H180" s="63"/>
      <c r="I180" s="88"/>
      <c r="J180" s="88"/>
      <c r="K180" s="63"/>
      <c r="L180" s="88"/>
      <c r="M180" s="88"/>
      <c r="N180" s="63"/>
      <c r="O180" s="63"/>
      <c r="Q180" s="63"/>
    </row>
    <row r="181" spans="4:17" x14ac:dyDescent="0.25">
      <c r="D181" s="63"/>
      <c r="E181" s="63"/>
      <c r="F181" s="63"/>
      <c r="G181" s="63"/>
      <c r="H181" s="63"/>
      <c r="I181" s="88"/>
      <c r="J181" s="88"/>
      <c r="K181" s="63"/>
      <c r="L181" s="88"/>
      <c r="M181" s="88"/>
      <c r="N181" s="63"/>
      <c r="O181" s="63"/>
      <c r="Q181" s="63"/>
    </row>
    <row r="182" spans="4:17" x14ac:dyDescent="0.25">
      <c r="D182" s="63"/>
      <c r="E182" s="63"/>
      <c r="F182" s="63"/>
      <c r="G182" s="63"/>
      <c r="H182" s="63"/>
      <c r="I182" s="88"/>
      <c r="J182" s="88"/>
      <c r="K182" s="63"/>
      <c r="L182" s="88"/>
      <c r="M182" s="88"/>
      <c r="N182" s="63"/>
      <c r="O182" s="63"/>
      <c r="Q182" s="63"/>
    </row>
    <row r="183" spans="4:17" x14ac:dyDescent="0.25">
      <c r="D183" s="63"/>
      <c r="E183" s="63"/>
      <c r="F183" s="63"/>
      <c r="G183" s="63"/>
      <c r="H183" s="63"/>
      <c r="I183" s="88"/>
      <c r="J183" s="88"/>
      <c r="K183" s="63"/>
      <c r="L183" s="88"/>
      <c r="M183" s="88"/>
      <c r="N183" s="63"/>
      <c r="O183" s="63"/>
      <c r="Q183" s="63"/>
    </row>
    <row r="184" spans="4:17" x14ac:dyDescent="0.25">
      <c r="D184" s="63"/>
      <c r="E184" s="63"/>
      <c r="F184" s="63"/>
      <c r="G184" s="63"/>
      <c r="H184" s="63"/>
      <c r="I184" s="88"/>
      <c r="J184" s="88"/>
      <c r="K184" s="63"/>
      <c r="L184" s="88"/>
      <c r="M184" s="88"/>
      <c r="N184" s="63"/>
      <c r="O184" s="63"/>
      <c r="Q184" s="63"/>
    </row>
    <row r="185" spans="4:17" x14ac:dyDescent="0.25">
      <c r="D185" s="63"/>
      <c r="E185" s="63"/>
      <c r="F185" s="63"/>
      <c r="G185" s="63"/>
      <c r="H185" s="63"/>
      <c r="I185" s="88"/>
      <c r="J185" s="88"/>
      <c r="K185" s="63"/>
      <c r="L185" s="88"/>
      <c r="M185" s="88"/>
      <c r="N185" s="63"/>
      <c r="O185" s="63"/>
      <c r="Q185" s="63"/>
    </row>
    <row r="186" spans="4:17" x14ac:dyDescent="0.25">
      <c r="D186" s="63"/>
      <c r="E186" s="63"/>
      <c r="F186" s="63"/>
      <c r="G186" s="63"/>
      <c r="H186" s="63"/>
      <c r="I186" s="88"/>
      <c r="J186" s="88"/>
      <c r="K186" s="63"/>
      <c r="L186" s="88"/>
      <c r="M186" s="88"/>
      <c r="N186" s="63"/>
      <c r="O186" s="63"/>
      <c r="Q186" s="63"/>
    </row>
    <row r="187" spans="4:17" x14ac:dyDescent="0.25">
      <c r="D187" s="63"/>
      <c r="E187" s="63"/>
      <c r="F187" s="63"/>
      <c r="G187" s="63"/>
      <c r="H187" s="63"/>
      <c r="I187" s="88"/>
      <c r="J187" s="88"/>
      <c r="K187" s="63"/>
      <c r="L187" s="88"/>
      <c r="M187" s="88"/>
      <c r="N187" s="63"/>
      <c r="O187" s="63"/>
      <c r="Q187" s="63"/>
    </row>
    <row r="188" spans="4:17" x14ac:dyDescent="0.25">
      <c r="D188" s="63"/>
      <c r="E188" s="63"/>
      <c r="F188" s="63"/>
      <c r="G188" s="63"/>
      <c r="H188" s="63"/>
      <c r="I188" s="88"/>
      <c r="J188" s="88"/>
      <c r="K188" s="63"/>
      <c r="L188" s="88"/>
      <c r="M188" s="88"/>
      <c r="N188" s="63"/>
      <c r="O188" s="63"/>
      <c r="Q188" s="63"/>
    </row>
    <row r="189" spans="4:17" x14ac:dyDescent="0.25">
      <c r="D189" s="63"/>
      <c r="E189" s="63"/>
      <c r="F189" s="63"/>
      <c r="G189" s="63"/>
      <c r="H189" s="63"/>
      <c r="I189" s="88"/>
      <c r="J189" s="88"/>
      <c r="K189" s="63"/>
      <c r="L189" s="88"/>
      <c r="M189" s="88"/>
      <c r="N189" s="63"/>
      <c r="O189" s="63"/>
      <c r="Q189" s="63"/>
    </row>
    <row r="190" spans="4:17" x14ac:dyDescent="0.25">
      <c r="D190" s="63"/>
      <c r="E190" s="63"/>
      <c r="F190" s="63"/>
      <c r="G190" s="63"/>
      <c r="H190" s="63"/>
      <c r="I190" s="88"/>
      <c r="J190" s="88"/>
      <c r="K190" s="63"/>
      <c r="L190" s="88"/>
      <c r="M190" s="88"/>
      <c r="N190" s="63"/>
      <c r="O190" s="63"/>
      <c r="Q190" s="63"/>
    </row>
  </sheetData>
  <autoFilter ref="A1:Q163"/>
  <mergeCells count="4">
    <mergeCell ref="A3:Q3"/>
    <mergeCell ref="A77:F77"/>
    <mergeCell ref="A78:Q78"/>
    <mergeCell ref="A163:F163"/>
  </mergeCells>
  <pageMargins left="0.7" right="0.7" top="0.75" bottom="0.75" header="0.3" footer="0.3"/>
  <pageSetup paperSize="9" scale="39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Спецификация</vt:lpstr>
      <vt:lpstr>2023</vt:lpstr>
      <vt:lpstr>'2023'!Область_печати</vt:lpstr>
      <vt:lpstr>Спецификация!Область_печати</vt:lpstr>
    </vt:vector>
  </TitlesOfParts>
  <Company>RusHydro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Савушкин Антон Владимирович</dc:creator>
  <cp:lastModifiedBy>Малошенок Ольга Евгеньевна</cp:lastModifiedBy>
  <dcterms:created xsi:type="dcterms:W3CDTF">2023-12-19T17:17:54Z</dcterms:created>
  <dcterms:modified xsi:type="dcterms:W3CDTF">2026-08-07T07:20:38Z</dcterms:modified>
</cp:coreProperties>
</file>