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ДЗ\УЗО\1_ЗАКУПКИ\2026\ДИТ\128-ЭКСП-ДИТ-2026-ИА\1_ПЗД\3. Замена в раб порядке\"/>
    </mc:Choice>
  </mc:AlternateContent>
  <bookViews>
    <workbookView xWindow="-38520" yWindow="-3930" windowWidth="38640" windowHeight="12690"/>
  </bookViews>
  <sheets>
    <sheet name="Комм. предл. и Структура НМЦ" sheetId="1" r:id="rId1"/>
    <sheet name="Справочники" sheetId="2" state="hidden" r:id="rId2"/>
  </sheets>
  <definedNames>
    <definedName name="_xlnm._FilterDatabase" localSheetId="0" hidden="1">'Комм. предл. и Структура НМЦ'!$C$13:$AB$227</definedName>
    <definedName name="_xlnm.Print_Area" localSheetId="0">'Комм. предл. и Структура НМЦ'!$A$1:$AB$246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26" i="1" l="1"/>
  <c r="L224" i="1" l="1"/>
  <c r="H224" i="1"/>
  <c r="N224" i="1" s="1"/>
  <c r="G224" i="1"/>
  <c r="F224" i="1"/>
  <c r="E224" i="1"/>
  <c r="D224" i="1"/>
  <c r="L221" i="1"/>
  <c r="H221" i="1"/>
  <c r="N221" i="1" s="1"/>
  <c r="G221" i="1"/>
  <c r="F221" i="1"/>
  <c r="E221" i="1"/>
  <c r="D221" i="1"/>
  <c r="L220" i="1"/>
  <c r="H220" i="1"/>
  <c r="N220" i="1" s="1"/>
  <c r="G220" i="1"/>
  <c r="F220" i="1"/>
  <c r="E220" i="1"/>
  <c r="D220" i="1"/>
  <c r="L217" i="1"/>
  <c r="H217" i="1"/>
  <c r="N217" i="1" s="1"/>
  <c r="G217" i="1"/>
  <c r="F217" i="1"/>
  <c r="E217" i="1"/>
  <c r="D217" i="1"/>
  <c r="L214" i="1"/>
  <c r="H214" i="1"/>
  <c r="N214" i="1" s="1"/>
  <c r="G214" i="1"/>
  <c r="F214" i="1"/>
  <c r="E214" i="1"/>
  <c r="D214" i="1"/>
  <c r="L211" i="1"/>
  <c r="H211" i="1"/>
  <c r="N211" i="1" s="1"/>
  <c r="G211" i="1"/>
  <c r="F211" i="1"/>
  <c r="E211" i="1"/>
  <c r="D211" i="1"/>
  <c r="L208" i="1"/>
  <c r="H208" i="1"/>
  <c r="N208" i="1" s="1"/>
  <c r="G208" i="1"/>
  <c r="F208" i="1"/>
  <c r="E208" i="1"/>
  <c r="D208" i="1"/>
  <c r="L207" i="1"/>
  <c r="H207" i="1"/>
  <c r="N207" i="1" s="1"/>
  <c r="G207" i="1"/>
  <c r="F207" i="1"/>
  <c r="E207" i="1"/>
  <c r="D207" i="1"/>
  <c r="L206" i="1"/>
  <c r="H206" i="1"/>
  <c r="N206" i="1" s="1"/>
  <c r="G206" i="1"/>
  <c r="F206" i="1"/>
  <c r="E206" i="1"/>
  <c r="D206" i="1"/>
  <c r="L203" i="1"/>
  <c r="H203" i="1"/>
  <c r="N203" i="1" s="1"/>
  <c r="G203" i="1"/>
  <c r="F203" i="1"/>
  <c r="E203" i="1"/>
  <c r="D203" i="1"/>
  <c r="L202" i="1"/>
  <c r="H202" i="1"/>
  <c r="N202" i="1" s="1"/>
  <c r="G202" i="1"/>
  <c r="F202" i="1"/>
  <c r="E202" i="1"/>
  <c r="D202" i="1"/>
  <c r="L199" i="1"/>
  <c r="H199" i="1"/>
  <c r="N199" i="1" s="1"/>
  <c r="G199" i="1"/>
  <c r="F199" i="1"/>
  <c r="E199" i="1"/>
  <c r="D199" i="1"/>
  <c r="L198" i="1"/>
  <c r="H198" i="1"/>
  <c r="N198" i="1" s="1"/>
  <c r="G198" i="1"/>
  <c r="F198" i="1"/>
  <c r="E198" i="1"/>
  <c r="D198" i="1"/>
  <c r="L197" i="1"/>
  <c r="H197" i="1"/>
  <c r="N197" i="1" s="1"/>
  <c r="G197" i="1"/>
  <c r="F197" i="1"/>
  <c r="E197" i="1"/>
  <c r="D197" i="1"/>
  <c r="L194" i="1"/>
  <c r="H194" i="1"/>
  <c r="N194" i="1" s="1"/>
  <c r="G194" i="1"/>
  <c r="F194" i="1"/>
  <c r="E194" i="1"/>
  <c r="D194" i="1"/>
  <c r="L191" i="1"/>
  <c r="H191" i="1"/>
  <c r="N191" i="1" s="1"/>
  <c r="G191" i="1"/>
  <c r="F191" i="1"/>
  <c r="E191" i="1"/>
  <c r="D191" i="1"/>
  <c r="L189" i="1"/>
  <c r="H189" i="1"/>
  <c r="N189" i="1" s="1"/>
  <c r="G189" i="1"/>
  <c r="F189" i="1"/>
  <c r="E189" i="1"/>
  <c r="D189" i="1"/>
  <c r="L187" i="1"/>
  <c r="H187" i="1"/>
  <c r="N187" i="1" s="1"/>
  <c r="G187" i="1"/>
  <c r="F187" i="1"/>
  <c r="E187" i="1"/>
  <c r="D187" i="1"/>
  <c r="L184" i="1"/>
  <c r="H184" i="1"/>
  <c r="N184" i="1" s="1"/>
  <c r="G184" i="1"/>
  <c r="F184" i="1"/>
  <c r="E184" i="1"/>
  <c r="D184" i="1"/>
  <c r="L183" i="1"/>
  <c r="H183" i="1"/>
  <c r="N183" i="1" s="1"/>
  <c r="G183" i="1"/>
  <c r="F183" i="1"/>
  <c r="E183" i="1"/>
  <c r="D183" i="1"/>
  <c r="L182" i="1"/>
  <c r="H182" i="1"/>
  <c r="N182" i="1" s="1"/>
  <c r="G182" i="1"/>
  <c r="F182" i="1"/>
  <c r="E182" i="1"/>
  <c r="D182" i="1"/>
  <c r="L180" i="1"/>
  <c r="H180" i="1"/>
  <c r="N180" i="1" s="1"/>
  <c r="G180" i="1"/>
  <c r="F180" i="1"/>
  <c r="E180" i="1"/>
  <c r="D180" i="1"/>
  <c r="L179" i="1"/>
  <c r="H179" i="1"/>
  <c r="N179" i="1" s="1"/>
  <c r="G179" i="1"/>
  <c r="F179" i="1"/>
  <c r="E179" i="1"/>
  <c r="D179" i="1"/>
  <c r="L178" i="1"/>
  <c r="H178" i="1"/>
  <c r="N178" i="1" s="1"/>
  <c r="G178" i="1"/>
  <c r="F178" i="1"/>
  <c r="E178" i="1"/>
  <c r="D178" i="1"/>
  <c r="L176" i="1"/>
  <c r="H176" i="1"/>
  <c r="N176" i="1" s="1"/>
  <c r="G176" i="1"/>
  <c r="F176" i="1"/>
  <c r="E176" i="1"/>
  <c r="D176" i="1"/>
  <c r="L175" i="1"/>
  <c r="H175" i="1"/>
  <c r="N175" i="1" s="1"/>
  <c r="G175" i="1"/>
  <c r="F175" i="1"/>
  <c r="E175" i="1"/>
  <c r="D175" i="1"/>
  <c r="L174" i="1"/>
  <c r="H174" i="1"/>
  <c r="N174" i="1" s="1"/>
  <c r="G174" i="1"/>
  <c r="F174" i="1"/>
  <c r="E174" i="1"/>
  <c r="D174" i="1"/>
  <c r="L173" i="1"/>
  <c r="H173" i="1"/>
  <c r="N173" i="1" s="1"/>
  <c r="G173" i="1"/>
  <c r="F173" i="1"/>
  <c r="E173" i="1"/>
  <c r="D173" i="1"/>
  <c r="L171" i="1"/>
  <c r="H171" i="1"/>
  <c r="N171" i="1" s="1"/>
  <c r="G171" i="1"/>
  <c r="F171" i="1"/>
  <c r="E171" i="1"/>
  <c r="D171" i="1"/>
  <c r="L170" i="1"/>
  <c r="H170" i="1"/>
  <c r="N170" i="1" s="1"/>
  <c r="G170" i="1"/>
  <c r="F170" i="1"/>
  <c r="E170" i="1"/>
  <c r="D170" i="1"/>
  <c r="L169" i="1"/>
  <c r="H169" i="1"/>
  <c r="N169" i="1" s="1"/>
  <c r="G169" i="1"/>
  <c r="F169" i="1"/>
  <c r="E169" i="1"/>
  <c r="D169" i="1"/>
  <c r="L166" i="1"/>
  <c r="H166" i="1"/>
  <c r="N166" i="1" s="1"/>
  <c r="G166" i="1"/>
  <c r="F166" i="1"/>
  <c r="E166" i="1"/>
  <c r="D166" i="1"/>
  <c r="L165" i="1"/>
  <c r="H165" i="1"/>
  <c r="N165" i="1" s="1"/>
  <c r="G165" i="1"/>
  <c r="F165" i="1"/>
  <c r="E165" i="1"/>
  <c r="D165" i="1"/>
  <c r="L162" i="1"/>
  <c r="H162" i="1"/>
  <c r="N162" i="1" s="1"/>
  <c r="G162" i="1"/>
  <c r="F162" i="1"/>
  <c r="E162" i="1"/>
  <c r="D162" i="1"/>
  <c r="L161" i="1"/>
  <c r="H161" i="1"/>
  <c r="N161" i="1" s="1"/>
  <c r="G161" i="1"/>
  <c r="F161" i="1"/>
  <c r="E161" i="1"/>
  <c r="D161" i="1"/>
  <c r="L160" i="1"/>
  <c r="H160" i="1"/>
  <c r="N160" i="1" s="1"/>
  <c r="G160" i="1"/>
  <c r="F160" i="1"/>
  <c r="E160" i="1"/>
  <c r="D160" i="1"/>
  <c r="L159" i="1"/>
  <c r="H159" i="1"/>
  <c r="N159" i="1" s="1"/>
  <c r="G159" i="1"/>
  <c r="F159" i="1"/>
  <c r="E159" i="1"/>
  <c r="D159" i="1"/>
  <c r="L158" i="1"/>
  <c r="H158" i="1"/>
  <c r="N158" i="1" s="1"/>
  <c r="G158" i="1"/>
  <c r="F158" i="1"/>
  <c r="E158" i="1"/>
  <c r="D158" i="1"/>
  <c r="L157" i="1"/>
  <c r="H157" i="1"/>
  <c r="N157" i="1" s="1"/>
  <c r="G157" i="1"/>
  <c r="F157" i="1"/>
  <c r="E157" i="1"/>
  <c r="D157" i="1"/>
  <c r="L154" i="1"/>
  <c r="H154" i="1"/>
  <c r="N154" i="1" s="1"/>
  <c r="G154" i="1"/>
  <c r="F154" i="1"/>
  <c r="E154" i="1"/>
  <c r="D154" i="1"/>
  <c r="L151" i="1"/>
  <c r="H151" i="1"/>
  <c r="N151" i="1" s="1"/>
  <c r="G151" i="1"/>
  <c r="F151" i="1"/>
  <c r="E151" i="1"/>
  <c r="D151" i="1"/>
  <c r="L150" i="1"/>
  <c r="H150" i="1"/>
  <c r="N150" i="1" s="1"/>
  <c r="G150" i="1"/>
  <c r="F150" i="1"/>
  <c r="E150" i="1"/>
  <c r="D150" i="1"/>
  <c r="L149" i="1"/>
  <c r="H149" i="1"/>
  <c r="N149" i="1" s="1"/>
  <c r="G149" i="1"/>
  <c r="F149" i="1"/>
  <c r="E149" i="1"/>
  <c r="D149" i="1"/>
  <c r="L148" i="1"/>
  <c r="H148" i="1"/>
  <c r="N148" i="1" s="1"/>
  <c r="G148" i="1"/>
  <c r="F148" i="1"/>
  <c r="E148" i="1"/>
  <c r="D148" i="1"/>
  <c r="L147" i="1"/>
  <c r="H147" i="1"/>
  <c r="N147" i="1" s="1"/>
  <c r="G147" i="1"/>
  <c r="F147" i="1"/>
  <c r="E147" i="1"/>
  <c r="D147" i="1"/>
  <c r="L146" i="1"/>
  <c r="H146" i="1"/>
  <c r="N146" i="1" s="1"/>
  <c r="G146" i="1"/>
  <c r="F146" i="1"/>
  <c r="E146" i="1"/>
  <c r="D146" i="1"/>
  <c r="L145" i="1"/>
  <c r="H145" i="1"/>
  <c r="N145" i="1" s="1"/>
  <c r="G145" i="1"/>
  <c r="F145" i="1"/>
  <c r="E145" i="1"/>
  <c r="D145" i="1"/>
  <c r="L144" i="1"/>
  <c r="H144" i="1"/>
  <c r="N144" i="1" s="1"/>
  <c r="G144" i="1"/>
  <c r="F144" i="1"/>
  <c r="E144" i="1"/>
  <c r="D144" i="1"/>
  <c r="L141" i="1"/>
  <c r="H141" i="1"/>
  <c r="N141" i="1" s="1"/>
  <c r="G141" i="1"/>
  <c r="F141" i="1"/>
  <c r="E141" i="1"/>
  <c r="D141" i="1"/>
  <c r="L140" i="1"/>
  <c r="H140" i="1"/>
  <c r="N140" i="1" s="1"/>
  <c r="G140" i="1"/>
  <c r="F140" i="1"/>
  <c r="E140" i="1"/>
  <c r="D140" i="1"/>
  <c r="L139" i="1"/>
  <c r="H139" i="1"/>
  <c r="N139" i="1" s="1"/>
  <c r="G139" i="1"/>
  <c r="F139" i="1"/>
  <c r="E139" i="1"/>
  <c r="D139" i="1"/>
  <c r="L138" i="1"/>
  <c r="H138" i="1"/>
  <c r="N138" i="1" s="1"/>
  <c r="G138" i="1"/>
  <c r="F138" i="1"/>
  <c r="E138" i="1"/>
  <c r="D138" i="1"/>
  <c r="L137" i="1"/>
  <c r="H137" i="1"/>
  <c r="N137" i="1" s="1"/>
  <c r="G137" i="1"/>
  <c r="F137" i="1"/>
  <c r="E137" i="1"/>
  <c r="D137" i="1"/>
  <c r="L136" i="1"/>
  <c r="H136" i="1"/>
  <c r="N136" i="1" s="1"/>
  <c r="G136" i="1"/>
  <c r="F136" i="1"/>
  <c r="E136" i="1"/>
  <c r="D136" i="1"/>
  <c r="L135" i="1"/>
  <c r="H135" i="1"/>
  <c r="N135" i="1" s="1"/>
  <c r="G135" i="1"/>
  <c r="F135" i="1"/>
  <c r="E135" i="1"/>
  <c r="D135" i="1"/>
  <c r="L132" i="1"/>
  <c r="H132" i="1"/>
  <c r="N132" i="1" s="1"/>
  <c r="G132" i="1"/>
  <c r="F132" i="1"/>
  <c r="E132" i="1"/>
  <c r="D132" i="1"/>
  <c r="L131" i="1"/>
  <c r="H131" i="1"/>
  <c r="N131" i="1" s="1"/>
  <c r="G131" i="1"/>
  <c r="F131" i="1"/>
  <c r="E131" i="1"/>
  <c r="D131" i="1"/>
  <c r="L130" i="1"/>
  <c r="H130" i="1"/>
  <c r="N130" i="1" s="1"/>
  <c r="G130" i="1"/>
  <c r="F130" i="1"/>
  <c r="E130" i="1"/>
  <c r="D130" i="1"/>
  <c r="L127" i="1"/>
  <c r="H127" i="1"/>
  <c r="N127" i="1" s="1"/>
  <c r="G127" i="1"/>
  <c r="F127" i="1"/>
  <c r="E127" i="1"/>
  <c r="D127" i="1"/>
  <c r="L126" i="1"/>
  <c r="H126" i="1"/>
  <c r="N126" i="1" s="1"/>
  <c r="G126" i="1"/>
  <c r="F126" i="1"/>
  <c r="E126" i="1"/>
  <c r="D126" i="1"/>
  <c r="L125" i="1"/>
  <c r="H125" i="1"/>
  <c r="N125" i="1" s="1"/>
  <c r="G125" i="1"/>
  <c r="F125" i="1"/>
  <c r="E125" i="1"/>
  <c r="D125" i="1"/>
  <c r="L122" i="1"/>
  <c r="H122" i="1"/>
  <c r="N122" i="1" s="1"/>
  <c r="G122" i="1"/>
  <c r="F122" i="1"/>
  <c r="E122" i="1"/>
  <c r="D122" i="1"/>
  <c r="L119" i="1"/>
  <c r="H119" i="1"/>
  <c r="N119" i="1" s="1"/>
  <c r="G119" i="1"/>
  <c r="F119" i="1"/>
  <c r="E119" i="1"/>
  <c r="D119" i="1"/>
  <c r="L116" i="1"/>
  <c r="H116" i="1"/>
  <c r="N116" i="1" s="1"/>
  <c r="G116" i="1"/>
  <c r="F116" i="1"/>
  <c r="E116" i="1"/>
  <c r="D116" i="1"/>
  <c r="L115" i="1"/>
  <c r="H115" i="1"/>
  <c r="N115" i="1" s="1"/>
  <c r="G115" i="1"/>
  <c r="F115" i="1"/>
  <c r="E115" i="1"/>
  <c r="D115" i="1"/>
  <c r="L112" i="1"/>
  <c r="H112" i="1"/>
  <c r="N112" i="1" s="1"/>
  <c r="G112" i="1"/>
  <c r="F112" i="1"/>
  <c r="E112" i="1"/>
  <c r="D112" i="1"/>
  <c r="C112" i="1"/>
  <c r="L109" i="1"/>
  <c r="H109" i="1"/>
  <c r="N109" i="1" s="1"/>
  <c r="G109" i="1"/>
  <c r="F109" i="1"/>
  <c r="E109" i="1"/>
  <c r="D109" i="1"/>
  <c r="C109" i="1"/>
  <c r="L106" i="1"/>
  <c r="H106" i="1"/>
  <c r="N106" i="1" s="1"/>
  <c r="G106" i="1"/>
  <c r="F106" i="1"/>
  <c r="E106" i="1"/>
  <c r="D106" i="1"/>
  <c r="L105" i="1"/>
  <c r="H105" i="1"/>
  <c r="N105" i="1" s="1"/>
  <c r="G105" i="1"/>
  <c r="F105" i="1"/>
  <c r="E105" i="1"/>
  <c r="D105" i="1"/>
  <c r="C105" i="1"/>
  <c r="L103" i="1"/>
  <c r="H103" i="1"/>
  <c r="N103" i="1" s="1"/>
  <c r="G103" i="1"/>
  <c r="F103" i="1"/>
  <c r="E103" i="1"/>
  <c r="D103" i="1"/>
  <c r="C103" i="1"/>
  <c r="L102" i="1"/>
  <c r="H102" i="1"/>
  <c r="N102" i="1" s="1"/>
  <c r="G102" i="1"/>
  <c r="F102" i="1"/>
  <c r="E102" i="1"/>
  <c r="D102" i="1"/>
  <c r="C102" i="1"/>
  <c r="L101" i="1"/>
  <c r="H101" i="1"/>
  <c r="N101" i="1" s="1"/>
  <c r="G101" i="1"/>
  <c r="F101" i="1"/>
  <c r="E101" i="1"/>
  <c r="D101" i="1"/>
  <c r="C101" i="1"/>
  <c r="L100" i="1"/>
  <c r="H100" i="1"/>
  <c r="N100" i="1" s="1"/>
  <c r="G100" i="1"/>
  <c r="F100" i="1"/>
  <c r="E100" i="1"/>
  <c r="D100" i="1"/>
  <c r="L99" i="1"/>
  <c r="H99" i="1"/>
  <c r="N99" i="1" s="1"/>
  <c r="G99" i="1"/>
  <c r="F99" i="1"/>
  <c r="E99" i="1"/>
  <c r="D99" i="1"/>
  <c r="L98" i="1"/>
  <c r="H98" i="1"/>
  <c r="N98" i="1" s="1"/>
  <c r="G98" i="1"/>
  <c r="F98" i="1"/>
  <c r="E98" i="1"/>
  <c r="D98" i="1"/>
  <c r="C98" i="1"/>
  <c r="L95" i="1"/>
  <c r="H95" i="1"/>
  <c r="N95" i="1" s="1"/>
  <c r="G95" i="1"/>
  <c r="F95" i="1"/>
  <c r="E95" i="1"/>
  <c r="D95" i="1"/>
  <c r="L93" i="1"/>
  <c r="H93" i="1"/>
  <c r="N93" i="1" s="1"/>
  <c r="G93" i="1"/>
  <c r="F93" i="1"/>
  <c r="E93" i="1"/>
  <c r="D93" i="1"/>
  <c r="L92" i="1"/>
  <c r="H92" i="1"/>
  <c r="N92" i="1" s="1"/>
  <c r="G92" i="1"/>
  <c r="F92" i="1"/>
  <c r="E92" i="1"/>
  <c r="D92" i="1"/>
  <c r="L91" i="1"/>
  <c r="H91" i="1"/>
  <c r="N91" i="1" s="1"/>
  <c r="G91" i="1"/>
  <c r="F91" i="1"/>
  <c r="E91" i="1"/>
  <c r="D91" i="1"/>
  <c r="C91" i="1"/>
  <c r="L88" i="1"/>
  <c r="H88" i="1"/>
  <c r="N88" i="1" s="1"/>
  <c r="G88" i="1"/>
  <c r="F88" i="1"/>
  <c r="E88" i="1"/>
  <c r="D88" i="1"/>
  <c r="L87" i="1"/>
  <c r="H87" i="1"/>
  <c r="N87" i="1" s="1"/>
  <c r="G87" i="1"/>
  <c r="F87" i="1"/>
  <c r="E87" i="1"/>
  <c r="D87" i="1"/>
  <c r="L86" i="1"/>
  <c r="H86" i="1"/>
  <c r="N86" i="1" s="1"/>
  <c r="G86" i="1"/>
  <c r="F86" i="1"/>
  <c r="E86" i="1"/>
  <c r="D86" i="1"/>
  <c r="C86" i="1"/>
  <c r="L83" i="1"/>
  <c r="H83" i="1"/>
  <c r="N83" i="1" s="1"/>
  <c r="G83" i="1"/>
  <c r="F83" i="1"/>
  <c r="E83" i="1"/>
  <c r="D83" i="1"/>
  <c r="L82" i="1"/>
  <c r="H82" i="1"/>
  <c r="N82" i="1" s="1"/>
  <c r="G82" i="1"/>
  <c r="F82" i="1"/>
  <c r="E82" i="1"/>
  <c r="D82" i="1"/>
  <c r="L81" i="1"/>
  <c r="H81" i="1"/>
  <c r="N81" i="1" s="1"/>
  <c r="G81" i="1"/>
  <c r="F81" i="1"/>
  <c r="E81" i="1"/>
  <c r="D81" i="1"/>
  <c r="L80" i="1"/>
  <c r="H80" i="1"/>
  <c r="N80" i="1" s="1"/>
  <c r="G80" i="1"/>
  <c r="F80" i="1"/>
  <c r="E80" i="1"/>
  <c r="D80" i="1"/>
  <c r="L79" i="1"/>
  <c r="H79" i="1"/>
  <c r="N79" i="1" s="1"/>
  <c r="G79" i="1"/>
  <c r="F79" i="1"/>
  <c r="E79" i="1"/>
  <c r="D79" i="1"/>
  <c r="L78" i="1"/>
  <c r="H78" i="1"/>
  <c r="N78" i="1" s="1"/>
  <c r="G78" i="1"/>
  <c r="F78" i="1"/>
  <c r="E78" i="1"/>
  <c r="D78" i="1"/>
  <c r="L77" i="1"/>
  <c r="H77" i="1"/>
  <c r="N77" i="1" s="1"/>
  <c r="G77" i="1"/>
  <c r="F77" i="1"/>
  <c r="E77" i="1"/>
  <c r="D77" i="1"/>
  <c r="L76" i="1"/>
  <c r="H76" i="1"/>
  <c r="N76" i="1" s="1"/>
  <c r="G76" i="1"/>
  <c r="F76" i="1"/>
  <c r="E76" i="1"/>
  <c r="D76" i="1"/>
  <c r="C76" i="1"/>
  <c r="L73" i="1"/>
  <c r="H73" i="1"/>
  <c r="N73" i="1" s="1"/>
  <c r="G73" i="1"/>
  <c r="F73" i="1"/>
  <c r="E73" i="1"/>
  <c r="D73" i="1"/>
  <c r="L71" i="1"/>
  <c r="H71" i="1"/>
  <c r="N71" i="1" s="1"/>
  <c r="G71" i="1"/>
  <c r="F71" i="1"/>
  <c r="E71" i="1"/>
  <c r="D71" i="1"/>
  <c r="L69" i="1"/>
  <c r="H69" i="1"/>
  <c r="N69" i="1" s="1"/>
  <c r="G69" i="1"/>
  <c r="F69" i="1"/>
  <c r="E69" i="1"/>
  <c r="D69" i="1"/>
  <c r="L67" i="1"/>
  <c r="H67" i="1"/>
  <c r="N67" i="1" s="1"/>
  <c r="G67" i="1"/>
  <c r="F67" i="1"/>
  <c r="E67" i="1"/>
  <c r="D67" i="1"/>
  <c r="L65" i="1"/>
  <c r="H65" i="1"/>
  <c r="N65" i="1" s="1"/>
  <c r="G65" i="1"/>
  <c r="F65" i="1"/>
  <c r="E65" i="1"/>
  <c r="D65" i="1"/>
  <c r="L63" i="1"/>
  <c r="H63" i="1"/>
  <c r="N63" i="1" s="1"/>
  <c r="G63" i="1"/>
  <c r="F63" i="1"/>
  <c r="E63" i="1"/>
  <c r="D63" i="1"/>
  <c r="L61" i="1"/>
  <c r="H61" i="1"/>
  <c r="N61" i="1" s="1"/>
  <c r="G61" i="1"/>
  <c r="F61" i="1"/>
  <c r="E61" i="1"/>
  <c r="D61" i="1"/>
  <c r="L59" i="1"/>
  <c r="H59" i="1"/>
  <c r="N59" i="1" s="1"/>
  <c r="G59" i="1"/>
  <c r="F59" i="1"/>
  <c r="E59" i="1"/>
  <c r="D59" i="1"/>
  <c r="L57" i="1"/>
  <c r="H57" i="1"/>
  <c r="N57" i="1" s="1"/>
  <c r="G57" i="1"/>
  <c r="F57" i="1"/>
  <c r="E57" i="1"/>
  <c r="D57" i="1"/>
  <c r="L55" i="1"/>
  <c r="H55" i="1"/>
  <c r="N55" i="1" s="1"/>
  <c r="G55" i="1"/>
  <c r="F55" i="1"/>
  <c r="E55" i="1"/>
  <c r="D55" i="1"/>
  <c r="L53" i="1"/>
  <c r="H53" i="1"/>
  <c r="N53" i="1" s="1"/>
  <c r="G53" i="1"/>
  <c r="F53" i="1"/>
  <c r="E53" i="1"/>
  <c r="D53" i="1"/>
  <c r="L51" i="1"/>
  <c r="H51" i="1"/>
  <c r="N51" i="1" s="1"/>
  <c r="G51" i="1"/>
  <c r="F51" i="1"/>
  <c r="E51" i="1"/>
  <c r="D51" i="1"/>
  <c r="L49" i="1"/>
  <c r="H49" i="1"/>
  <c r="N49" i="1" s="1"/>
  <c r="G49" i="1"/>
  <c r="F49" i="1"/>
  <c r="E49" i="1"/>
  <c r="D49" i="1"/>
  <c r="L47" i="1"/>
  <c r="H47" i="1"/>
  <c r="N47" i="1" s="1"/>
  <c r="G47" i="1"/>
  <c r="F47" i="1"/>
  <c r="E47" i="1"/>
  <c r="D47" i="1"/>
  <c r="L45" i="1"/>
  <c r="H45" i="1"/>
  <c r="N45" i="1" s="1"/>
  <c r="G45" i="1"/>
  <c r="F45" i="1"/>
  <c r="E45" i="1"/>
  <c r="D45" i="1"/>
  <c r="L43" i="1"/>
  <c r="H43" i="1"/>
  <c r="N43" i="1" s="1"/>
  <c r="G43" i="1"/>
  <c r="F43" i="1"/>
  <c r="E43" i="1"/>
  <c r="D43" i="1"/>
  <c r="C43" i="1"/>
  <c r="L40" i="1"/>
  <c r="H40" i="1"/>
  <c r="N40" i="1" s="1"/>
  <c r="G40" i="1"/>
  <c r="F40" i="1"/>
  <c r="E40" i="1"/>
  <c r="D40" i="1"/>
  <c r="L39" i="1"/>
  <c r="H39" i="1"/>
  <c r="N39" i="1" s="1"/>
  <c r="G39" i="1"/>
  <c r="F39" i="1"/>
  <c r="E39" i="1"/>
  <c r="D39" i="1"/>
  <c r="L38" i="1"/>
  <c r="H38" i="1"/>
  <c r="N38" i="1" s="1"/>
  <c r="G38" i="1"/>
  <c r="F38" i="1"/>
  <c r="E38" i="1"/>
  <c r="D38" i="1"/>
  <c r="L37" i="1"/>
  <c r="H37" i="1"/>
  <c r="N37" i="1" s="1"/>
  <c r="G37" i="1"/>
  <c r="F37" i="1"/>
  <c r="E37" i="1"/>
  <c r="D37" i="1"/>
  <c r="L36" i="1"/>
  <c r="H36" i="1"/>
  <c r="N36" i="1" s="1"/>
  <c r="G36" i="1"/>
  <c r="F36" i="1"/>
  <c r="E36" i="1"/>
  <c r="D36" i="1"/>
  <c r="L35" i="1"/>
  <c r="H35" i="1"/>
  <c r="N35" i="1" s="1"/>
  <c r="G35" i="1"/>
  <c r="F35" i="1"/>
  <c r="E35" i="1"/>
  <c r="D35" i="1"/>
  <c r="C35" i="1"/>
  <c r="L32" i="1"/>
  <c r="H32" i="1"/>
  <c r="N32" i="1" s="1"/>
  <c r="G32" i="1"/>
  <c r="F32" i="1"/>
  <c r="E32" i="1"/>
  <c r="D32" i="1"/>
  <c r="L31" i="1"/>
  <c r="H31" i="1"/>
  <c r="N31" i="1" s="1"/>
  <c r="G31" i="1"/>
  <c r="F31" i="1"/>
  <c r="E31" i="1"/>
  <c r="D31" i="1"/>
  <c r="C31" i="1"/>
  <c r="L28" i="1"/>
  <c r="H28" i="1"/>
  <c r="N28" i="1" s="1"/>
  <c r="G28" i="1"/>
  <c r="F28" i="1"/>
  <c r="E28" i="1"/>
  <c r="D28" i="1"/>
  <c r="L27" i="1"/>
  <c r="H27" i="1"/>
  <c r="N27" i="1" s="1"/>
  <c r="G27" i="1"/>
  <c r="F27" i="1"/>
  <c r="E27" i="1"/>
  <c r="D27" i="1"/>
  <c r="L25" i="1"/>
  <c r="H25" i="1"/>
  <c r="N25" i="1" s="1"/>
  <c r="G25" i="1"/>
  <c r="F25" i="1"/>
  <c r="E25" i="1"/>
  <c r="D25" i="1"/>
  <c r="L24" i="1"/>
  <c r="H24" i="1"/>
  <c r="N24" i="1" s="1"/>
  <c r="G24" i="1"/>
  <c r="F24" i="1"/>
  <c r="E24" i="1"/>
  <c r="D24" i="1"/>
  <c r="L22" i="1"/>
  <c r="H22" i="1"/>
  <c r="N22" i="1" s="1"/>
  <c r="G22" i="1"/>
  <c r="F22" i="1"/>
  <c r="E22" i="1"/>
  <c r="D22" i="1"/>
  <c r="L20" i="1"/>
  <c r="H20" i="1"/>
  <c r="N20" i="1" s="1"/>
  <c r="G20" i="1"/>
  <c r="F20" i="1"/>
  <c r="E20" i="1"/>
  <c r="D20" i="1"/>
  <c r="L18" i="1"/>
  <c r="H18" i="1"/>
  <c r="N18" i="1" s="1"/>
  <c r="G18" i="1"/>
  <c r="F18" i="1"/>
  <c r="E18" i="1"/>
  <c r="D18" i="1"/>
  <c r="L17" i="1"/>
  <c r="AB224" i="1"/>
  <c r="AB221" i="1"/>
  <c r="AB220" i="1"/>
  <c r="AB217" i="1"/>
  <c r="AB214" i="1"/>
  <c r="AB211" i="1"/>
  <c r="AB208" i="1"/>
  <c r="AB207" i="1"/>
  <c r="AB206" i="1"/>
  <c r="AB203" i="1"/>
  <c r="AB202" i="1"/>
  <c r="AB199" i="1"/>
  <c r="AB198" i="1"/>
  <c r="AB197" i="1"/>
  <c r="AB194" i="1"/>
  <c r="AB191" i="1"/>
  <c r="AB189" i="1"/>
  <c r="AB187" i="1"/>
  <c r="AB184" i="1"/>
  <c r="AB183" i="1"/>
  <c r="AB182" i="1"/>
  <c r="AB180" i="1"/>
  <c r="AB179" i="1"/>
  <c r="AB178" i="1"/>
  <c r="AB176" i="1"/>
  <c r="AB175" i="1"/>
  <c r="AB174" i="1"/>
  <c r="AB173" i="1"/>
  <c r="AB171" i="1"/>
  <c r="AB170" i="1"/>
  <c r="AB169" i="1"/>
  <c r="AB166" i="1"/>
  <c r="AB165" i="1"/>
  <c r="AB162" i="1"/>
  <c r="AB161" i="1"/>
  <c r="AB160" i="1"/>
  <c r="AB159" i="1"/>
  <c r="AB158" i="1"/>
  <c r="AB157" i="1"/>
  <c r="AB154" i="1"/>
  <c r="AB151" i="1"/>
  <c r="AB150" i="1"/>
  <c r="AB149" i="1"/>
  <c r="AB148" i="1"/>
  <c r="AB147" i="1"/>
  <c r="AB146" i="1"/>
  <c r="AB145" i="1"/>
  <c r="AB144" i="1"/>
  <c r="AB141" i="1"/>
  <c r="AB140" i="1"/>
  <c r="AB139" i="1"/>
  <c r="AB138" i="1"/>
  <c r="AB137" i="1"/>
  <c r="AB136" i="1"/>
  <c r="AB135" i="1"/>
  <c r="AB132" i="1"/>
  <c r="AB131" i="1"/>
  <c r="AB130" i="1"/>
  <c r="AB127" i="1"/>
  <c r="AB126" i="1"/>
  <c r="AB125" i="1"/>
  <c r="AB122" i="1"/>
  <c r="AB119" i="1"/>
  <c r="AB116" i="1"/>
  <c r="AB115" i="1"/>
  <c r="AB112" i="1"/>
  <c r="AB109" i="1"/>
  <c r="AB106" i="1"/>
  <c r="AB105" i="1"/>
  <c r="AB103" i="1"/>
  <c r="AB102" i="1"/>
  <c r="AB101" i="1"/>
  <c r="AB100" i="1"/>
  <c r="AB99" i="1"/>
  <c r="AB98" i="1"/>
  <c r="AB95" i="1"/>
  <c r="AB93" i="1"/>
  <c r="AB92" i="1"/>
  <c r="AB91" i="1"/>
  <c r="AB88" i="1"/>
  <c r="AB87" i="1"/>
  <c r="AB86" i="1"/>
  <c r="AB83" i="1"/>
  <c r="AB82" i="1"/>
  <c r="AB81" i="1"/>
  <c r="AB80" i="1"/>
  <c r="AB79" i="1"/>
  <c r="AB78" i="1"/>
  <c r="AB77" i="1"/>
  <c r="AB76" i="1"/>
  <c r="AB73" i="1"/>
  <c r="AB71" i="1"/>
  <c r="AB69" i="1"/>
  <c r="AB67" i="1"/>
  <c r="AB65" i="1"/>
  <c r="AB63" i="1"/>
  <c r="AB61" i="1"/>
  <c r="AB59" i="1"/>
  <c r="AB57" i="1"/>
  <c r="AB55" i="1"/>
  <c r="AB53" i="1"/>
  <c r="AB51" i="1"/>
  <c r="AB49" i="1"/>
  <c r="AB47" i="1"/>
  <c r="AB45" i="1"/>
  <c r="AB43" i="1"/>
  <c r="AB40" i="1"/>
  <c r="AB39" i="1"/>
  <c r="AB38" i="1"/>
  <c r="AB37" i="1"/>
  <c r="AB36" i="1"/>
  <c r="AB35" i="1"/>
  <c r="AB32" i="1"/>
  <c r="AB31" i="1"/>
  <c r="AB28" i="1"/>
  <c r="AB27" i="1"/>
  <c r="AB25" i="1"/>
  <c r="AB24" i="1"/>
  <c r="AB22" i="1"/>
  <c r="AB20" i="1"/>
  <c r="AB18" i="1"/>
  <c r="AB17" i="1"/>
  <c r="H17" i="1"/>
  <c r="N17" i="1" s="1"/>
  <c r="N225" i="1" s="1"/>
  <c r="G17" i="1"/>
  <c r="F17" i="1"/>
  <c r="E17" i="1"/>
  <c r="D17" i="1"/>
  <c r="C17" i="1"/>
  <c r="R115" i="1"/>
  <c r="R106" i="1"/>
  <c r="C106" i="1" s="1"/>
  <c r="R99" i="1"/>
  <c r="R92" i="1"/>
  <c r="R87" i="1"/>
  <c r="R77" i="1"/>
  <c r="R45" i="1"/>
  <c r="R47" i="1" s="1"/>
  <c r="R49" i="1" s="1"/>
  <c r="R51" i="1" s="1"/>
  <c r="R53" i="1" s="1"/>
  <c r="R55" i="1" s="1"/>
  <c r="R57" i="1" s="1"/>
  <c r="R59" i="1" s="1"/>
  <c r="R61" i="1" s="1"/>
  <c r="R63" i="1" s="1"/>
  <c r="R65" i="1" s="1"/>
  <c r="R36" i="1"/>
  <c r="R37" i="1" s="1"/>
  <c r="R38" i="1" s="1"/>
  <c r="R39" i="1" s="1"/>
  <c r="R40" i="1" s="1"/>
  <c r="C40" i="1" s="1"/>
  <c r="R32" i="1"/>
  <c r="C32" i="1" s="1"/>
  <c r="R18" i="1"/>
  <c r="R20" i="1" s="1"/>
  <c r="R22" i="1" s="1"/>
  <c r="R24" i="1" s="1"/>
  <c r="R25" i="1" s="1"/>
  <c r="R27" i="1" s="1"/>
  <c r="R28" i="1" s="1"/>
  <c r="C28" i="1" s="1"/>
  <c r="N226" i="1" l="1"/>
  <c r="N227" i="1" s="1"/>
  <c r="AB225" i="1"/>
  <c r="R88" i="1"/>
  <c r="C88" i="1" s="1"/>
  <c r="C87" i="1"/>
  <c r="R100" i="1"/>
  <c r="C100" i="1" s="1"/>
  <c r="C99" i="1"/>
  <c r="R93" i="1"/>
  <c r="C92" i="1"/>
  <c r="R116" i="1"/>
  <c r="C115" i="1"/>
  <c r="R67" i="1"/>
  <c r="C65" i="1"/>
  <c r="C18" i="1"/>
  <c r="C20" i="1"/>
  <c r="C22" i="1"/>
  <c r="C24" i="1"/>
  <c r="C25" i="1"/>
  <c r="C27" i="1"/>
  <c r="C36" i="1"/>
  <c r="C37" i="1"/>
  <c r="C38" i="1"/>
  <c r="C39" i="1"/>
  <c r="C45" i="1"/>
  <c r="C47" i="1"/>
  <c r="C49" i="1"/>
  <c r="C51" i="1"/>
  <c r="C53" i="1"/>
  <c r="C55" i="1"/>
  <c r="C57" i="1"/>
  <c r="C59" i="1"/>
  <c r="C61" i="1"/>
  <c r="C63" i="1"/>
  <c r="R78" i="1"/>
  <c r="C77" i="1"/>
  <c r="AB227" i="1" l="1"/>
  <c r="R95" i="1"/>
  <c r="C95" i="1" s="1"/>
  <c r="C93" i="1"/>
  <c r="R79" i="1"/>
  <c r="C78" i="1"/>
  <c r="R119" i="1"/>
  <c r="C116" i="1"/>
  <c r="R69" i="1"/>
  <c r="C67" i="1"/>
  <c r="R122" i="1" l="1"/>
  <c r="C119" i="1"/>
  <c r="R71" i="1"/>
  <c r="C69" i="1"/>
  <c r="R80" i="1"/>
  <c r="C79" i="1"/>
  <c r="R81" i="1" l="1"/>
  <c r="C80" i="1"/>
  <c r="R73" i="1"/>
  <c r="C73" i="1" s="1"/>
  <c r="C71" i="1"/>
  <c r="R125" i="1"/>
  <c r="C122" i="1"/>
  <c r="R126" i="1" l="1"/>
  <c r="C125" i="1"/>
  <c r="R82" i="1"/>
  <c r="C81" i="1"/>
  <c r="R83" i="1" l="1"/>
  <c r="C83" i="1" s="1"/>
  <c r="C82" i="1"/>
  <c r="R127" i="1"/>
  <c r="C126" i="1"/>
  <c r="R130" i="1" l="1"/>
  <c r="C127" i="1"/>
  <c r="R131" i="1" l="1"/>
  <c r="C130" i="1"/>
  <c r="R132" i="1" l="1"/>
  <c r="C131" i="1"/>
  <c r="R135" i="1" l="1"/>
  <c r="C132" i="1"/>
  <c r="R136" i="1" l="1"/>
  <c r="C135" i="1"/>
  <c r="R137" i="1" l="1"/>
  <c r="C136" i="1"/>
  <c r="R138" i="1" l="1"/>
  <c r="C137" i="1"/>
  <c r="R139" i="1" l="1"/>
  <c r="C138" i="1"/>
  <c r="R140" i="1" l="1"/>
  <c r="C139" i="1"/>
  <c r="R141" i="1" l="1"/>
  <c r="C140" i="1"/>
  <c r="R144" i="1" l="1"/>
  <c r="C141" i="1"/>
  <c r="R145" i="1" l="1"/>
  <c r="C144" i="1"/>
  <c r="R146" i="1" l="1"/>
  <c r="C145" i="1"/>
  <c r="R147" i="1" l="1"/>
  <c r="C146" i="1"/>
  <c r="R148" i="1" l="1"/>
  <c r="C147" i="1"/>
  <c r="R149" i="1" l="1"/>
  <c r="C148" i="1"/>
  <c r="R150" i="1" l="1"/>
  <c r="C149" i="1"/>
  <c r="R151" i="1" l="1"/>
  <c r="C150" i="1"/>
  <c r="R154" i="1" l="1"/>
  <c r="C151" i="1"/>
  <c r="R157" i="1" l="1"/>
  <c r="C154" i="1"/>
  <c r="R158" i="1" l="1"/>
  <c r="C157" i="1"/>
  <c r="R159" i="1" l="1"/>
  <c r="C158" i="1"/>
  <c r="R160" i="1" l="1"/>
  <c r="C159" i="1"/>
  <c r="R161" i="1" l="1"/>
  <c r="C160" i="1"/>
  <c r="R162" i="1" l="1"/>
  <c r="C161" i="1"/>
  <c r="R165" i="1" l="1"/>
  <c r="C162" i="1"/>
  <c r="R166" i="1" l="1"/>
  <c r="C165" i="1"/>
  <c r="R169" i="1" l="1"/>
  <c r="C166" i="1"/>
  <c r="R170" i="1" l="1"/>
  <c r="C169" i="1"/>
  <c r="R171" i="1" l="1"/>
  <c r="C170" i="1"/>
  <c r="R173" i="1" l="1"/>
  <c r="C171" i="1"/>
  <c r="R174" i="1" l="1"/>
  <c r="C173" i="1"/>
  <c r="R175" i="1" l="1"/>
  <c r="C174" i="1"/>
  <c r="R176" i="1" l="1"/>
  <c r="C175" i="1"/>
  <c r="R178" i="1" l="1"/>
  <c r="C176" i="1"/>
  <c r="R179" i="1" l="1"/>
  <c r="C178" i="1"/>
  <c r="R180" i="1" l="1"/>
  <c r="C179" i="1"/>
  <c r="R182" i="1" l="1"/>
  <c r="C180" i="1"/>
  <c r="R183" i="1" l="1"/>
  <c r="C182" i="1"/>
  <c r="R184" i="1" l="1"/>
  <c r="C183" i="1"/>
  <c r="R187" i="1" l="1"/>
  <c r="C184" i="1"/>
  <c r="R189" i="1" l="1"/>
  <c r="C187" i="1"/>
  <c r="R191" i="1" l="1"/>
  <c r="C189" i="1"/>
  <c r="R194" i="1" l="1"/>
  <c r="C191" i="1"/>
  <c r="R197" i="1" l="1"/>
  <c r="C194" i="1"/>
  <c r="R198" i="1" l="1"/>
  <c r="C197" i="1"/>
  <c r="R199" i="1" l="1"/>
  <c r="C198" i="1"/>
  <c r="R202" i="1" l="1"/>
  <c r="C199" i="1"/>
  <c r="R203" i="1" l="1"/>
  <c r="C202" i="1"/>
  <c r="R206" i="1" l="1"/>
  <c r="C203" i="1"/>
  <c r="R207" i="1" l="1"/>
  <c r="C206" i="1"/>
  <c r="R208" i="1" l="1"/>
  <c r="C207" i="1"/>
  <c r="R211" i="1" l="1"/>
  <c r="C208" i="1"/>
  <c r="R214" i="1" l="1"/>
  <c r="C211" i="1"/>
  <c r="R217" i="1" l="1"/>
  <c r="C214" i="1"/>
  <c r="R220" i="1" l="1"/>
  <c r="C217" i="1"/>
  <c r="R221" i="1" l="1"/>
  <c r="C220" i="1"/>
  <c r="R224" i="1" l="1"/>
  <c r="C224" i="1" s="1"/>
  <c r="C221" i="1"/>
</calcChain>
</file>

<file path=xl/sharedStrings.xml><?xml version="1.0" encoding="utf-8"?>
<sst xmlns="http://schemas.openxmlformats.org/spreadsheetml/2006/main" count="1331" uniqueCount="303">
  <si>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</si>
  <si>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</si>
  <si>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</si>
  <si>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</si>
  <si>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Предлагаемая цена одной единицы продукции,
руб. без НДС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</si>
  <si>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</si>
  <si>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</si>
  <si>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</si>
  <si>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</si>
  <si>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</si>
  <si>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</si>
  <si>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</si>
  <si>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t>шт.</t>
  </si>
  <si>
    <t>(подпись)</t>
  </si>
  <si>
    <t>М.П.</t>
  </si>
  <si>
    <t>…</t>
  </si>
  <si>
    <t>от «___» __________ 202__ г. № _____</t>
  </si>
  <si>
    <t>(должность подписавшего)</t>
  </si>
  <si>
    <r>
      <t xml:space="preserve">НМЦ единицы закупаемой продукции,
руб. без НДС
</t>
    </r>
    <r>
      <rPr>
        <b/>
        <i/>
        <sz val="12"/>
        <color theme="1"/>
        <rFont val="Times New Roman"/>
        <family val="1"/>
      </rPr>
      <t>(опционально)</t>
    </r>
  </si>
  <si>
    <t>Наименование
закупаемой продукции
(товара, работы, услуги)</t>
  </si>
  <si>
    <t>Код ОКПД 2
закупаемой продукции
(товара, работы, услуги)</t>
  </si>
  <si>
    <t>Единица
измерения</t>
  </si>
  <si>
    <t>Закупаемое
количество</t>
  </si>
  <si>
    <t>Страна происхождения предлагаемого товара /
страна регистрации лица выполняющего работу, оказывающего услугу</t>
  </si>
  <si>
    <t>СТРУКТУРА НМЦ</t>
  </si>
  <si>
    <t>НМЦ по позиции продукции,
руб. без НДС</t>
  </si>
  <si>
    <t>НМЦ:</t>
  </si>
  <si>
    <t>Национальный режим предоставляется</t>
  </si>
  <si>
    <t>Национальный режим не предоставляется – запрет</t>
  </si>
  <si>
    <t>Национальный режим не предоставляется – ограничение</t>
  </si>
  <si>
    <t>Национальный режим не предоставляется – преимущество</t>
  </si>
  <si>
    <t>Национальный режим не предоставляется – минимальная обязательная доля</t>
  </si>
  <si>
    <t>Применение законодательств
о национальном режиме (ст. 3.1-4 Закона 223-ФЗ, ПП 1875)</t>
  </si>
  <si>
    <t>не применимо</t>
  </si>
  <si>
    <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theme="2" tint="-0.499984740745262"/>
        <rFont val="Times New Roman"/>
        <family val="1"/>
      </rPr>
      <t>(номера столбцов, которые должны быть заполнены в Коммерческом предложении)</t>
    </r>
  </si>
  <si>
    <t>Производитель продукции</t>
  </si>
  <si>
    <t>(И.О. Фамилия)</t>
  </si>
  <si>
    <t>столбцы 6, 7</t>
  </si>
  <si>
    <r>
      <t xml:space="preserve">Наименование реестра и
номер реестровой записи
</t>
    </r>
    <r>
      <rPr>
        <sz val="12"/>
        <color theme="2" tint="-0.499984740745262"/>
        <rFont val="Times New Roman"/>
        <family val="1"/>
      </rPr>
      <t>(</t>
    </r>
    <r>
      <rPr>
        <i/>
        <sz val="12"/>
        <color theme="2" tint="-0.499984740745262"/>
        <rFont val="Times New Roman"/>
        <family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</si>
  <si>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Требования к подтверждающим документам установлены в Технических требованиях</t>
  </si>
  <si>
    <t>Товар отсутствует в реестре</t>
  </si>
  <si>
    <t xml:space="preserve"> -</t>
  </si>
  <si>
    <t>столбец 6, столбец 7 (при наличии информации)</t>
  </si>
  <si>
    <r>
      <t>[Участник заполняет ячейки, в том числе ячейк</t>
    </r>
    <r>
      <rPr>
        <i/>
        <sz val="12"/>
        <rFont val="Times New Roman"/>
        <family val="1"/>
        <charset val="204"/>
      </rPr>
      <t>и в столбцах 6 и 7 (в соответствии с требованиями столбца 7 Структуры НМЦ), 8, 10,</t>
    </r>
    <r>
      <rPr>
        <i/>
        <sz val="12"/>
        <color theme="1"/>
        <rFont val="Times New Roman"/>
        <family val="1"/>
      </rPr>
      <t xml:space="preserve">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</t>
    </r>
    <r>
      <rPr>
        <i/>
        <sz val="12"/>
        <rFont val="Times New Roman"/>
        <family val="1"/>
      </rPr>
      <t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/>
        <sz val="12"/>
        <color theme="1"/>
        <rFont val="Times New Roman"/>
        <family val="1"/>
      </rPr>
      <t>сийской Федерации) и номер реестровой записи.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u/>
        <sz val="12"/>
        <color theme="1"/>
        <rFont val="Times New Roman"/>
        <family val="1"/>
        <charset val="204"/>
      </rPr>
      <t xml:space="preserve">
Примечание</t>
    </r>
    <r>
      <rPr>
        <b/>
        <i/>
        <sz val="12"/>
        <color theme="1"/>
        <rFont val="Times New Roman"/>
        <family val="1"/>
        <charset val="204"/>
      </rPr>
      <t>:</t>
    </r>
    <r>
      <rPr>
        <i/>
        <sz val="12"/>
        <color theme="1"/>
        <rFont val="Times New Roman"/>
        <family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/>
        <i/>
        <u/>
        <sz val="13"/>
        <color theme="1"/>
        <rFont val="Times New Roman"/>
        <family val="1"/>
        <charset val="204"/>
      </rPr>
      <t xml:space="preserve">ВНИМАНИЕ: </t>
    </r>
    <r>
      <rPr>
        <i/>
        <u/>
        <sz val="13"/>
        <color theme="1"/>
        <rFont val="Times New Roman"/>
        <family val="1"/>
        <charset val="204"/>
      </rPr>
      <t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</si>
  <si>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>Kaspersky Industrial CyberSecurity for Nodes. Подсистема антивирусной защиты</t>
  </si>
  <si>
    <t>Воткинская ГЭС (продление на 2 года)</t>
  </si>
  <si>
    <t>KL4941RAYD6</t>
  </si>
  <si>
    <t>Kaspersky Industrial CyberSecurity for Nodes, Workstation, Enterprise Russian Edition. 
5000+ Node 2 year Renewal Premium Plus License - Лицензия</t>
  </si>
  <si>
    <t>KL4943RAYD6</t>
  </si>
  <si>
    <t>Kaspersky Industrial CyberSecurity for Nodes, Server, Enterprise Russian Edition. 
5000+ Node 2 year Renewal Premium Plus License - Лицензия</t>
  </si>
  <si>
    <t>Жигулевская ГЭС (продление на 2 года)</t>
  </si>
  <si>
    <t>Каскад Кубанских ГЭС (продление на 2 года)</t>
  </si>
  <si>
    <t>Нижегородская ГЭС (покупка новых лицензий и продление на 1 год)</t>
  </si>
  <si>
    <t>KL4941RAYF6</t>
  </si>
  <si>
    <t>Kaspersky Industrial CyberSecurity for Nodes, Workstation, Enterprise Russian Edition. 5000+ Node 1 year Renewal Premium Plus License - Лицензия</t>
  </si>
  <si>
    <t>KL4943RAYF6</t>
  </si>
  <si>
    <t>Kaspersky Industrial CyberSecurity for Nodes, Server, Enterprise Russian Edition. 5000+ Node 1 year Renewal Premium Plus License - Лицензия</t>
  </si>
  <si>
    <t>Нижне-Бурейская ГЭС (продление на 2 года)</t>
  </si>
  <si>
    <t>Kaspersky Industrial CyberSecurity for Nodes, Workstation, Enterprise Russian Edition.  5000+ Node 2 year Renewal Premium Plus License - Лицензия</t>
  </si>
  <si>
    <t>Kaspersky Industrial CyberSecurity for Nodes, Server, Enterprise Russian Edition.  5000+ Node 2 year Renewal Premium Plus License - Лицензия</t>
  </si>
  <si>
    <t>PT AF. Подсистема защиты веб-приложений</t>
  </si>
  <si>
    <t>Исполнительный аппарат  (продление на 1 год)</t>
  </si>
  <si>
    <t>PT-AF-10K-EXT</t>
  </si>
  <si>
    <t>Программное обеспечение Система защиты приложений от несанкционированного доступа Positive Technologies Application Firewall. Основная лицензия на 10 000 RPS, продление лицензии, обновления в течение 1 (одни) год</t>
  </si>
  <si>
    <t>PT-AF-10K-ADD-EXT</t>
  </si>
  <si>
    <t>Программное обеспечение Система защиты приложений от несанкционированного доступа Positive Technologies Application Firewall. Лицензия для пассивного узла кластера или тестирования на 10 000 RPS, продление лицензии, обновления в течение 1 (один) год</t>
  </si>
  <si>
    <t xml:space="preserve">PT ISIM. Подсистема мониторинга и корреляции угроз безопасности АСУТП </t>
  </si>
  <si>
    <t>Исполнительный аппарати и филиалы, включая малые ГЭС (Верхнебалкарская МГЭС, Усть-Джегутинская МГЭС, Барсучковская МГЭС, Зарамагские ГЭС, Нижнебурейская ГЭС, Башенная ГЭС, Черекская ГЭС) (продление)</t>
  </si>
  <si>
    <t>PT-ISIM-OV-CTR -M16-EXT</t>
  </si>
  <si>
    <t>Программное обеспечение PT Industrial Security Incident Manager. Компонент Industrial Security Incident Manager Overview Center, продление лицензии, обновления в течение 16 (шестнадцати) месяцев</t>
  </si>
  <si>
    <t>PT-ISIM-PV-SNR-B3-M16-EXT</t>
  </si>
  <si>
    <t>Программное обеспечение PT Industrial Security Incident Manager. Компонент Industrial Security Incident Manager proView Sensor, продление лицензии для 20-49 серверов, обновления в течение 16 (шестнадцати) месяцев</t>
  </si>
  <si>
    <t>PT-ISIM-PV-SNR-M4-EXT</t>
  </si>
  <si>
    <t>Программное обеспечение PT Industrial Security Incident Manager. Компонент Industrial Security Incident Manager proView Sensor, продление лицензии, обновления в течение 4 (четырёх) месяцев</t>
  </si>
  <si>
    <t>PT-ISIM-PV-SNR-M5-EXT</t>
  </si>
  <si>
    <t>Программное обеспечение PT Industrial Security Incident Manager. Компонент Industrial Security Incident Manager proView Sensor, продление лицензии, обновления в течение 5 (пяти) месяцев</t>
  </si>
  <si>
    <t>PT-ISIM-PV-SNR-EXT</t>
  </si>
  <si>
    <t>Программное обеспечение PT Industrial Security Incident Manager. Компонент Industrial Security Incident Manager proView Sensor, продление лицензии, обновления в течение 1 года</t>
  </si>
  <si>
    <t>PT-ISIM-OV-CAL-20-M16-EXT</t>
  </si>
  <si>
    <t>Программное обеспечение PT Industrial Security Incident Manager. Компонент Industrial Security Incident Manager Overview Center, расширение серверного компонента, 20 обслуживаемых View, продление лицензии, обновления в течение 16 (шестнадцати) месяцев</t>
  </si>
  <si>
    <t>PT Xspider. Аудит</t>
  </si>
  <si>
    <t>Бурейская ГЭС (покупка новых лицензий)</t>
  </si>
  <si>
    <t>PT-XSP-P300</t>
  </si>
  <si>
    <t>Программное обеспечение XSpider Pro. Лицензия Pentest на 300 IP, обновления в течение 1 (одного) года</t>
  </si>
  <si>
    <t>Волжская ГЭС (покупка новых лицензий)</t>
  </si>
  <si>
    <t>PT-XSP-P64</t>
  </si>
  <si>
    <t>Программное обеспечение XSpider Pro. Лицензия Pentest на 64 IP, обновления в течение 1 (одного) года</t>
  </si>
  <si>
    <t>Воткинская ГЭС  (покупка новых лицензий)</t>
  </si>
  <si>
    <t>Дагестанский филиал (покупка новых лицензий)</t>
  </si>
  <si>
    <t>PT-XSP-P100</t>
  </si>
  <si>
    <t>Программное обеспечение XSpider Pro. Лицензия Pentest на 100 IP, обновления в течение 1 (одного) года</t>
  </si>
  <si>
    <t>Жигулевская ГЭС (покупка новых лицензий)</t>
  </si>
  <si>
    <t>Загорская ГАЭС (покупка новых лицензий)</t>
  </si>
  <si>
    <t>PT-XSP-P200</t>
  </si>
  <si>
    <t>Программное обеспечение XSpider Pro. Лицензия Pentest на 200 IP, обновления в течение 1 (одного) года</t>
  </si>
  <si>
    <t>Зейская ГЭС (покупка новых лицензий)</t>
  </si>
  <si>
    <t>Камская ГЭС (покупка новых лицензий)</t>
  </si>
  <si>
    <t>Карачаево-Черкесский филиал (покупка новых лицензий)</t>
  </si>
  <si>
    <t>Каскад Кубанских ГЭС (покупка новых лицензий)</t>
  </si>
  <si>
    <t>Каскад Верхневолжских ГЭС (покупка новых лицензий)</t>
  </si>
  <si>
    <t>Нижегородская ГЭС (покупка новых лицензий)</t>
  </si>
  <si>
    <t>Новосибирская ГЭС (покупка новых лицензий)</t>
  </si>
  <si>
    <t>Саратовская ГЭС (покупка новых лицензий)</t>
  </si>
  <si>
    <t>Саяно-Шушенская ГЭС (покупка новых лицензий)</t>
  </si>
  <si>
    <t>Чебоксарская ГЭС (покупка новых лицензий)</t>
  </si>
  <si>
    <t>Solar Dozor. Подсистема предотвращения утечек конфиденциальной информации</t>
  </si>
  <si>
    <t>Исполнительный аппарат и филиалы (Загорская ГАЭС, Зейская ГЭС, Кабардино-Балкарский филиал, Камская ГЭС, Нижне-Бурейская ГЭС) (продление на 1 год)</t>
  </si>
  <si>
    <t>P-DZ8-S1-CR-10000</t>
  </si>
  <si>
    <t>Программный комплекс Solar Dozor версии 8 в составе подсистемы «Модуль Ядро системы архивирования, анализа и управления Solar Dozor версии 8» («Dozor Core v. 8») (реестровый № в Едином реестре российских программ для ЭВМ и баз данных 25822) от 5001 до 10000 пользователей - простая (неисключительная) лицензия, сроком на 12 месяцев</t>
  </si>
  <si>
    <t>P-DZ8-S1-MC-10000</t>
  </si>
  <si>
    <t>Программный комплекс Solar Dozor версии 8 в составе подсистемы «Модуль контроля коммуникаций через корпоративные почтовые системы версии 8» («Dozor Mail Connector v. 8»)  (реестровый № в Едином реестре российских программ для ЭВМ и баз данных 25822) от 5001 до 10000 пользователей - простая (неисключительная) лицензия, сроком на 12 месяцев</t>
  </si>
  <si>
    <t>P-DZ8-S1-OCR-10000</t>
  </si>
  <si>
    <t>Программный комплекс Solar Dozor версии 8 в составе подсистемы «Модуль распознавания данных версии 8» («Dozor OCR v. 8») (реестровый № в Едином реестре российских программ для ЭВМ и баз данных 25822) от 5001 до 10000 пользователей - простая (неисключительная) лицензия, сроком на 12 месяцев</t>
  </si>
  <si>
    <t>P-DZ8-S1-LTA-10000</t>
  </si>
  <si>
    <t>Программный комплекс Solar Dozor версии 8 в составе подсистемы «Модуль долговременного хранения архива коммуникаций Solar Dozor версии 8» («Dozor Long-Term Archive v. 8»)  (реестровый № в Едином реестре российских программ для ЭВМ и баз данных 25822) от 5001 до 10000 пользователей - простая (неисключительная) лицензия, сроком на 12 месяцев</t>
  </si>
  <si>
    <t>P-DZ8-S1-TA-10000</t>
  </si>
  <si>
    <t>Программный комплекс Solar Dozor версии 8 в составе подсистемы «Модуль пассивного перехвата контента сообщений внешних и внутренних коммуникационных сервисов версии 8» («Dozor Traffic Analyzer v. 8»)  (реестровый № в Едином реестре российских программ для ЭВМ и баз данных 25822) от 5001 до 10000 пользователей - простая (неисключительная) лицензия, сроком на 12 месяцев</t>
  </si>
  <si>
    <t>P-DZ8-S1-D-10000</t>
  </si>
  <si>
    <t>Программный комплекс Solar Dozor версии 8 в составе подсистемы «Модуль расширенной аналитики версии 8» («Dozor Dossier v. 8») (реестровый № в Едином реестре российских программ для ЭВМ и баз данных 25822) от 5001 до 10000 пользователей - простая (неисключительная) лицензия, сроком на 12 месяцев</t>
  </si>
  <si>
    <t>P-DZ8-S1-EA-10000</t>
  </si>
  <si>
    <t>Программный комплекс Solar Dozor версии 8 в составе подсистемы «Модуль контроля действий пользователей рабочих станций версии 8» («Dozor Endpoint Agent v. 8»)  (реестровый № в Едином реестре российских программ для ЭВМ и баз данных 25822) от 5001 до 10000 пользователей - простая (неисключительная) лицензия, сроком на 12 месяцев</t>
  </si>
  <si>
    <t>P-DZ8-ET1-10000</t>
  </si>
  <si>
    <t>Сертификат на техническую поддержку Программного комплекса Solar Dozor версии 8 "Расширенный" , от 10000 пользователей</t>
  </si>
  <si>
    <t>Континент СД. Подсистема защищенного удаленного доступа</t>
  </si>
  <si>
    <t>Исполнительный аппарат и филиалы (Континент СД - продление тех. поддержки на 1 год)</t>
  </si>
  <si>
    <t>K3-100-SUP-ST</t>
  </si>
  <si>
    <t>Ключ активации сервиса прямой технической поддержки уровня "Стандартный" для "АПКШ "Континент". Версия 3.9". Платформа IPC-100.</t>
  </si>
  <si>
    <t>K3-1000/1000F/1000F2-SUP-ST</t>
  </si>
  <si>
    <t>Ключ активации сервиса прямой технической поддержки уровня "Стандартный" для "АПКШ "Континент". Версия 3.9". Платформа IPC-1000/1000F/1000F2.</t>
  </si>
  <si>
    <t>HSEC-4-ACS-AP-lic-SUP-ST</t>
  </si>
  <si>
    <t>Ключ активации сервиса прямой технической поддержки уровня "Стандартный" для ПО СКЗИ "Континент-АП", HSEC-4-ACS-AP-lic-SP1Y</t>
  </si>
  <si>
    <t>Континент МСЭ. Подсистема межсетевого экранирования</t>
  </si>
  <si>
    <t>Малые ГЭС (Зарамагские ГЭС, Верхнебалкарская МГЭС, Усть-Джегутинская МГЭС, Барсучковская МГЭС) (Континент МСЭ - продление тех. поддержки на 1 год)</t>
  </si>
  <si>
    <t>K3-10-HW-KC-SUP-ST</t>
  </si>
  <si>
    <t>Ключ активации сервиса прямой технической поддержки уровня "Стандартный" для АПКШ "Континент", K3-10-HW-KC-SP1Y.</t>
  </si>
  <si>
    <t>Воткинская ГЭС (Континент МСЭ - продление тех. поддержки на 1 год)</t>
  </si>
  <si>
    <t>K4-SUPPORT-ST</t>
  </si>
  <si>
    <t>Ключ активации сервиса прямой технической поддержки уровня "Стандартный" для АПКШ "Континент"</t>
  </si>
  <si>
    <t>UserGate. Подсистема доступа в сеть Интернет</t>
  </si>
  <si>
    <t>Исполнительный аппарат (продление на 1 год)</t>
  </si>
  <si>
    <t>UG-NGFW-SU-2000-C2</t>
  </si>
  <si>
    <t>Подписка Security Updates на 1 год для UserGate NGFW до 2000 пользователей (кластер из 2 узлов)</t>
  </si>
  <si>
    <t>UG-NGFW-AT-2000-C1</t>
  </si>
  <si>
    <t>Модуль Advanced Threat Protection на 1 год для UserGate NGFW до 2000 пользователей</t>
  </si>
  <si>
    <t>UG-LA-SU-2000-C2-1Y</t>
  </si>
  <si>
    <t>Продление подписки Security Updates на сенсор для UserGate Log Analyzer до 2000 пользователей на 1 год (кластер, 2 узла)</t>
  </si>
  <si>
    <t>UG-NGFW-AT-E3000-C1</t>
  </si>
  <si>
    <t>Модуль Advanced Threat Protection на 1 год для UserGate NGFW E3000 без ограничения числа пользователей</t>
  </si>
  <si>
    <t>UG-LA-SU-E3000-C2-1Y</t>
  </si>
  <si>
    <t>Продление подписки Security Updates на сенсор для UserGate Log Analyzer E3000 (кластер, 2 узла) на 1 год</t>
  </si>
  <si>
    <t>UG-MC-SU-E3000-C2-1Y</t>
  </si>
  <si>
    <t>Продление подписки Security Updates на сенсор для UserGate Management Center E3000 (кластер, 2 узла) на 1 год</t>
  </si>
  <si>
    <t>Бурейская ГЭС (продление на 1 год)</t>
  </si>
  <si>
    <t>UG-NGFW-AT-100-C1</t>
  </si>
  <si>
    <t>Модуль Advanced Threat Protection на 1 год для UserGate NGFW до 100 пользователей</t>
  </si>
  <si>
    <t>UG-NGFW-SU-100-C1</t>
  </si>
  <si>
    <t>Подписка Security Updates на 1 год для UserGate NGFW до 100 пользователей</t>
  </si>
  <si>
    <t>Менеджер паролей Пассворк. Совместная работа с корпоративными паролями</t>
  </si>
  <si>
    <t>Исполнительный аппарат (расширение и продление лицензий  на 1 год)</t>
  </si>
  <si>
    <t>-</t>
  </si>
  <si>
    <t>Право на использование программы для электронных вычислительных машин «Менеджер паролей Пассворк», редакция с 200 до 300 пользователей, расширенные функциональные возможности, право использования обновлений программы, гарантия на срок 1 (один) год.</t>
  </si>
  <si>
    <t>BI.ZONE Threat Intelligence. Система проактивной защиты от киберугроз</t>
  </si>
  <si>
    <t>Исполнительный аппарат (покупка новых лицензий)</t>
  </si>
  <si>
    <t>TI-BZ-LIC-12M-00037</t>
  </si>
  <si>
    <t>Простая (неисключительная) лицензия на право использования программного обеспечения BI.ZONEThreat Intelligence, срок действия лицензии 12 (Двенадцать) месяцев: «Аналитика», «Отчеты», «Индикаторы» (Indicators), «Атакующие», (Threat Actors), «ВПО» (Malware), «Инструменты» (Tools), «Атаки» (Attacks), Инструмент «Теневые ресурсы»</t>
  </si>
  <si>
    <t>Исполнительный аппарат и филиалы (продление на 2 года)</t>
  </si>
  <si>
    <t>Kaspersky Total/Endpoint Security. Подсистема антивирусной защиты</t>
  </si>
  <si>
    <t>KL4869RAYF6</t>
  </si>
  <si>
    <t>Kaspersky Total Security для бизнеса Russian Edition. 5000+ Node 1 year Renewal Premium Plus License - Лицензия</t>
  </si>
  <si>
    <t xml:space="preserve">PT MaxPatrol Endpoint Detection and Response. Система обнаружения и/или предотвращения вторжений (атак) </t>
  </si>
  <si>
    <t>PT-MXEDR-STD-CS-5000-9999-M24-EXT</t>
  </si>
  <si>
    <t>Программное обеспечение MaxPatrol Endpoint Detection and Response. Лицензия на подключение агентов в количестве от 5000 до 9999. Конфигурация Standard (стандартный набор модулей EDR), обновления в течение 2 (двух) лет</t>
  </si>
  <si>
    <t>PT NAD. Подсистема анализа сетевого трафика, выявления и расследования инцидентов ИБ</t>
  </si>
  <si>
    <t>Исполнительный аппарат и филиалы (продление на 10 месцев и  1 год)</t>
  </si>
  <si>
    <t>PT-NAD-AIO-500-M10-EXT</t>
  </si>
  <si>
    <t>Программное обеспечение Positive Technologies Network Attack Discovery. Конфигурация Network Attack Discovery All-in-One до 500 Mбит/с, продление лицензии, гарантийные обязательства в течение 10 (десяти) месяцев</t>
  </si>
  <si>
    <t>PT-NAD-AIO-500-EXT</t>
  </si>
  <si>
    <t>Программное обеспечение Positive Technologies Network Attack Discovery. Конфигурация Network Attack Discovery All-in-One до 500 Mбит/с, продление лицензии, гарантийные обязательства в течение 1 (один) год</t>
  </si>
  <si>
    <t>PT-NAD-AIO-1000-EXT</t>
  </si>
  <si>
    <t>Программное обеспечение Positive Technologies Network Attack Discovery. Конфигурация Network Attack Discovery All-in-One, до 1 000 Мбит/с, продление лицензии, обновления в течение 1 (один) год</t>
  </si>
  <si>
    <t>PT Sandbox. Подсистема многоуровневой защиты от вредоносного контента + песочница</t>
  </si>
  <si>
    <t>PT-SBX-SRV-EXT</t>
  </si>
  <si>
    <t>Программное обеспечение Система статического и динамического анализа для выявления вредоносных объектов Positive Technologies Sandbox. Конфигурация PT Sandbox Server, продление лицензии, обновления в течение 1 (одного) года</t>
  </si>
  <si>
    <t>PT-SBX-EP-M-1000-EXT</t>
  </si>
  <si>
    <t>Программное обеспечение Система статического и динамического анализа для выявления вредоносных объектов Positive Technologies Sandbox. Конфигурация PT Sandbox Entrypoint Mail, до 1 000 почтовых ящиков, продление лицензии, обновления в течение 1 (одного) года</t>
  </si>
  <si>
    <t>PT-SBX-EP-T-1000-EXT</t>
  </si>
  <si>
    <t>Программное обеспечение Система статического и динамического анализа для выявления вредоносных объектов Positive Technologies Sandbox. Конфигурация PT Sandbox Entrypoint Traffic, до 1 Гбит/с, продление лицензии, обновления в течение 1 (одного) года</t>
  </si>
  <si>
    <t>MaxPatrol VM. Средство предупреждения компьютерных атак в части контроля защищенности</t>
  </si>
  <si>
    <t>Исполнительный аппарат и филиалы (продление на 1 год)</t>
  </si>
  <si>
    <t>PT-MPVM-BASE-H1000-EXT</t>
  </si>
  <si>
    <t>Программное обеспечение MaxPatrol VM. Базовая лицензия на 1 000 активов, продление лицензии, обновления в течение 1 (одного) года</t>
  </si>
  <si>
    <t>PT-MPVM-BASE-H10000-EXT</t>
  </si>
  <si>
    <t>Программное обеспечение MaxPatrol VM. Базовая лицензия на 10 000 активов, продление лицензии, обновления в течение 1 (одного) года</t>
  </si>
  <si>
    <t>PT-MPVM-SRV-EXT</t>
  </si>
  <si>
    <t>Программное обеспечение MaxPatrol VM. Компонент MaxPatrol VM Server, продление лицензии, обновления в течение 1 (одного) года</t>
  </si>
  <si>
    <t>PT-MPVM-VS10000-EXT</t>
  </si>
  <si>
    <t>Программное обеспечение MaxPatrol VM. Лицензия для выявления уязвимостей не более 10 000 активов, продление лицензии, обновления в течение 1 (одного) года</t>
  </si>
  <si>
    <t>PT-MPVM-VS2000-EXT</t>
  </si>
  <si>
    <t>Программное обеспечение MaxPatrol VM. Лицензия для выявления уязвимостей не более 2 000 активов, продление лицензии, обновления в течение 1 (одного) года</t>
  </si>
  <si>
    <t>PT-MPVM-HCC10000-EXT</t>
  </si>
  <si>
    <t>Программное обеспечение MaxPatrol VM. Лицензия для проверки соответствия стандартам не более 10 000 активов, продление лицензии, обновления в течение 1 (одного) года</t>
  </si>
  <si>
    <t>PT-MPVM-HCC2000-EXT</t>
  </si>
  <si>
    <t>Программное обеспечение MaxPatrol VM. Лицензия для проверки соответствия стандартам не более 2 000 активов, продление лицензии, обновления в течение 1 (одного) года</t>
  </si>
  <si>
    <t>MP SIEM. Подсистема сбора и корреляции событий</t>
  </si>
  <si>
    <t>PT-MPSIEM-BASE-H2000-EXT</t>
  </si>
  <si>
    <t>Программное обеспечение MaxPatrol Security Information and Event Management. Базовая  лицензия на 2 000 активов, продление лицензии, обновления в течение 1 (одного) года</t>
  </si>
  <si>
    <t>PT-MPSIEM-BASE-H1000-EXT</t>
  </si>
  <si>
    <t>Программное обеспечение MaxPatrol Security Information and Event Management. Базовая лицензия на 1 000 активов, продление лицензии, обновления в течение 1 (одного) года</t>
  </si>
  <si>
    <t>PT-MPSIEM-SRV-EXT</t>
  </si>
  <si>
    <t>Программное обеспечение MaxPatrol Security Information and Event Management. Компонент MaxPatrol SIEM Server, продление лицензии, обновления 
в течение 1 (одного) года
в течение 2 (два) года</t>
  </si>
  <si>
    <t>PT-MPSIEM-LS1000-EXT</t>
  </si>
  <si>
    <t>Программное обеспечение MaxPatrol Security Information and Event Management. Лицензия для сбора и обработки событий не более 1 000 активов и не более 3 000 событий в секунду, продление лицензии, обновления в течение 1 (одного) года</t>
  </si>
  <si>
    <t>PT-MPSIEM-LS10000-EXT</t>
  </si>
  <si>
    <t>Программное обеспечение MaxPatrol Security Information and Event Management. Лицензия для сбора и обработки событий не более 10 000 активов и не более 30 000 событий в секунду, продление лицензии, обновления в течение 1 (одного) года</t>
  </si>
  <si>
    <t>PT-MPSIEM-LS2000-EXT</t>
  </si>
  <si>
    <t>Программное обеспечение MaxPatrol Security Information and Event Management. Лицензия для сбора и обработки событий не более 2 000 активов и не более 6 000 событий в секунду, продление лицензии, обновления в течение 1 (одного) года</t>
  </si>
  <si>
    <t>PT-MPSIEM-HA-H10000-EXT</t>
  </si>
  <si>
    <t>Программное обеспечение MaxPatrol Security Information and Event Management. Лицензия на компоненты кластерной конфигурации на 10 000 активов, продление лицензии, обновления в течение 1 (одного) года</t>
  </si>
  <si>
    <t>PT-MPSIEM-HA-H2000-EXT</t>
  </si>
  <si>
    <t>Программное обеспечение MaxPatrol Security Information and Event Management. Лицензия на компоненты кластерной конфигурации на 2 000 активов, продление лицензии, обновления в течение 1 (одного) года</t>
  </si>
  <si>
    <t>АРХИВА. Подсистема контроля служебной переписки</t>
  </si>
  <si>
    <t>ARCHIVA-ONPREM-RERR-1Y-7000L</t>
  </si>
  <si>
    <t>Предоставление неисключительного права на получение обновлений для ПО «АРХИВА» (код версии: RERR, UID основной лицензии: ff27af51) для 7000 почтовых адресов на период с 15/04/2027 по 14/04/2028</t>
  </si>
  <si>
    <t>Незабудка II / FLAT. Подсистема регистрации телефонных вызовов и речевых сообщений</t>
  </si>
  <si>
    <t>Исполнительный аппарат, Зейская ГЭС, Камская ГЭС, Чебоксарская ГЭС, Загорская ГЭС, Нижне-Бурейская ГЭС (продление тех. поддержки на 1 и 2 года)</t>
  </si>
  <si>
    <t>Услуги уровня Basic на многоканальную систему записи, регистрации и архивирования звуковых сигналов "Незабудка II", сроком на 2 года для Исполнительного аппарата</t>
  </si>
  <si>
    <t>Услуги уровня Basic на многоканальную систему записи, регистрации и архивирования звуковых сигналов "Незабудка II", сроком на 2 года для Чебоксарской ГЭС</t>
  </si>
  <si>
    <t>Услуги уровня Basic на многоканальную систему записи, регистрации и архивирования звуковых сигналов "Незабудка II", сроком на 2 года для Камской ГЭС</t>
  </si>
  <si>
    <t>Услуги уровня Basic на многоканальную систему записи, регистрации и архивирования звуковых сигналов "Незабудка II", сроком на 2 года для Загорской ГЭС</t>
  </si>
  <si>
    <t>Услуги уровня Basic на многоканальную систему записи, регистрации и архивирования звуковых сигналов "Незабудка II", сроком на 1 год для Нижне-Бурейская ГЭС</t>
  </si>
  <si>
    <t>FR-930-1Y-8/5</t>
  </si>
  <si>
    <t>ФЛАТ Запись 4.0. Сертификат технической поддержки за 1 канал записи в год в формате 8/5</t>
  </si>
  <si>
    <t>InPAM. Система контроля действий привилегированных пользователей</t>
  </si>
  <si>
    <t>ICR-PAM-S104-LU-ST1Y</t>
  </si>
  <si>
    <t>Бессрочные неисключительные права на программное обеспечение Innostage Privileged Access Management. Подключение до 104 одновременных сессий. Стандартная техническая поддержка на 1 год включена</t>
  </si>
  <si>
    <t>ICR-PAM-CERTKIT</t>
  </si>
  <si>
    <t>Сертифицированный комплект Innostage Privileged Access Management</t>
  </si>
  <si>
    <t>SecretNetStudio 8. Подсистема защиты от несанкционированного доступа</t>
  </si>
  <si>
    <t>Исполнительный аппарат (продление тех. поддержки и продление лицензий на 1 год )</t>
  </si>
  <si>
    <t>SNS-8.x-PFW-NS-SUP-ST</t>
  </si>
  <si>
    <t>Ключ активации сервиса прямой технической поддержки уровня "Стандартный"  для СЗИ Secret Net Studio 8, SNS-8.x-PFW-NS-SP1Y</t>
  </si>
  <si>
    <t>SNS-8.x-IPSK-SB-SP1Y</t>
  </si>
  <si>
    <t>Право на использование модуля обнаружения и предотвращения вторжений Средства защиты информации Secret Net Studio 8</t>
  </si>
  <si>
    <t>SNS-8.x-NSD-NS-SUP-ST</t>
  </si>
  <si>
    <t>Ключ активации сервиса прямой технической поддержки уровня "Стандартный"  для СЗИ Secret Net Studio 8, SNS-8.x-NSD-NS-SP1Y</t>
  </si>
  <si>
    <t>Зейская ГЭС (покупка новых лицензий, продление тех. поддержки и продление лицензий на 1 год )</t>
  </si>
  <si>
    <t>SNS-8.x-BK1-SB-SUP-ST</t>
  </si>
  <si>
    <t>Ключ активации сервиса прямой технической поддержки уровня "Стандартный" для СЗИ Secret Net Studio 8, SNS-8.x-BK1-SB-SP1Y</t>
  </si>
  <si>
    <t>Кабардино-Балкарский филиал (продление тех. поддержки и продление лицензий на 1 год )</t>
  </si>
  <si>
    <t>Загорская ГАЭС (продление тех. поддержки и продление лицензий на 1 год )</t>
  </si>
  <si>
    <t>UG-NGFW-WE-E3000-C1-1Y</t>
  </si>
  <si>
    <t>Продление гарантии для аппаратной платформы UserGate NGFW E3000 на 1 год</t>
  </si>
  <si>
    <t>Исполнительный аппарат (продление на 2 года)</t>
  </si>
  <si>
    <t>UG-NGFW-SU-E3000-C2-2Y</t>
  </si>
  <si>
    <t>Продление подписки Security Updates на 2 года для UserGate NGFW E3000 без ограничения числа пользователей (кластер из 2 узлов)</t>
  </si>
  <si>
    <t>SC-29-Client-5-Lin</t>
  </si>
  <si>
    <t>Передача права на использование ПО ViPNet Client 5 for Linux</t>
  </si>
  <si>
    <t>CtrlHack. Платформа симуляции кибератак</t>
  </si>
  <si>
    <t>BP-ENT-4-SIEM-1Y</t>
  </si>
  <si>
    <t>Неисключительная лицензия на программное обеспечение CtrlHack Base Platform в варианте поставки Enterprise сроком на 1 год (с возможностью использования до 500 агентов и модуля SIEM Integration)</t>
  </si>
  <si>
    <t>Efros Config Inspector. Системая активного аудита сетевого оборудования, серверных и клиентских операционных систем, систем управления и т.п.</t>
  </si>
  <si>
    <t>Исполнительный аппарат (продление тех. поддержки на 1 год)</t>
  </si>
  <si>
    <t>EDO-NA-SRV-SPE</t>
  </si>
  <si>
    <t xml:space="preserve">Расширенная техническая поддержка на  «Efros DefOps Network Assurance» </t>
  </si>
  <si>
    <t>EDO-NA-CLI-100-SPE</t>
  </si>
  <si>
    <t>Расширенная техническая поддержка на  «Efros DefOps NA» (до 100 подключений)</t>
  </si>
  <si>
    <t>EDO-NA-CLI-1000-SPE</t>
  </si>
  <si>
    <t>Расширенная техническая поддержка на  «Efros DefOps NA» (до 1000 подключений)</t>
  </si>
  <si>
    <t>Security Vision. Автоматизированная платформа ИБ</t>
  </si>
  <si>
    <t>27SV-SPP-STD-RSGD</t>
  </si>
  <si>
    <t>Простая (неисключительная) лицензия на обновления ПО «Security Vision: Центр интеллектуального мониторинга и управления информационной безопасностью» [Стандартная], (срок действия: 22.01.2027-21.01.2028) , в составе: SV_S2023-0012-0022-0423".</t>
  </si>
  <si>
    <t>27SV-SPP-STD-RSG</t>
  </si>
  <si>
    <t>Простая (неисключительная) лицензия на обновления ПО «Security Vision: Центр интеллектуального мониторинга и управления информационной безопасностью» [Стандартная], (срок действия: 17.01.2027-16.01.2028) , в составе: SV_S2023-0012-0022-0422"</t>
  </si>
  <si>
    <t>Альфадок. Автоматизированная платформа управления организационными и техническими мероприятиями по защите информации</t>
  </si>
  <si>
    <t>DOC-PL-PRIME-R1</t>
  </si>
  <si>
    <t>Неисключительные права на программу для ЭВМ "Альфа". Приложение "АльфаДок". Продление Серверной лицензии "Прайм" на срок 1 (один) год</t>
  </si>
  <si>
    <t>DOC-PL-ZKII-R1</t>
  </si>
  <si>
    <t>Неисключительные права на программу для ЭВМ "Альфа". Приложение "АльфаДок". Продление Клиентской лицензии "Модуль "Значимые объекты КИИ" на срок 1 (один) год</t>
  </si>
  <si>
    <t>DOC-PL-SEG-R1</t>
  </si>
  <si>
    <t>Неисключительные права на программу для ЭВМ "Альфа". Приложение "АльфаДок". Продление Клиентской лицензии "Сегмент"* на срок 1 (один) год</t>
  </si>
  <si>
    <t>Мультифактор. Система двухфакторной аутентификации и контроля доступа для любого удаленного подключения</t>
  </si>
  <si>
    <t>MUL-RU-01</t>
  </si>
  <si>
    <t>Лицензия "МУЛЬТИФАКТОР" на многофакторную аутентификацию на 12 месяцев</t>
  </si>
  <si>
    <t>BI.ZONE Continuous Penetration Testing. Система оценки защищенности внешнего периметра</t>
  </si>
  <si>
    <t>EASM-BZ-LIC-12M-T1400-A300</t>
  </si>
  <si>
    <t>Простая (неисключительная) лицензия на право использования программного обеспечения BI.ZONE External Attack Surface Management, срок действия лицензии 12 (Двенадцать) месяцев (не более 1400 внешних (300 «живых») IP-адресов)</t>
  </si>
  <si>
    <t>Xello Deception. Система предотвращения целенаправленных атак</t>
  </si>
  <si>
    <t>D5-V3-EP-COM10-N1-SB1</t>
  </si>
  <si>
    <t>Право использования ПО Xello Deception (на условиях простой (неисключительной) лицензии). Пакет Enterprise, включающий функциональные компоненты:  Lures на 3000 хостов, RDS на 3 сервера, Identity Protection, RealOS Traps на 10 серверов, Decoy Traps на 100 устройств, MITM Traps, Trapless на 3 источника событий, Satellites на 3 сервера, API</t>
  </si>
  <si>
    <t>ПК "Агата Про". Система обнаружения и предотвращения утечек информации</t>
  </si>
  <si>
    <t>AGT.1.T.1Y.1K</t>
  </si>
  <si>
    <t>Корпоративная лицензия на 1 год Комплект программа для ЭВМ ПК "Агата ПРО срочная лицензия" (Доступ к обновлениям на 1 год)</t>
  </si>
  <si>
    <t>Компонент "Дешифратор снимков"</t>
  </si>
  <si>
    <t>Secure-T Awareness Platform. Платформа по повышению осведомленности сотрудников в сфере ИБ</t>
  </si>
  <si>
    <t>Полная лицензия на платформу Security Awareness сроком на 1 год (обучение + фишинговый модуль) (on-cloud/on-premise)</t>
  </si>
  <si>
    <t>62.01.29.000 Оригиналы программного обеспечения прочие</t>
  </si>
  <si>
    <t>62.02.30.000 Услуги по технической поддержке информационных технологий</t>
  </si>
  <si>
    <t>* Для поз. 1-39, поз. 48-83, поз. 90, поз. 93, поз. 96, поз. 100, поз. 103, поз. 106-108, поз. 112-122 НДС не облагается</t>
  </si>
  <si>
    <t>Примечание</t>
  </si>
  <si>
    <t>Кроме того, НДС*:</t>
  </si>
  <si>
    <t>Итого с НДС*:</t>
  </si>
  <si>
    <t>2.1</t>
  </si>
  <si>
    <t>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</si>
</sst>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7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color theme="2" tint="-0.499984740745262"/>
      <name val="Times New Roman"/>
      <family val="1"/>
    </font>
    <font>
      <sz val="12"/>
      <color theme="2" tint="-0.49998474074526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  <charset val="204"/>
    </font>
    <font>
      <b/>
      <i/>
      <u/>
      <sz val="13"/>
      <color theme="1"/>
      <name val="Times New Roman"/>
      <family val="1"/>
      <charset val="204"/>
    </font>
    <font>
      <i/>
      <u/>
      <sz val="13"/>
      <color theme="1"/>
      <name val="Times New Roman"/>
      <family val="1"/>
      <charset val="204"/>
    </font>
    <font>
      <sz val="8"/>
      <name val="PT Mono"/>
      <family val="2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sz val="10"/>
      <name val="Times New Roman"/>
      <family val="1"/>
      <charset val="1"/>
    </font>
    <font>
      <b/>
      <sz val="12"/>
      <color rgb="FF000000"/>
      <name val="Times New Roman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rgb="FFA6A6A6"/>
      </left>
      <right/>
      <top/>
      <bottom/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0" fontId="21" fillId="0" borderId="0" applyNumberFormat="0" applyFill="0" applyBorder="0" applyProtection="0">
      <alignment vertical="top" wrapText="1"/>
    </xf>
    <xf numFmtId="0" fontId="22" fillId="0" borderId="0"/>
  </cellStyleXfs>
  <cellXfs count="146">
    <xf numFmtId="0" fontId="0" fillId="0" borderId="0" xfId="0"/>
    <xf numFmtId="4" fontId="1" fillId="3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0" xfId="0" applyFont="1" applyFill="1" applyAlignment="1" applyProtection="1">
      <alignment vertical="top"/>
      <protection locked="0"/>
    </xf>
    <xf numFmtId="0" fontId="1" fillId="3" borderId="6" xfId="0" applyFont="1" applyFill="1" applyBorder="1" applyAlignment="1" applyProtection="1">
      <alignment horizontal="center" vertical="top"/>
      <protection locked="0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9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/>
    </xf>
    <xf numFmtId="0" fontId="1" fillId="0" borderId="19" xfId="0" applyFont="1" applyBorder="1" applyAlignment="1">
      <alignment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7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  <protection locked="0"/>
    </xf>
    <xf numFmtId="49" fontId="1" fillId="3" borderId="1" xfId="0" applyNumberFormat="1" applyFont="1" applyFill="1" applyBorder="1" applyAlignment="1" applyProtection="1">
      <alignment horizontal="left" vertic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1" fillId="6" borderId="0" xfId="0" applyFont="1" applyFill="1" applyAlignment="1">
      <alignment horizontal="left" vertical="top"/>
    </xf>
    <xf numFmtId="0" fontId="2" fillId="6" borderId="0" xfId="0" applyFont="1" applyFill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/>
      <protection locked="0"/>
    </xf>
    <xf numFmtId="0" fontId="7" fillId="0" borderId="0" xfId="0" applyFont="1"/>
    <xf numFmtId="9" fontId="3" fillId="3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right" vertical="center"/>
    </xf>
    <xf numFmtId="0" fontId="1" fillId="6" borderId="0" xfId="0" applyFont="1" applyFill="1" applyAlignment="1" applyProtection="1">
      <alignment horizontal="center" vertical="top"/>
      <protection locked="0"/>
    </xf>
    <xf numFmtId="0" fontId="11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9" fillId="7" borderId="29" xfId="0" applyFont="1" applyFill="1" applyBorder="1" applyAlignment="1">
      <alignment horizontal="left" vertical="top"/>
    </xf>
    <xf numFmtId="0" fontId="19" fillId="7" borderId="30" xfId="0" applyFont="1" applyFill="1" applyBorder="1" applyAlignment="1">
      <alignment horizontal="left" vertical="top"/>
    </xf>
    <xf numFmtId="0" fontId="19" fillId="8" borderId="31" xfId="0" applyFont="1" applyFill="1" applyBorder="1" applyAlignment="1">
      <alignment horizontal="center" vertical="top"/>
    </xf>
    <xf numFmtId="0" fontId="19" fillId="8" borderId="32" xfId="0" applyFont="1" applyFill="1" applyBorder="1" applyAlignment="1">
      <alignment horizontal="left" vertical="top"/>
    </xf>
    <xf numFmtId="0" fontId="20" fillId="0" borderId="33" xfId="0" applyFont="1" applyBorder="1" applyAlignment="1">
      <alignment horizontal="center" vertical="top"/>
    </xf>
    <xf numFmtId="0" fontId="20" fillId="0" borderId="34" xfId="0" applyFont="1" applyBorder="1" applyAlignment="1">
      <alignment horizontal="left" vertical="top" wrapText="1"/>
    </xf>
    <xf numFmtId="0" fontId="20" fillId="0" borderId="33" xfId="0" applyFont="1" applyBorder="1" applyAlignment="1">
      <alignment horizontal="justify" vertical="top" wrapText="1"/>
    </xf>
    <xf numFmtId="0" fontId="20" fillId="0" borderId="34" xfId="0" applyFont="1" applyBorder="1" applyAlignment="1" applyProtection="1">
      <alignment horizontal="center" vertical="top" wrapText="1"/>
      <protection hidden="1"/>
    </xf>
    <xf numFmtId="0" fontId="20" fillId="0" borderId="34" xfId="1" applyFont="1" applyFill="1" applyBorder="1" applyAlignment="1" applyProtection="1">
      <alignment vertical="top" wrapText="1"/>
      <protection hidden="1"/>
    </xf>
    <xf numFmtId="0" fontId="20" fillId="0" borderId="34" xfId="0" applyFont="1" applyBorder="1" applyAlignment="1">
      <alignment horizontal="justify" vertical="top" wrapText="1"/>
    </xf>
    <xf numFmtId="0" fontId="19" fillId="8" borderId="34" xfId="0" applyFont="1" applyFill="1" applyBorder="1" applyAlignment="1">
      <alignment horizontal="center" vertical="top"/>
    </xf>
    <xf numFmtId="0" fontId="20" fillId="0" borderId="34" xfId="0" applyFont="1" applyBorder="1" applyAlignment="1">
      <alignment horizontal="left" vertical="center" wrapText="1"/>
    </xf>
    <xf numFmtId="0" fontId="20" fillId="0" borderId="34" xfId="0" applyFont="1" applyBorder="1" applyAlignment="1">
      <alignment horizontal="center" vertical="top"/>
    </xf>
    <xf numFmtId="0" fontId="19" fillId="8" borderId="31" xfId="0" applyFont="1" applyFill="1" applyBorder="1" applyAlignment="1">
      <alignment horizontal="left" vertical="top"/>
    </xf>
    <xf numFmtId="0" fontId="20" fillId="0" borderId="34" xfId="1" applyFont="1" applyFill="1" applyBorder="1" applyAlignment="1" applyProtection="1">
      <alignment horizontal="left" vertical="top" wrapText="1"/>
      <protection hidden="1"/>
    </xf>
    <xf numFmtId="0" fontId="20" fillId="0" borderId="34" xfId="0" applyFont="1" applyFill="1" applyBorder="1" applyAlignment="1">
      <alignment horizontal="center" vertical="top"/>
    </xf>
    <xf numFmtId="1" fontId="20" fillId="0" borderId="34" xfId="1" applyNumberFormat="1" applyFont="1" applyFill="1" applyBorder="1" applyProtection="1">
      <alignment vertical="top" wrapText="1"/>
      <protection hidden="1"/>
    </xf>
    <xf numFmtId="0" fontId="20" fillId="0" borderId="34" xfId="0" applyFont="1" applyFill="1" applyBorder="1" applyAlignment="1" applyProtection="1">
      <alignment horizontal="center" vertical="top" wrapText="1"/>
      <protection hidden="1"/>
    </xf>
    <xf numFmtId="0" fontId="20" fillId="0" borderId="34" xfId="0" applyFont="1" applyFill="1" applyBorder="1" applyAlignment="1">
      <alignment horizontal="left" vertical="top" wrapText="1"/>
    </xf>
    <xf numFmtId="0" fontId="20" fillId="0" borderId="34" xfId="0" applyFont="1" applyFill="1" applyBorder="1" applyAlignment="1">
      <alignment vertical="top" wrapText="1"/>
    </xf>
    <xf numFmtId="0" fontId="20" fillId="0" borderId="35" xfId="0" applyFont="1" applyFill="1" applyBorder="1" applyAlignment="1" applyProtection="1">
      <alignment horizontal="center" vertical="top" wrapText="1"/>
      <protection hidden="1"/>
    </xf>
    <xf numFmtId="0" fontId="20" fillId="0" borderId="33" xfId="0" applyFont="1" applyFill="1" applyBorder="1" applyAlignment="1">
      <alignment horizontal="left" vertical="top" wrapText="1"/>
    </xf>
    <xf numFmtId="0" fontId="19" fillId="7" borderId="31" xfId="0" applyFont="1" applyFill="1" applyBorder="1" applyAlignment="1">
      <alignment horizontal="left" vertical="top"/>
    </xf>
    <xf numFmtId="0" fontId="19" fillId="7" borderId="32" xfId="0" applyFont="1" applyFill="1" applyBorder="1" applyAlignment="1">
      <alignment horizontal="left" vertical="top"/>
    </xf>
    <xf numFmtId="1" fontId="20" fillId="0" borderId="34" xfId="1" applyNumberFormat="1" applyFont="1" applyFill="1" applyBorder="1" applyAlignment="1" applyProtection="1">
      <alignment vertical="top" wrapText="1"/>
      <protection hidden="1"/>
    </xf>
    <xf numFmtId="0" fontId="20" fillId="0" borderId="33" xfId="1" applyFont="1" applyFill="1" applyBorder="1" applyAlignment="1" applyProtection="1">
      <alignment vertical="top" wrapText="1"/>
      <protection hidden="1"/>
    </xf>
    <xf numFmtId="0" fontId="20" fillId="0" borderId="33" xfId="1" applyFont="1" applyFill="1" applyBorder="1" applyProtection="1">
      <alignment vertical="top" wrapText="1"/>
      <protection hidden="1"/>
    </xf>
    <xf numFmtId="0" fontId="20" fillId="0" borderId="31" xfId="0" applyFont="1" applyFill="1" applyBorder="1" applyAlignment="1">
      <alignment horizontal="left" vertical="top" wrapText="1"/>
    </xf>
    <xf numFmtId="0" fontId="20" fillId="0" borderId="34" xfId="0" applyFont="1" applyBorder="1" applyAlignment="1">
      <alignment vertical="top" wrapText="1"/>
    </xf>
    <xf numFmtId="0" fontId="20" fillId="0" borderId="35" xfId="0" applyFont="1" applyFill="1" applyBorder="1" applyAlignment="1">
      <alignment horizontal="left" vertical="top" wrapText="1"/>
    </xf>
    <xf numFmtId="0" fontId="20" fillId="0" borderId="35" xfId="0" applyFont="1" applyFill="1" applyBorder="1" applyAlignment="1">
      <alignment vertical="top" wrapText="1"/>
    </xf>
    <xf numFmtId="0" fontId="19" fillId="8" borderId="36" xfId="2" applyFont="1" applyFill="1" applyBorder="1" applyAlignment="1">
      <alignment horizontal="center" vertical="top"/>
    </xf>
    <xf numFmtId="0" fontId="19" fillId="8" borderId="37" xfId="2" applyFont="1" applyFill="1" applyBorder="1" applyAlignment="1">
      <alignment horizontal="left" vertical="top"/>
    </xf>
    <xf numFmtId="49" fontId="20" fillId="0" borderId="34" xfId="2" applyNumberFormat="1" applyFont="1" applyFill="1" applyBorder="1" applyAlignment="1">
      <alignment horizontal="left" vertical="top" wrapText="1"/>
    </xf>
    <xf numFmtId="0" fontId="20" fillId="0" borderId="33" xfId="0" applyFont="1" applyBorder="1" applyAlignment="1">
      <alignment horizontal="left" vertical="top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20" fillId="0" borderId="36" xfId="0" applyFont="1" applyBorder="1" applyAlignment="1">
      <alignment horizontal="center" vertical="top"/>
    </xf>
    <xf numFmtId="0" fontId="20" fillId="0" borderId="31" xfId="0" applyFont="1" applyBorder="1" applyAlignment="1">
      <alignment horizontal="center" vertical="top"/>
    </xf>
    <xf numFmtId="0" fontId="20" fillId="0" borderId="31" xfId="0" applyFont="1" applyFill="1" applyBorder="1" applyAlignment="1">
      <alignment horizontal="center" vertical="top"/>
    </xf>
    <xf numFmtId="0" fontId="20" fillId="0" borderId="29" xfId="0" applyFont="1" applyFill="1" applyBorder="1" applyAlignment="1">
      <alignment horizontal="center" vertical="top"/>
    </xf>
    <xf numFmtId="0" fontId="20" fillId="0" borderId="33" xfId="0" applyFont="1" applyFill="1" applyBorder="1" applyAlignment="1">
      <alignment horizontal="center" vertical="top"/>
    </xf>
    <xf numFmtId="0" fontId="20" fillId="0" borderId="35" xfId="0" applyFont="1" applyFill="1" applyBorder="1" applyAlignment="1">
      <alignment horizontal="center" vertical="top"/>
    </xf>
    <xf numFmtId="164" fontId="19" fillId="8" borderId="37" xfId="2" applyNumberFormat="1" applyFont="1" applyFill="1" applyBorder="1" applyAlignment="1">
      <alignment vertical="top"/>
    </xf>
    <xf numFmtId="0" fontId="19" fillId="8" borderId="37" xfId="0" applyFont="1" applyFill="1" applyBorder="1" applyAlignment="1">
      <alignment horizontal="left" vertical="top"/>
    </xf>
    <xf numFmtId="0" fontId="19" fillId="7" borderId="38" xfId="0" applyFont="1" applyFill="1" applyBorder="1" applyAlignment="1">
      <alignment horizontal="left" vertical="top"/>
    </xf>
    <xf numFmtId="0" fontId="19" fillId="8" borderId="39" xfId="0" applyFont="1" applyFill="1" applyBorder="1" applyAlignment="1">
      <alignment horizontal="right" vertical="top"/>
    </xf>
    <xf numFmtId="4" fontId="20" fillId="0" borderId="34" xfId="0" applyNumberFormat="1" applyFont="1" applyBorder="1" applyAlignment="1">
      <alignment vertical="top"/>
    </xf>
    <xf numFmtId="4" fontId="24" fillId="0" borderId="34" xfId="0" applyNumberFormat="1" applyFont="1" applyFill="1" applyBorder="1" applyAlignment="1">
      <alignment vertical="top"/>
    </xf>
    <xf numFmtId="0" fontId="19" fillId="8" borderId="39" xfId="0" applyFont="1" applyFill="1" applyBorder="1" applyAlignment="1">
      <alignment horizontal="left" vertical="top"/>
    </xf>
    <xf numFmtId="4" fontId="20" fillId="0" borderId="34" xfId="0" applyNumberFormat="1" applyFont="1" applyFill="1" applyBorder="1" applyAlignment="1">
      <alignment vertical="top"/>
    </xf>
    <xf numFmtId="4" fontId="25" fillId="0" borderId="34" xfId="0" applyNumberFormat="1" applyFont="1" applyFill="1" applyBorder="1" applyAlignment="1" applyProtection="1">
      <alignment vertical="top"/>
    </xf>
    <xf numFmtId="0" fontId="19" fillId="7" borderId="39" xfId="0" applyFont="1" applyFill="1" applyBorder="1" applyAlignment="1">
      <alignment horizontal="left" vertical="top"/>
    </xf>
    <xf numFmtId="0" fontId="19" fillId="7" borderId="38" xfId="0" applyFont="1" applyFill="1" applyBorder="1" applyAlignment="1">
      <alignment horizontal="right" vertical="top"/>
    </xf>
    <xf numFmtId="164" fontId="19" fillId="8" borderId="37" xfId="0" applyNumberFormat="1" applyFont="1" applyFill="1" applyBorder="1" applyAlignment="1">
      <alignment horizontal="left" vertical="top"/>
    </xf>
    <xf numFmtId="0" fontId="19" fillId="8" borderId="40" xfId="0" applyFont="1" applyFill="1" applyBorder="1" applyAlignment="1">
      <alignment horizontal="left" vertical="top"/>
    </xf>
    <xf numFmtId="0" fontId="2" fillId="0" borderId="0" xfId="0" applyFont="1" applyFill="1" applyAlignment="1" applyProtection="1">
      <alignment vertical="top" wrapText="1"/>
      <protection locked="0"/>
    </xf>
    <xf numFmtId="0" fontId="1" fillId="0" borderId="0" xfId="0" applyFont="1" applyFill="1" applyAlignment="1" applyProtection="1">
      <alignment horizontal="left" vertical="top"/>
      <protection locked="0"/>
    </xf>
    <xf numFmtId="0" fontId="23" fillId="5" borderId="1" xfId="0" applyFont="1" applyFill="1" applyBorder="1" applyAlignment="1" applyProtection="1">
      <alignment horizontal="center" vertical="center" wrapText="1"/>
      <protection locked="0"/>
    </xf>
    <xf numFmtId="4" fontId="3" fillId="0" borderId="41" xfId="0" applyNumberFormat="1" applyFont="1" applyBorder="1" applyAlignment="1">
      <alignment horizontal="right" vertical="center"/>
    </xf>
    <xf numFmtId="4" fontId="3" fillId="0" borderId="43" xfId="0" applyNumberFormat="1" applyFont="1" applyBorder="1" applyAlignment="1" applyProtection="1">
      <alignment horizontal="right" vertical="center"/>
      <protection locked="0"/>
    </xf>
    <xf numFmtId="0" fontId="3" fillId="0" borderId="43" xfId="0" applyFont="1" applyBorder="1" applyAlignment="1">
      <alignment horizontal="center" vertical="top" wrapText="1"/>
    </xf>
    <xf numFmtId="0" fontId="4" fillId="0" borderId="43" xfId="0" applyFont="1" applyBorder="1" applyAlignment="1">
      <alignment horizontal="center" vertical="top" wrapText="1"/>
    </xf>
    <xf numFmtId="4" fontId="1" fillId="0" borderId="43" xfId="0" applyNumberFormat="1" applyFont="1" applyBorder="1" applyAlignment="1" applyProtection="1">
      <alignment horizontal="right" vertical="center"/>
      <protection locked="0"/>
    </xf>
    <xf numFmtId="4" fontId="3" fillId="0" borderId="43" xfId="0" applyNumberFormat="1" applyFont="1" applyBorder="1" applyAlignment="1">
      <alignment horizontal="right" vertical="center"/>
    </xf>
    <xf numFmtId="4" fontId="1" fillId="0" borderId="0" xfId="0" applyNumberFormat="1" applyFont="1" applyAlignment="1">
      <alignment horizontal="left" vertical="top"/>
    </xf>
    <xf numFmtId="0" fontId="2" fillId="0" borderId="0" xfId="0" applyFont="1" applyFill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>
      <alignment horizontal="center" vertical="top"/>
    </xf>
    <xf numFmtId="0" fontId="1" fillId="3" borderId="6" xfId="0" applyFont="1" applyFill="1" applyBorder="1" applyAlignment="1" applyProtection="1">
      <alignment horizontal="left" vertical="top"/>
      <protection locked="0"/>
    </xf>
    <xf numFmtId="0" fontId="2" fillId="4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top"/>
    </xf>
    <xf numFmtId="0" fontId="3" fillId="0" borderId="21" xfId="0" applyFont="1" applyBorder="1" applyAlignment="1" applyProtection="1">
      <alignment horizontal="right" vertical="center"/>
      <protection locked="0"/>
    </xf>
    <xf numFmtId="0" fontId="3" fillId="0" borderId="22" xfId="0" applyFont="1" applyBorder="1" applyAlignment="1" applyProtection="1">
      <alignment horizontal="right" vertical="center"/>
      <protection locked="0"/>
    </xf>
    <xf numFmtId="0" fontId="3" fillId="0" borderId="23" xfId="0" applyFont="1" applyBorder="1" applyAlignment="1" applyProtection="1">
      <alignment horizontal="right" vertical="center"/>
      <protection locked="0"/>
    </xf>
    <xf numFmtId="0" fontId="3" fillId="0" borderId="24" xfId="0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right" vertical="center"/>
      <protection locked="0"/>
    </xf>
    <xf numFmtId="0" fontId="3" fillId="0" borderId="26" xfId="0" applyFont="1" applyBorder="1" applyAlignment="1" applyProtection="1">
      <alignment horizontal="right" vertical="center"/>
      <protection locked="0"/>
    </xf>
    <xf numFmtId="0" fontId="3" fillId="0" borderId="27" xfId="0" applyFont="1" applyBorder="1" applyAlignment="1" applyProtection="1">
      <alignment horizontal="right" vertical="center"/>
      <protection locked="0"/>
    </xf>
    <xf numFmtId="0" fontId="3" fillId="0" borderId="28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6" fillId="0" borderId="42" xfId="0" applyFont="1" applyBorder="1" applyAlignment="1" applyProtection="1">
      <alignment horizontal="left" vertical="top"/>
      <protection locked="0"/>
    </xf>
    <xf numFmtId="0" fontId="26" fillId="0" borderId="0" xfId="0" applyFont="1" applyBorder="1" applyAlignment="1" applyProtection="1">
      <alignment horizontal="left" vertical="top"/>
      <protection locked="0"/>
    </xf>
    <xf numFmtId="0" fontId="4" fillId="0" borderId="1" xfId="0" quotePrefix="1" applyFont="1" applyBorder="1" applyAlignment="1" applyProtection="1">
      <alignment horizontal="center" vertical="top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266"/>
  <sheetViews>
    <sheetView showGridLines="0" tabSelected="1" view="pageBreakPreview" topLeftCell="A220" zoomScale="115" zoomScaleNormal="70" zoomScaleSheetLayoutView="115" workbookViewId="0">
      <selection activeCell="V15" sqref="V15"/>
    </sheetView>
  </sheetViews>
  <sheetFormatPr defaultColWidth="18.5703125" defaultRowHeight="15.75"/>
  <cols>
    <col min="1" max="2" width="4.5703125" style="6" customWidth="1"/>
    <col min="3" max="3" width="6.5703125" style="6" customWidth="1"/>
    <col min="4" max="4" width="11" style="41" customWidth="1"/>
    <col min="5" max="5" width="38.5703125" style="6" customWidth="1"/>
    <col min="6" max="6" width="24.5703125" style="6" customWidth="1"/>
    <col min="7" max="8" width="14.5703125" style="6" customWidth="1"/>
    <col min="9" max="9" width="27.85546875" style="6" customWidth="1"/>
    <col min="10" max="10" width="40.5703125" style="6" customWidth="1"/>
    <col min="11" max="11" width="19.28515625" style="6" customWidth="1"/>
    <col min="12" max="12" width="18.5703125" style="6" customWidth="1"/>
    <col min="13" max="14" width="18.5703125" style="6"/>
    <col min="15" max="17" width="4.5703125" style="6" customWidth="1"/>
    <col min="18" max="18" width="6.5703125" style="6" customWidth="1"/>
    <col min="19" max="19" width="11.85546875" style="41" customWidth="1"/>
    <col min="20" max="20" width="37.7109375" style="6" customWidth="1"/>
    <col min="21" max="21" width="28.5703125" style="41" customWidth="1"/>
    <col min="22" max="22" width="24.5703125" style="6" customWidth="1"/>
    <col min="23" max="23" width="14.7109375" style="6" customWidth="1"/>
    <col min="24" max="24" width="15.28515625" style="6" customWidth="1"/>
    <col min="25" max="25" width="43.5703125" style="6" customWidth="1"/>
    <col min="26" max="26" width="19" style="6" customWidth="1"/>
    <col min="27" max="28" width="20.5703125" style="6" customWidth="1"/>
    <col min="29" max="16384" width="18.5703125" style="6"/>
  </cols>
  <sheetData>
    <row r="1" spans="2:28" s="98" customFormat="1"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97"/>
      <c r="Q1" s="9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</row>
    <row r="2" spans="2:28" ht="16.5" thickBot="1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R2" s="30"/>
      <c r="S2" s="30"/>
      <c r="T2" s="31"/>
      <c r="U2" s="31"/>
      <c r="V2" s="31"/>
      <c r="W2" s="31"/>
      <c r="X2" s="31"/>
      <c r="Y2" s="31"/>
      <c r="Z2" s="31"/>
      <c r="AA2" s="31"/>
      <c r="AB2" s="31"/>
    </row>
    <row r="3" spans="2:28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</row>
    <row r="4" spans="2:28">
      <c r="B4" s="11"/>
      <c r="C4" s="12" t="s">
        <v>0</v>
      </c>
      <c r="D4" s="12"/>
      <c r="E4" s="12"/>
      <c r="F4" s="12"/>
      <c r="G4" s="12"/>
      <c r="H4" s="12"/>
      <c r="I4" s="12"/>
      <c r="O4" s="13"/>
    </row>
    <row r="5" spans="2:28">
      <c r="B5" s="11"/>
      <c r="C5" s="2" t="s">
        <v>16</v>
      </c>
      <c r="D5" s="2"/>
      <c r="E5" s="2"/>
      <c r="F5" s="2"/>
      <c r="G5" s="12"/>
      <c r="H5" s="12"/>
      <c r="I5" s="12"/>
      <c r="O5" s="13"/>
    </row>
    <row r="6" spans="2:28">
      <c r="B6" s="11"/>
      <c r="G6" s="12"/>
      <c r="H6" s="12"/>
      <c r="I6" s="12"/>
      <c r="O6" s="13"/>
      <c r="R6" s="30"/>
      <c r="S6" s="30"/>
      <c r="T6" s="30"/>
      <c r="U6" s="30"/>
    </row>
    <row r="7" spans="2:28">
      <c r="B7" s="11"/>
      <c r="C7" s="112" t="s">
        <v>7</v>
      </c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3"/>
      <c r="R7" s="111" t="s">
        <v>24</v>
      </c>
      <c r="S7" s="111"/>
      <c r="T7" s="111"/>
      <c r="U7" s="111"/>
      <c r="V7" s="111"/>
      <c r="W7" s="111"/>
      <c r="X7" s="111"/>
      <c r="Y7" s="111"/>
      <c r="Z7" s="111"/>
      <c r="AA7" s="111"/>
      <c r="AB7" s="111"/>
    </row>
    <row r="8" spans="2:28">
      <c r="B8" s="11"/>
      <c r="O8" s="13"/>
    </row>
    <row r="9" spans="2:28">
      <c r="B9" s="11"/>
      <c r="C9" s="110" t="s">
        <v>1</v>
      </c>
      <c r="D9" s="110"/>
      <c r="E9" s="110"/>
      <c r="G9" s="113"/>
      <c r="H9" s="113"/>
      <c r="O9" s="13"/>
    </row>
    <row r="10" spans="2:28">
      <c r="B10" s="11"/>
      <c r="C10" s="110" t="s">
        <v>2</v>
      </c>
      <c r="D10" s="110"/>
      <c r="E10" s="110"/>
      <c r="G10" s="108"/>
      <c r="H10" s="108"/>
      <c r="O10" s="13"/>
    </row>
    <row r="11" spans="2:28">
      <c r="B11" s="11"/>
      <c r="C11" s="110" t="s">
        <v>3</v>
      </c>
      <c r="D11" s="110"/>
      <c r="E11" s="110"/>
      <c r="G11" s="108"/>
      <c r="H11" s="108"/>
      <c r="O11" s="13"/>
    </row>
    <row r="12" spans="2:28">
      <c r="B12" s="11"/>
      <c r="O12" s="13"/>
    </row>
    <row r="13" spans="2:28" ht="157.5">
      <c r="B13" s="11"/>
      <c r="C13" s="14" t="s">
        <v>6</v>
      </c>
      <c r="D13" s="144" t="s">
        <v>19</v>
      </c>
      <c r="E13" s="145"/>
      <c r="F13" s="21" t="s">
        <v>32</v>
      </c>
      <c r="G13" s="14" t="s">
        <v>21</v>
      </c>
      <c r="H13" s="14" t="s">
        <v>22</v>
      </c>
      <c r="I13" s="14" t="s">
        <v>23</v>
      </c>
      <c r="J13" s="14" t="s">
        <v>38</v>
      </c>
      <c r="K13" s="14" t="s">
        <v>35</v>
      </c>
      <c r="L13" s="14" t="s">
        <v>18</v>
      </c>
      <c r="M13" s="14" t="s">
        <v>4</v>
      </c>
      <c r="N13" s="102" t="s">
        <v>5</v>
      </c>
      <c r="O13" s="13"/>
      <c r="R13" s="21" t="s">
        <v>6</v>
      </c>
      <c r="S13" s="144" t="s">
        <v>19</v>
      </c>
      <c r="T13" s="145"/>
      <c r="U13" s="21" t="s">
        <v>32</v>
      </c>
      <c r="V13" s="21" t="s">
        <v>20</v>
      </c>
      <c r="W13" s="21" t="s">
        <v>21</v>
      </c>
      <c r="X13" s="21" t="s">
        <v>22</v>
      </c>
      <c r="Y13" s="32" t="s">
        <v>34</v>
      </c>
      <c r="Z13" s="32" t="s">
        <v>298</v>
      </c>
      <c r="AA13" s="21" t="s">
        <v>18</v>
      </c>
      <c r="AB13" s="21" t="s">
        <v>25</v>
      </c>
    </row>
    <row r="14" spans="2:28">
      <c r="B14" s="11"/>
      <c r="C14" s="15">
        <v>1</v>
      </c>
      <c r="D14" s="143" t="s">
        <v>301</v>
      </c>
      <c r="E14" s="143" t="s">
        <v>302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03">
        <v>11</v>
      </c>
      <c r="O14" s="13"/>
      <c r="R14" s="22">
        <v>1</v>
      </c>
      <c r="S14" s="143" t="s">
        <v>301</v>
      </c>
      <c r="T14" s="143" t="s">
        <v>302</v>
      </c>
      <c r="U14" s="22">
        <v>3</v>
      </c>
      <c r="V14" s="22">
        <v>4</v>
      </c>
      <c r="W14" s="22">
        <v>5</v>
      </c>
      <c r="X14" s="22">
        <v>6</v>
      </c>
      <c r="Y14" s="33">
        <v>7</v>
      </c>
      <c r="Z14" s="33">
        <v>8</v>
      </c>
      <c r="AA14" s="22">
        <v>9</v>
      </c>
      <c r="AB14" s="22">
        <v>10</v>
      </c>
    </row>
    <row r="15" spans="2:28" s="24" customFormat="1">
      <c r="B15" s="25"/>
      <c r="C15" s="42" t="s">
        <v>44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86"/>
      <c r="O15" s="26"/>
      <c r="R15" s="42" t="s">
        <v>44</v>
      </c>
      <c r="S15" s="43"/>
      <c r="T15" s="43"/>
      <c r="U15" s="43"/>
      <c r="V15" s="42"/>
      <c r="W15" s="43"/>
      <c r="X15" s="43"/>
      <c r="Y15" s="43"/>
      <c r="Z15" s="43"/>
      <c r="AA15" s="43"/>
      <c r="AB15" s="86"/>
    </row>
    <row r="16" spans="2:28" s="24" customFormat="1">
      <c r="B16" s="25"/>
      <c r="C16" s="44"/>
      <c r="D16" s="45" t="s">
        <v>45</v>
      </c>
      <c r="E16" s="45"/>
      <c r="F16" s="45"/>
      <c r="G16" s="45"/>
      <c r="H16" s="45"/>
      <c r="I16" s="45"/>
      <c r="J16" s="45"/>
      <c r="K16" s="45"/>
      <c r="L16" s="45"/>
      <c r="M16" s="45"/>
      <c r="N16" s="90"/>
      <c r="O16" s="26"/>
      <c r="R16" s="44"/>
      <c r="S16" s="45" t="s">
        <v>45</v>
      </c>
      <c r="T16" s="45"/>
      <c r="U16" s="45"/>
      <c r="V16" s="45"/>
      <c r="W16" s="45"/>
      <c r="X16" s="45"/>
      <c r="Y16" s="45"/>
      <c r="Z16" s="45"/>
      <c r="AA16" s="45"/>
      <c r="AB16" s="87"/>
    </row>
    <row r="17" spans="2:28" s="24" customFormat="1" ht="51">
      <c r="B17" s="25"/>
      <c r="C17" s="46">
        <f t="shared" ref="C17:F18" si="0">R17</f>
        <v>1</v>
      </c>
      <c r="D17" s="47" t="str">
        <f t="shared" si="0"/>
        <v>KL4941RAYD6</v>
      </c>
      <c r="E17" s="48" t="str">
        <f t="shared" si="0"/>
        <v>Kaspersky Industrial CyberSecurity for Nodes, Workstation, Enterprise Russian Edition. 
5000+ Node 2 year Renewal Premium Plus License - Лицензия</v>
      </c>
      <c r="F17" s="77" t="str">
        <f t="shared" si="0"/>
        <v>Национальный режим не предоставляется – запрет</v>
      </c>
      <c r="G17" s="46" t="str">
        <f>W17</f>
        <v>шт.</v>
      </c>
      <c r="H17" s="78">
        <f>X17</f>
        <v>35</v>
      </c>
      <c r="I17" s="28" t="s">
        <v>15</v>
      </c>
      <c r="J17" s="27" t="s">
        <v>15</v>
      </c>
      <c r="K17" s="27"/>
      <c r="L17" s="37">
        <f>AA17</f>
        <v>95400</v>
      </c>
      <c r="M17" s="1">
        <v>0</v>
      </c>
      <c r="N17" s="104">
        <f t="shared" ref="N17" si="1">H17*M17</f>
        <v>0</v>
      </c>
      <c r="O17" s="26"/>
      <c r="R17" s="46">
        <v>1</v>
      </c>
      <c r="S17" s="47" t="s">
        <v>46</v>
      </c>
      <c r="T17" s="48" t="s">
        <v>47</v>
      </c>
      <c r="U17" s="77" t="s">
        <v>28</v>
      </c>
      <c r="V17" s="76" t="s">
        <v>295</v>
      </c>
      <c r="W17" s="46" t="s">
        <v>12</v>
      </c>
      <c r="X17" s="78">
        <v>35</v>
      </c>
      <c r="Y17" s="99" t="s">
        <v>37</v>
      </c>
      <c r="Z17" s="99" t="s">
        <v>41</v>
      </c>
      <c r="AA17" s="88">
        <v>95400</v>
      </c>
      <c r="AB17" s="89">
        <f>ROUND(X17*AA17,2)</f>
        <v>3339000</v>
      </c>
    </row>
    <row r="18" spans="2:28" s="24" customFormat="1" ht="51">
      <c r="B18" s="25"/>
      <c r="C18" s="46">
        <f t="shared" si="0"/>
        <v>2</v>
      </c>
      <c r="D18" s="47" t="str">
        <f t="shared" si="0"/>
        <v>KL4943RAYD6</v>
      </c>
      <c r="E18" s="48" t="str">
        <f t="shared" si="0"/>
        <v>Kaspersky Industrial CyberSecurity for Nodes, Server, Enterprise Russian Edition. 
5000+ Node 2 year Renewal Premium Plus License - Лицензия</v>
      </c>
      <c r="F18" s="77" t="str">
        <f t="shared" si="0"/>
        <v>Национальный режим не предоставляется – запрет</v>
      </c>
      <c r="G18" s="46" t="str">
        <f>W18</f>
        <v>шт.</v>
      </c>
      <c r="H18" s="78">
        <f>X18</f>
        <v>7</v>
      </c>
      <c r="I18" s="28" t="s">
        <v>15</v>
      </c>
      <c r="J18" s="27" t="s">
        <v>15</v>
      </c>
      <c r="K18" s="27"/>
      <c r="L18" s="37">
        <f>AA18</f>
        <v>141300</v>
      </c>
      <c r="M18" s="1">
        <v>0</v>
      </c>
      <c r="N18" s="104">
        <f t="shared" ref="N18" si="2">H18*M18</f>
        <v>0</v>
      </c>
      <c r="O18" s="26"/>
      <c r="R18" s="49">
        <f>R17+1</f>
        <v>2</v>
      </c>
      <c r="S18" s="50" t="s">
        <v>48</v>
      </c>
      <c r="T18" s="51" t="s">
        <v>49</v>
      </c>
      <c r="U18" s="77" t="s">
        <v>28</v>
      </c>
      <c r="V18" s="76" t="s">
        <v>295</v>
      </c>
      <c r="W18" s="54" t="s">
        <v>12</v>
      </c>
      <c r="X18" s="79">
        <v>7</v>
      </c>
      <c r="Y18" s="99" t="s">
        <v>37</v>
      </c>
      <c r="Z18" s="99" t="s">
        <v>41</v>
      </c>
      <c r="AA18" s="88">
        <v>141300</v>
      </c>
      <c r="AB18" s="89">
        <f>ROUND(X18*AA18,2)</f>
        <v>989100</v>
      </c>
    </row>
    <row r="19" spans="2:28" s="24" customFormat="1">
      <c r="B19" s="25"/>
      <c r="C19" s="44"/>
      <c r="D19" s="45" t="s">
        <v>50</v>
      </c>
      <c r="E19" s="45"/>
      <c r="F19" s="45"/>
      <c r="G19" s="45"/>
      <c r="H19" s="45"/>
      <c r="I19" s="45"/>
      <c r="J19" s="45"/>
      <c r="K19" s="45"/>
      <c r="L19" s="45"/>
      <c r="M19" s="45"/>
      <c r="N19" s="90"/>
      <c r="O19" s="26"/>
      <c r="R19" s="44"/>
      <c r="S19" s="45" t="s">
        <v>50</v>
      </c>
      <c r="T19" s="45"/>
      <c r="U19" s="45"/>
      <c r="V19" s="45"/>
      <c r="W19" s="45"/>
      <c r="X19" s="45"/>
      <c r="Y19" s="45"/>
      <c r="Z19" s="45"/>
      <c r="AA19" s="45"/>
      <c r="AB19" s="87"/>
    </row>
    <row r="20" spans="2:28" s="24" customFormat="1" ht="51">
      <c r="B20" s="25"/>
      <c r="C20" s="46">
        <f>R20</f>
        <v>3</v>
      </c>
      <c r="D20" s="47" t="str">
        <f>S20</f>
        <v>KL4943RAYD6</v>
      </c>
      <c r="E20" s="48" t="str">
        <f>T20</f>
        <v>Kaspersky Industrial CyberSecurity for Nodes, Server, Enterprise Russian Edition. 
5000+ Node 2 year Renewal Premium Plus License - Лицензия</v>
      </c>
      <c r="F20" s="77" t="str">
        <f>U20</f>
        <v>Национальный режим не предоставляется – запрет</v>
      </c>
      <c r="G20" s="46" t="str">
        <f>W20</f>
        <v>шт.</v>
      </c>
      <c r="H20" s="78">
        <f>X20</f>
        <v>1</v>
      </c>
      <c r="I20" s="28" t="s">
        <v>15</v>
      </c>
      <c r="J20" s="27" t="s">
        <v>15</v>
      </c>
      <c r="K20" s="27"/>
      <c r="L20" s="37">
        <f>AA20</f>
        <v>141300</v>
      </c>
      <c r="M20" s="1">
        <v>0</v>
      </c>
      <c r="N20" s="104">
        <f t="shared" ref="N20" si="3">H20*M20</f>
        <v>0</v>
      </c>
      <c r="O20" s="26"/>
      <c r="R20" s="49">
        <f>R18+1</f>
        <v>3</v>
      </c>
      <c r="S20" s="50" t="s">
        <v>48</v>
      </c>
      <c r="T20" s="51" t="s">
        <v>49</v>
      </c>
      <c r="U20" s="77" t="s">
        <v>28</v>
      </c>
      <c r="V20" s="76" t="s">
        <v>295</v>
      </c>
      <c r="W20" s="46" t="s">
        <v>12</v>
      </c>
      <c r="X20" s="78">
        <v>1</v>
      </c>
      <c r="Y20" s="99" t="s">
        <v>37</v>
      </c>
      <c r="Z20" s="99" t="s">
        <v>41</v>
      </c>
      <c r="AA20" s="88">
        <v>141300</v>
      </c>
      <c r="AB20" s="89">
        <f>ROUND(X20*AA20,2)</f>
        <v>141300</v>
      </c>
    </row>
    <row r="21" spans="2:28" s="24" customFormat="1">
      <c r="B21" s="25"/>
      <c r="C21" s="44"/>
      <c r="D21" s="45" t="s">
        <v>51</v>
      </c>
      <c r="E21" s="45"/>
      <c r="F21" s="45"/>
      <c r="G21" s="45"/>
      <c r="H21" s="45"/>
      <c r="I21" s="45"/>
      <c r="J21" s="45"/>
      <c r="K21" s="45"/>
      <c r="L21" s="45"/>
      <c r="M21" s="45"/>
      <c r="N21" s="90"/>
      <c r="O21" s="26"/>
      <c r="R21" s="44"/>
      <c r="S21" s="45" t="s">
        <v>51</v>
      </c>
      <c r="T21" s="45"/>
      <c r="U21" s="45"/>
      <c r="V21" s="45"/>
      <c r="W21" s="45"/>
      <c r="X21" s="45"/>
      <c r="Y21" s="45"/>
      <c r="Z21" s="45"/>
      <c r="AA21" s="45"/>
      <c r="AB21" s="87"/>
    </row>
    <row r="22" spans="2:28" s="24" customFormat="1" ht="51">
      <c r="B22" s="25"/>
      <c r="C22" s="46">
        <f>R22</f>
        <v>4</v>
      </c>
      <c r="D22" s="47" t="str">
        <f>S22</f>
        <v>KL4941RAYD6</v>
      </c>
      <c r="E22" s="48" t="str">
        <f>T22</f>
        <v>Kaspersky Industrial CyberSecurity for Nodes, Workstation, Enterprise Russian Edition. 
5000+ Node 2 year Renewal Premium Plus License - Лицензия</v>
      </c>
      <c r="F22" s="77" t="str">
        <f>U22</f>
        <v>Национальный режим не предоставляется – запрет</v>
      </c>
      <c r="G22" s="46" t="str">
        <f>W22</f>
        <v>шт.</v>
      </c>
      <c r="H22" s="78">
        <f>X22</f>
        <v>10</v>
      </c>
      <c r="I22" s="28" t="s">
        <v>15</v>
      </c>
      <c r="J22" s="27" t="s">
        <v>15</v>
      </c>
      <c r="K22" s="27"/>
      <c r="L22" s="37">
        <f>AA22</f>
        <v>95400</v>
      </c>
      <c r="M22" s="1">
        <v>0</v>
      </c>
      <c r="N22" s="104">
        <f t="shared" ref="N22" si="4">H22*M22</f>
        <v>0</v>
      </c>
      <c r="O22" s="26"/>
      <c r="R22" s="49">
        <f>R20+1</f>
        <v>4</v>
      </c>
      <c r="S22" s="47" t="s">
        <v>46</v>
      </c>
      <c r="T22" s="48" t="s">
        <v>47</v>
      </c>
      <c r="U22" s="77" t="s">
        <v>28</v>
      </c>
      <c r="V22" s="76" t="s">
        <v>295</v>
      </c>
      <c r="W22" s="46" t="s">
        <v>12</v>
      </c>
      <c r="X22" s="78">
        <v>10</v>
      </c>
      <c r="Y22" s="99" t="s">
        <v>37</v>
      </c>
      <c r="Z22" s="99" t="s">
        <v>41</v>
      </c>
      <c r="AA22" s="88">
        <v>95400</v>
      </c>
      <c r="AB22" s="89">
        <f>ROUND(X22*AA22,2)</f>
        <v>954000</v>
      </c>
    </row>
    <row r="23" spans="2:28" s="24" customFormat="1">
      <c r="B23" s="25"/>
      <c r="C23" s="44"/>
      <c r="D23" s="45" t="s">
        <v>52</v>
      </c>
      <c r="E23" s="45"/>
      <c r="F23" s="45"/>
      <c r="G23" s="45"/>
      <c r="H23" s="45"/>
      <c r="I23" s="45"/>
      <c r="J23" s="45"/>
      <c r="K23" s="45"/>
      <c r="L23" s="45"/>
      <c r="M23" s="45"/>
      <c r="N23" s="90"/>
      <c r="O23" s="26"/>
      <c r="R23" s="44"/>
      <c r="S23" s="45" t="s">
        <v>52</v>
      </c>
      <c r="T23" s="45"/>
      <c r="U23" s="45"/>
      <c r="V23" s="45"/>
      <c r="W23" s="45"/>
      <c r="X23" s="45"/>
      <c r="Y23" s="45"/>
      <c r="Z23" s="45"/>
      <c r="AA23" s="45"/>
      <c r="AB23" s="87"/>
    </row>
    <row r="24" spans="2:28" s="24" customFormat="1" ht="51">
      <c r="B24" s="25"/>
      <c r="C24" s="46">
        <f t="shared" ref="C24:C25" si="5">R24</f>
        <v>5</v>
      </c>
      <c r="D24" s="47" t="str">
        <f t="shared" ref="D24:D25" si="6">S24</f>
        <v>KL4941RAYF6</v>
      </c>
      <c r="E24" s="48" t="str">
        <f t="shared" ref="E24:E25" si="7">T24</f>
        <v>Kaspersky Industrial CyberSecurity for Nodes, Workstation, Enterprise Russian Edition. 5000+ Node 1 year Renewal Premium Plus License - Лицензия</v>
      </c>
      <c r="F24" s="77" t="str">
        <f t="shared" ref="F24:F25" si="8">U24</f>
        <v>Национальный режим не предоставляется – запрет</v>
      </c>
      <c r="G24" s="46" t="str">
        <f t="shared" ref="G24:G25" si="9">W24</f>
        <v>шт.</v>
      </c>
      <c r="H24" s="78">
        <f t="shared" ref="H24:H25" si="10">X24</f>
        <v>3</v>
      </c>
      <c r="I24" s="28" t="s">
        <v>15</v>
      </c>
      <c r="J24" s="27" t="s">
        <v>15</v>
      </c>
      <c r="K24" s="27"/>
      <c r="L24" s="37">
        <f t="shared" ref="L24:L25" si="11">AA24</f>
        <v>50100</v>
      </c>
      <c r="M24" s="1">
        <v>0</v>
      </c>
      <c r="N24" s="104">
        <f t="shared" ref="N24:N25" si="12">H24*M24</f>
        <v>0</v>
      </c>
      <c r="O24" s="26"/>
      <c r="R24" s="49">
        <f>R22+1</f>
        <v>5</v>
      </c>
      <c r="S24" s="47" t="s">
        <v>53</v>
      </c>
      <c r="T24" s="48" t="s">
        <v>54</v>
      </c>
      <c r="U24" s="77" t="s">
        <v>28</v>
      </c>
      <c r="V24" s="76" t="s">
        <v>295</v>
      </c>
      <c r="W24" s="46" t="s">
        <v>12</v>
      </c>
      <c r="X24" s="78">
        <v>3</v>
      </c>
      <c r="Y24" s="99" t="s">
        <v>37</v>
      </c>
      <c r="Z24" s="99" t="s">
        <v>41</v>
      </c>
      <c r="AA24" s="88">
        <v>50100</v>
      </c>
      <c r="AB24" s="89">
        <f>ROUND(X24*AA24,2)</f>
        <v>150300</v>
      </c>
    </row>
    <row r="25" spans="2:28" ht="51">
      <c r="B25" s="25"/>
      <c r="C25" s="46">
        <f t="shared" si="5"/>
        <v>6</v>
      </c>
      <c r="D25" s="47" t="str">
        <f t="shared" si="6"/>
        <v>KL4943RAYF6</v>
      </c>
      <c r="E25" s="48" t="str">
        <f t="shared" si="7"/>
        <v>Kaspersky Industrial CyberSecurity for Nodes, Server, Enterprise Russian Edition. 5000+ Node 1 year Renewal Premium Plus License - Лицензия</v>
      </c>
      <c r="F25" s="77" t="str">
        <f t="shared" si="8"/>
        <v>Национальный режим не предоставляется – запрет</v>
      </c>
      <c r="G25" s="46" t="str">
        <f t="shared" si="9"/>
        <v>шт.</v>
      </c>
      <c r="H25" s="78">
        <f t="shared" si="10"/>
        <v>3</v>
      </c>
      <c r="I25" s="28" t="s">
        <v>15</v>
      </c>
      <c r="J25" s="27" t="s">
        <v>15</v>
      </c>
      <c r="K25" s="27"/>
      <c r="L25" s="37">
        <f t="shared" si="11"/>
        <v>74500</v>
      </c>
      <c r="M25" s="1">
        <v>0</v>
      </c>
      <c r="N25" s="104">
        <f t="shared" si="12"/>
        <v>0</v>
      </c>
      <c r="O25" s="26"/>
      <c r="R25" s="49">
        <f>R24+1</f>
        <v>6</v>
      </c>
      <c r="S25" s="47" t="s">
        <v>55</v>
      </c>
      <c r="T25" s="48" t="s">
        <v>56</v>
      </c>
      <c r="U25" s="77" t="s">
        <v>28</v>
      </c>
      <c r="V25" s="76" t="s">
        <v>295</v>
      </c>
      <c r="W25" s="54" t="s">
        <v>12</v>
      </c>
      <c r="X25" s="79">
        <v>3</v>
      </c>
      <c r="Y25" s="99" t="s">
        <v>37</v>
      </c>
      <c r="Z25" s="99" t="s">
        <v>41</v>
      </c>
      <c r="AA25" s="88">
        <v>74500</v>
      </c>
      <c r="AB25" s="89">
        <f>ROUND(X25*AA25,2)</f>
        <v>223500</v>
      </c>
    </row>
    <row r="26" spans="2:28">
      <c r="B26" s="25"/>
      <c r="C26" s="52"/>
      <c r="D26" s="45" t="s">
        <v>57</v>
      </c>
      <c r="E26" s="45"/>
      <c r="F26" s="45"/>
      <c r="G26" s="45"/>
      <c r="H26" s="45"/>
      <c r="I26" s="45"/>
      <c r="J26" s="45"/>
      <c r="K26" s="45"/>
      <c r="L26" s="45"/>
      <c r="M26" s="45"/>
      <c r="N26" s="90"/>
      <c r="O26" s="26"/>
      <c r="R26" s="52"/>
      <c r="S26" s="45" t="s">
        <v>57</v>
      </c>
      <c r="T26" s="45"/>
      <c r="U26" s="45"/>
      <c r="V26" s="45"/>
      <c r="W26" s="45"/>
      <c r="X26" s="45"/>
      <c r="Y26" s="45"/>
      <c r="Z26" s="45"/>
      <c r="AA26" s="45"/>
      <c r="AB26" s="87"/>
    </row>
    <row r="27" spans="2:28" ht="51">
      <c r="B27" s="25"/>
      <c r="C27" s="46">
        <f t="shared" ref="C27:C28" si="13">R27</f>
        <v>7</v>
      </c>
      <c r="D27" s="47" t="str">
        <f t="shared" ref="D27:D28" si="14">S27</f>
        <v>KL4941RAYD6</v>
      </c>
      <c r="E27" s="48" t="str">
        <f t="shared" ref="E27:E28" si="15">T27</f>
        <v>Kaspersky Industrial CyberSecurity for Nodes, Workstation, Enterprise Russian Edition.  5000+ Node 2 year Renewal Premium Plus License - Лицензия</v>
      </c>
      <c r="F27" s="77" t="str">
        <f t="shared" ref="F27:F28" si="16">U27</f>
        <v>Национальный режим не предоставляется – запрет</v>
      </c>
      <c r="G27" s="46" t="str">
        <f t="shared" ref="G27:G28" si="17">W27</f>
        <v>шт.</v>
      </c>
      <c r="H27" s="78">
        <f t="shared" ref="H27:H28" si="18">X27</f>
        <v>24</v>
      </c>
      <c r="I27" s="28" t="s">
        <v>15</v>
      </c>
      <c r="J27" s="27" t="s">
        <v>15</v>
      </c>
      <c r="K27" s="27"/>
      <c r="L27" s="37">
        <f t="shared" ref="L27:L28" si="19">AA27</f>
        <v>95400</v>
      </c>
      <c r="M27" s="1">
        <v>0</v>
      </c>
      <c r="N27" s="104">
        <f t="shared" ref="N27:N28" si="20">H27*M27</f>
        <v>0</v>
      </c>
      <c r="O27" s="26"/>
      <c r="R27" s="49">
        <f>R25+1</f>
        <v>7</v>
      </c>
      <c r="S27" s="47" t="s">
        <v>46</v>
      </c>
      <c r="T27" s="53" t="s">
        <v>58</v>
      </c>
      <c r="U27" s="77" t="s">
        <v>28</v>
      </c>
      <c r="V27" s="76" t="s">
        <v>295</v>
      </c>
      <c r="W27" s="54" t="s">
        <v>12</v>
      </c>
      <c r="X27" s="79">
        <v>24</v>
      </c>
      <c r="Y27" s="99" t="s">
        <v>37</v>
      </c>
      <c r="Z27" s="99" t="s">
        <v>41</v>
      </c>
      <c r="AA27" s="88">
        <v>95400</v>
      </c>
      <c r="AB27" s="89">
        <f>ROUND(X27*AA27,2)</f>
        <v>2289600</v>
      </c>
    </row>
    <row r="28" spans="2:28" ht="51">
      <c r="B28" s="25"/>
      <c r="C28" s="46">
        <f t="shared" si="13"/>
        <v>8</v>
      </c>
      <c r="D28" s="47" t="str">
        <f t="shared" si="14"/>
        <v>KL4943RAYD6</v>
      </c>
      <c r="E28" s="48" t="str">
        <f t="shared" si="15"/>
        <v>Kaspersky Industrial CyberSecurity for Nodes, Server, Enterprise Russian Edition.  5000+ Node 2 year Renewal Premium Plus License - Лицензия</v>
      </c>
      <c r="F28" s="77" t="str">
        <f t="shared" si="16"/>
        <v>Национальный режим не предоставляется – запрет</v>
      </c>
      <c r="G28" s="46" t="str">
        <f t="shared" si="17"/>
        <v>шт.</v>
      </c>
      <c r="H28" s="78">
        <f t="shared" si="18"/>
        <v>24</v>
      </c>
      <c r="I28" s="28" t="s">
        <v>15</v>
      </c>
      <c r="J28" s="27" t="s">
        <v>15</v>
      </c>
      <c r="K28" s="27"/>
      <c r="L28" s="37">
        <f t="shared" si="19"/>
        <v>141300</v>
      </c>
      <c r="M28" s="1">
        <v>0</v>
      </c>
      <c r="N28" s="104">
        <f t="shared" si="20"/>
        <v>0</v>
      </c>
      <c r="O28" s="26"/>
      <c r="R28" s="54">
        <f>R27+1</f>
        <v>8</v>
      </c>
      <c r="S28" s="47" t="s">
        <v>48</v>
      </c>
      <c r="T28" s="53" t="s">
        <v>59</v>
      </c>
      <c r="U28" s="77" t="s">
        <v>28</v>
      </c>
      <c r="V28" s="76" t="s">
        <v>295</v>
      </c>
      <c r="W28" s="54" t="s">
        <v>12</v>
      </c>
      <c r="X28" s="79">
        <v>24</v>
      </c>
      <c r="Y28" s="99" t="s">
        <v>37</v>
      </c>
      <c r="Z28" s="99" t="s">
        <v>41</v>
      </c>
      <c r="AA28" s="88">
        <v>141300</v>
      </c>
      <c r="AB28" s="89">
        <f>ROUND(X28*AA28,2)</f>
        <v>3391200</v>
      </c>
    </row>
    <row r="29" spans="2:28">
      <c r="B29" s="25"/>
      <c r="C29" s="42" t="s">
        <v>60</v>
      </c>
      <c r="D29" s="43"/>
      <c r="E29" s="43"/>
      <c r="F29" s="43"/>
      <c r="G29" s="43"/>
      <c r="H29" s="43"/>
      <c r="I29" s="42"/>
      <c r="J29" s="42"/>
      <c r="K29" s="42"/>
      <c r="L29" s="43"/>
      <c r="M29" s="43"/>
      <c r="N29" s="86"/>
      <c r="O29" s="26"/>
      <c r="R29" s="42" t="s">
        <v>60</v>
      </c>
      <c r="S29" s="43"/>
      <c r="T29" s="43"/>
      <c r="U29" s="43"/>
      <c r="V29" s="42"/>
      <c r="W29" s="43"/>
      <c r="X29" s="43"/>
      <c r="Y29" s="43"/>
      <c r="Z29" s="43"/>
      <c r="AA29" s="43"/>
      <c r="AB29" s="86"/>
    </row>
    <row r="30" spans="2:28">
      <c r="B30" s="25"/>
      <c r="C30" s="44"/>
      <c r="D30" s="55" t="s">
        <v>61</v>
      </c>
      <c r="E30" s="45"/>
      <c r="F30" s="45"/>
      <c r="G30" s="45"/>
      <c r="H30" s="45"/>
      <c r="I30" s="45"/>
      <c r="J30" s="45"/>
      <c r="K30" s="45"/>
      <c r="L30" s="45"/>
      <c r="M30" s="45"/>
      <c r="N30" s="90"/>
      <c r="O30" s="26"/>
      <c r="R30" s="44"/>
      <c r="S30" s="55" t="s">
        <v>61</v>
      </c>
      <c r="T30" s="45"/>
      <c r="U30" s="45"/>
      <c r="V30" s="45"/>
      <c r="W30" s="45"/>
      <c r="X30" s="45"/>
      <c r="Y30" s="45"/>
      <c r="Z30" s="45"/>
      <c r="AA30" s="45"/>
      <c r="AB30" s="90"/>
    </row>
    <row r="31" spans="2:28" ht="76.5">
      <c r="B31" s="25"/>
      <c r="C31" s="46">
        <f t="shared" ref="C31:C32" si="21">R31</f>
        <v>9</v>
      </c>
      <c r="D31" s="47" t="str">
        <f t="shared" ref="D31:D32" si="22">S31</f>
        <v>PT-AF-10K-EXT</v>
      </c>
      <c r="E31" s="48" t="str">
        <f t="shared" ref="E31:E32" si="23">T31</f>
        <v>Программное обеспечение Система защиты приложений от несанкционированного доступа Positive Technologies Application Firewall. Основная лицензия на 10 000 RPS, продление лицензии, обновления в течение 1 (одни) год</v>
      </c>
      <c r="F31" s="77" t="str">
        <f t="shared" ref="F31:F32" si="24">U31</f>
        <v>Национальный режим не предоставляется – запрет</v>
      </c>
      <c r="G31" s="46" t="str">
        <f t="shared" ref="G31:G32" si="25">W31</f>
        <v>шт.</v>
      </c>
      <c r="H31" s="78">
        <f t="shared" ref="H31:H32" si="26">X31</f>
        <v>2</v>
      </c>
      <c r="I31" s="28" t="s">
        <v>15</v>
      </c>
      <c r="J31" s="27" t="s">
        <v>15</v>
      </c>
      <c r="K31" s="27"/>
      <c r="L31" s="37">
        <f t="shared" ref="L31:L32" si="27">AA31</f>
        <v>4152348</v>
      </c>
      <c r="M31" s="1">
        <v>0</v>
      </c>
      <c r="N31" s="104">
        <f t="shared" ref="N31:N32" si="28">H31*M31</f>
        <v>0</v>
      </c>
      <c r="O31" s="26"/>
      <c r="R31" s="49">
        <v>9</v>
      </c>
      <c r="S31" s="47" t="s">
        <v>62</v>
      </c>
      <c r="T31" s="47" t="s">
        <v>63</v>
      </c>
      <c r="U31" s="77" t="s">
        <v>28</v>
      </c>
      <c r="V31" s="76" t="s">
        <v>295</v>
      </c>
      <c r="W31" s="54" t="s">
        <v>12</v>
      </c>
      <c r="X31" s="54">
        <v>2</v>
      </c>
      <c r="Y31" s="99" t="s">
        <v>37</v>
      </c>
      <c r="Z31" s="99" t="s">
        <v>41</v>
      </c>
      <c r="AA31" s="88">
        <v>4152348</v>
      </c>
      <c r="AB31" s="89">
        <f>ROUND(X31*AA31,2)</f>
        <v>8304696</v>
      </c>
    </row>
    <row r="32" spans="2:28" ht="89.25">
      <c r="B32" s="25"/>
      <c r="C32" s="46">
        <f t="shared" si="21"/>
        <v>10</v>
      </c>
      <c r="D32" s="47" t="str">
        <f t="shared" si="22"/>
        <v>PT-AF-10K-ADD-EXT</v>
      </c>
      <c r="E32" s="48" t="str">
        <f t="shared" si="23"/>
        <v>Программное обеспечение Система защиты приложений от несанкционированного доступа Positive Technologies Application Firewall. Лицензия для пассивного узла кластера или тестирования на 10 000 RPS, продление лицензии, обновления в течение 1 (один) год</v>
      </c>
      <c r="F32" s="77" t="str">
        <f t="shared" si="24"/>
        <v>Национальный режим не предоставляется – запрет</v>
      </c>
      <c r="G32" s="46" t="str">
        <f t="shared" si="25"/>
        <v>шт.</v>
      </c>
      <c r="H32" s="78">
        <f t="shared" si="26"/>
        <v>2</v>
      </c>
      <c r="I32" s="28" t="s">
        <v>15</v>
      </c>
      <c r="J32" s="27" t="s">
        <v>15</v>
      </c>
      <c r="K32" s="27"/>
      <c r="L32" s="37">
        <f t="shared" si="27"/>
        <v>3124152</v>
      </c>
      <c r="M32" s="1">
        <v>0</v>
      </c>
      <c r="N32" s="104">
        <f t="shared" si="28"/>
        <v>0</v>
      </c>
      <c r="O32" s="26"/>
      <c r="R32" s="54">
        <f>R31+1</f>
        <v>10</v>
      </c>
      <c r="S32" s="47" t="s">
        <v>64</v>
      </c>
      <c r="T32" s="47" t="s">
        <v>65</v>
      </c>
      <c r="U32" s="77" t="s">
        <v>28</v>
      </c>
      <c r="V32" s="76" t="s">
        <v>295</v>
      </c>
      <c r="W32" s="54" t="s">
        <v>12</v>
      </c>
      <c r="X32" s="54">
        <v>2</v>
      </c>
      <c r="Y32" s="99" t="s">
        <v>37</v>
      </c>
      <c r="Z32" s="99" t="s">
        <v>41</v>
      </c>
      <c r="AA32" s="88">
        <v>3124152</v>
      </c>
      <c r="AB32" s="89">
        <f>ROUND(X32*AA32,2)</f>
        <v>6248304</v>
      </c>
    </row>
    <row r="33" spans="2:28">
      <c r="B33" s="25"/>
      <c r="C33" s="42" t="s">
        <v>66</v>
      </c>
      <c r="D33" s="43"/>
      <c r="E33" s="43"/>
      <c r="F33" s="43"/>
      <c r="G33" s="43"/>
      <c r="H33" s="43"/>
      <c r="I33" s="42"/>
      <c r="J33" s="42"/>
      <c r="K33" s="42"/>
      <c r="L33" s="43"/>
      <c r="M33" s="43"/>
      <c r="N33" s="86"/>
      <c r="O33" s="26"/>
      <c r="R33" s="42" t="s">
        <v>66</v>
      </c>
      <c r="S33" s="43"/>
      <c r="T33" s="43"/>
      <c r="U33" s="43"/>
      <c r="V33" s="42"/>
      <c r="W33" s="43"/>
      <c r="X33" s="43"/>
      <c r="Y33" s="43"/>
      <c r="Z33" s="43"/>
      <c r="AA33" s="43"/>
      <c r="AB33" s="86"/>
    </row>
    <row r="34" spans="2:28">
      <c r="B34" s="25"/>
      <c r="C34" s="44"/>
      <c r="D34" s="45" t="s">
        <v>67</v>
      </c>
      <c r="E34" s="45"/>
      <c r="F34" s="45"/>
      <c r="G34" s="45"/>
      <c r="H34" s="45"/>
      <c r="I34" s="45"/>
      <c r="J34" s="45"/>
      <c r="K34" s="45"/>
      <c r="L34" s="45"/>
      <c r="M34" s="45"/>
      <c r="N34" s="90"/>
      <c r="O34" s="26"/>
      <c r="R34" s="44"/>
      <c r="S34" s="45" t="s">
        <v>67</v>
      </c>
      <c r="T34" s="45"/>
      <c r="U34" s="45"/>
      <c r="V34" s="45"/>
      <c r="W34" s="45"/>
      <c r="X34" s="45"/>
      <c r="Y34" s="45"/>
      <c r="Z34" s="45"/>
      <c r="AA34" s="45"/>
      <c r="AB34" s="90"/>
    </row>
    <row r="35" spans="2:28" ht="76.5">
      <c r="B35" s="25"/>
      <c r="C35" s="46">
        <f t="shared" ref="C35:C40" si="29">R35</f>
        <v>11</v>
      </c>
      <c r="D35" s="47" t="str">
        <f t="shared" ref="D35:D40" si="30">S35</f>
        <v>PT-ISIM-OV-CTR -M16-EXT</v>
      </c>
      <c r="E35" s="48" t="str">
        <f t="shared" ref="E35:E40" si="31">T35</f>
        <v>Программное обеспечение PT Industrial Security Incident Manager. Компонент Industrial Security Incident Manager Overview Center, продление лицензии, обновления в течение 16 (шестнадцати) месяцев</v>
      </c>
      <c r="F35" s="77" t="str">
        <f t="shared" ref="F35:F40" si="32">U35</f>
        <v>Национальный режим не предоставляется – запрет</v>
      </c>
      <c r="G35" s="46" t="str">
        <f t="shared" ref="G35:G40" si="33">W35</f>
        <v>шт.</v>
      </c>
      <c r="H35" s="78">
        <f t="shared" ref="H35:H40" si="34">X35</f>
        <v>1</v>
      </c>
      <c r="I35" s="28" t="s">
        <v>15</v>
      </c>
      <c r="J35" s="27" t="s">
        <v>15</v>
      </c>
      <c r="K35" s="27"/>
      <c r="L35" s="37">
        <f t="shared" ref="L35:L40" si="35">AA35</f>
        <v>1379040</v>
      </c>
      <c r="M35" s="1">
        <v>0</v>
      </c>
      <c r="N35" s="104">
        <f t="shared" ref="N35:N40" si="36">H35*M35</f>
        <v>0</v>
      </c>
      <c r="O35" s="26"/>
      <c r="R35" s="49">
        <v>11</v>
      </c>
      <c r="S35" s="47" t="s">
        <v>68</v>
      </c>
      <c r="T35" s="47" t="s">
        <v>69</v>
      </c>
      <c r="U35" s="77" t="s">
        <v>28</v>
      </c>
      <c r="V35" s="76" t="s">
        <v>295</v>
      </c>
      <c r="W35" s="54" t="s">
        <v>12</v>
      </c>
      <c r="X35" s="54">
        <v>1</v>
      </c>
      <c r="Y35" s="99" t="s">
        <v>37</v>
      </c>
      <c r="Z35" s="99" t="s">
        <v>41</v>
      </c>
      <c r="AA35" s="88">
        <v>1379040</v>
      </c>
      <c r="AB35" s="89">
        <f t="shared" ref="AB35:AB40" si="37">ROUND(X35*AA35,2)</f>
        <v>1379040</v>
      </c>
    </row>
    <row r="36" spans="2:28" ht="76.5">
      <c r="B36" s="25"/>
      <c r="C36" s="46">
        <f t="shared" si="29"/>
        <v>12</v>
      </c>
      <c r="D36" s="47" t="str">
        <f t="shared" si="30"/>
        <v>PT-ISIM-PV-SNR-B3-M16-EXT</v>
      </c>
      <c r="E36" s="48" t="str">
        <f t="shared" si="31"/>
        <v>Программное обеспечение PT Industrial Security Incident Manager. Компонент Industrial Security Incident Manager proView Sensor, продление лицензии для 20-49 серверов, обновления в течение 16 (шестнадцати) месяцев</v>
      </c>
      <c r="F36" s="77" t="str">
        <f t="shared" si="32"/>
        <v>Национальный режим не предоставляется – запрет</v>
      </c>
      <c r="G36" s="46" t="str">
        <f t="shared" si="33"/>
        <v>шт.</v>
      </c>
      <c r="H36" s="78">
        <f t="shared" si="34"/>
        <v>28</v>
      </c>
      <c r="I36" s="28" t="s">
        <v>15</v>
      </c>
      <c r="J36" s="27" t="s">
        <v>15</v>
      </c>
      <c r="K36" s="27"/>
      <c r="L36" s="37">
        <f t="shared" si="35"/>
        <v>1175325.6000000001</v>
      </c>
      <c r="M36" s="1">
        <v>0</v>
      </c>
      <c r="N36" s="104">
        <f t="shared" si="36"/>
        <v>0</v>
      </c>
      <c r="O36" s="26"/>
      <c r="R36" s="54">
        <f>R35+1</f>
        <v>12</v>
      </c>
      <c r="S36" s="47" t="s">
        <v>70</v>
      </c>
      <c r="T36" s="47" t="s">
        <v>71</v>
      </c>
      <c r="U36" s="77" t="s">
        <v>28</v>
      </c>
      <c r="V36" s="76" t="s">
        <v>295</v>
      </c>
      <c r="W36" s="54" t="s">
        <v>12</v>
      </c>
      <c r="X36" s="54">
        <v>28</v>
      </c>
      <c r="Y36" s="99" t="s">
        <v>37</v>
      </c>
      <c r="Z36" s="99" t="s">
        <v>41</v>
      </c>
      <c r="AA36" s="88">
        <v>1175325.6000000001</v>
      </c>
      <c r="AB36" s="89">
        <f t="shared" si="37"/>
        <v>32909116.800000001</v>
      </c>
    </row>
    <row r="37" spans="2:28" ht="63.75">
      <c r="B37" s="25"/>
      <c r="C37" s="46">
        <f t="shared" si="29"/>
        <v>13</v>
      </c>
      <c r="D37" s="47" t="str">
        <f t="shared" si="30"/>
        <v>PT-ISIM-PV-SNR-M4-EXT</v>
      </c>
      <c r="E37" s="48" t="str">
        <f t="shared" si="31"/>
        <v>Программное обеспечение PT Industrial Security Incident Manager. Компонент Industrial Security Incident Manager proView Sensor, продление лицензии, обновления в течение 4 (четырёх) месяцев</v>
      </c>
      <c r="F37" s="77" t="str">
        <f t="shared" si="32"/>
        <v>Национальный режим не предоставляется – запрет</v>
      </c>
      <c r="G37" s="46" t="str">
        <f t="shared" si="33"/>
        <v>шт.</v>
      </c>
      <c r="H37" s="78">
        <f t="shared" si="34"/>
        <v>1</v>
      </c>
      <c r="I37" s="28" t="s">
        <v>15</v>
      </c>
      <c r="J37" s="27" t="s">
        <v>15</v>
      </c>
      <c r="K37" s="27"/>
      <c r="L37" s="37">
        <f t="shared" si="35"/>
        <v>394679</v>
      </c>
      <c r="M37" s="1">
        <v>0</v>
      </c>
      <c r="N37" s="104">
        <f t="shared" si="36"/>
        <v>0</v>
      </c>
      <c r="O37" s="26"/>
      <c r="R37" s="54">
        <f>R36+1</f>
        <v>13</v>
      </c>
      <c r="S37" s="47" t="s">
        <v>72</v>
      </c>
      <c r="T37" s="47" t="s">
        <v>73</v>
      </c>
      <c r="U37" s="77" t="s">
        <v>28</v>
      </c>
      <c r="V37" s="76" t="s">
        <v>295</v>
      </c>
      <c r="W37" s="54" t="s">
        <v>12</v>
      </c>
      <c r="X37" s="54">
        <v>1</v>
      </c>
      <c r="Y37" s="99" t="s">
        <v>37</v>
      </c>
      <c r="Z37" s="99" t="s">
        <v>41</v>
      </c>
      <c r="AA37" s="88">
        <v>394679</v>
      </c>
      <c r="AB37" s="89">
        <f t="shared" si="37"/>
        <v>394679</v>
      </c>
    </row>
    <row r="38" spans="2:28" ht="63.75">
      <c r="B38" s="25"/>
      <c r="C38" s="46">
        <f t="shared" si="29"/>
        <v>14</v>
      </c>
      <c r="D38" s="47" t="str">
        <f t="shared" si="30"/>
        <v>PT-ISIM-PV-SNR-M5-EXT</v>
      </c>
      <c r="E38" s="48" t="str">
        <f t="shared" si="31"/>
        <v>Программное обеспечение PT Industrial Security Incident Manager. Компонент Industrial Security Incident Manager proView Sensor, продление лицензии, обновления в течение 5 (пяти) месяцев</v>
      </c>
      <c r="F38" s="77" t="str">
        <f t="shared" si="32"/>
        <v>Национальный режим не предоставляется – запрет</v>
      </c>
      <c r="G38" s="46" t="str">
        <f t="shared" si="33"/>
        <v>шт.</v>
      </c>
      <c r="H38" s="78">
        <f t="shared" si="34"/>
        <v>1</v>
      </c>
      <c r="I38" s="28" t="s">
        <v>15</v>
      </c>
      <c r="J38" s="27" t="s">
        <v>15</v>
      </c>
      <c r="K38" s="27"/>
      <c r="L38" s="37">
        <f t="shared" si="35"/>
        <v>493350</v>
      </c>
      <c r="M38" s="1">
        <v>0</v>
      </c>
      <c r="N38" s="104">
        <f t="shared" si="36"/>
        <v>0</v>
      </c>
      <c r="O38" s="26"/>
      <c r="R38" s="54">
        <f>R37+1</f>
        <v>14</v>
      </c>
      <c r="S38" s="47" t="s">
        <v>74</v>
      </c>
      <c r="T38" s="47" t="s">
        <v>75</v>
      </c>
      <c r="U38" s="77" t="s">
        <v>28</v>
      </c>
      <c r="V38" s="76" t="s">
        <v>295</v>
      </c>
      <c r="W38" s="54" t="s">
        <v>12</v>
      </c>
      <c r="X38" s="54">
        <v>1</v>
      </c>
      <c r="Y38" s="99" t="s">
        <v>37</v>
      </c>
      <c r="Z38" s="99" t="s">
        <v>41</v>
      </c>
      <c r="AA38" s="88">
        <v>493350</v>
      </c>
      <c r="AB38" s="89">
        <f t="shared" si="37"/>
        <v>493350</v>
      </c>
    </row>
    <row r="39" spans="2:28" ht="63.75">
      <c r="B39" s="25"/>
      <c r="C39" s="46">
        <f t="shared" si="29"/>
        <v>15</v>
      </c>
      <c r="D39" s="47" t="str">
        <f t="shared" si="30"/>
        <v>PT-ISIM-PV-SNR-EXT</v>
      </c>
      <c r="E39" s="48" t="str">
        <f t="shared" si="31"/>
        <v>Программное обеспечение PT Industrial Security Incident Manager. Компонент Industrial Security Incident Manager proView Sensor, продление лицензии, обновления в течение 1 года</v>
      </c>
      <c r="F39" s="77" t="str">
        <f t="shared" si="32"/>
        <v>Национальный режим не предоставляется – запрет</v>
      </c>
      <c r="G39" s="46" t="str">
        <f t="shared" si="33"/>
        <v>шт.</v>
      </c>
      <c r="H39" s="78">
        <f t="shared" si="34"/>
        <v>1</v>
      </c>
      <c r="I39" s="28" t="s">
        <v>15</v>
      </c>
      <c r="J39" s="27" t="s">
        <v>15</v>
      </c>
      <c r="K39" s="27"/>
      <c r="L39" s="37">
        <f t="shared" si="35"/>
        <v>1184040</v>
      </c>
      <c r="M39" s="1">
        <v>0</v>
      </c>
      <c r="N39" s="104">
        <f t="shared" si="36"/>
        <v>0</v>
      </c>
      <c r="O39" s="26"/>
      <c r="R39" s="54">
        <f>R38+1</f>
        <v>15</v>
      </c>
      <c r="S39" s="47" t="s">
        <v>76</v>
      </c>
      <c r="T39" s="47" t="s">
        <v>77</v>
      </c>
      <c r="U39" s="77" t="s">
        <v>28</v>
      </c>
      <c r="V39" s="76" t="s">
        <v>295</v>
      </c>
      <c r="W39" s="54" t="s">
        <v>12</v>
      </c>
      <c r="X39" s="54">
        <v>1</v>
      </c>
      <c r="Y39" s="99" t="s">
        <v>37</v>
      </c>
      <c r="Z39" s="99" t="s">
        <v>41</v>
      </c>
      <c r="AA39" s="88">
        <v>1184040</v>
      </c>
      <c r="AB39" s="89">
        <f t="shared" si="37"/>
        <v>1184040</v>
      </c>
    </row>
    <row r="40" spans="2:28" ht="89.25">
      <c r="B40" s="25"/>
      <c r="C40" s="46">
        <f t="shared" si="29"/>
        <v>16</v>
      </c>
      <c r="D40" s="47" t="str">
        <f t="shared" si="30"/>
        <v>PT-ISIM-OV-CAL-20-M16-EXT</v>
      </c>
      <c r="E40" s="48" t="str">
        <f t="shared" si="31"/>
        <v>Программное обеспечение PT Industrial Security Incident Manager. Компонент Industrial Security Incident Manager Overview Center, расширение серверного компонента, 20 обслуживаемых View, продление лицензии, обновления в течение 16 (шестнадцати) месяцев</v>
      </c>
      <c r="F40" s="77" t="str">
        <f t="shared" si="32"/>
        <v>Национальный режим не предоставляется – запрет</v>
      </c>
      <c r="G40" s="46" t="str">
        <f t="shared" si="33"/>
        <v>шт.</v>
      </c>
      <c r="H40" s="78">
        <f t="shared" si="34"/>
        <v>2</v>
      </c>
      <c r="I40" s="28" t="s">
        <v>15</v>
      </c>
      <c r="J40" s="27" t="s">
        <v>15</v>
      </c>
      <c r="K40" s="27"/>
      <c r="L40" s="37">
        <f t="shared" si="35"/>
        <v>1489363.2</v>
      </c>
      <c r="M40" s="1">
        <v>0</v>
      </c>
      <c r="N40" s="104">
        <f t="shared" si="36"/>
        <v>0</v>
      </c>
      <c r="O40" s="26"/>
      <c r="R40" s="54">
        <f>R39+1</f>
        <v>16</v>
      </c>
      <c r="S40" s="47" t="s">
        <v>78</v>
      </c>
      <c r="T40" s="47" t="s">
        <v>79</v>
      </c>
      <c r="U40" s="77" t="s">
        <v>28</v>
      </c>
      <c r="V40" s="76" t="s">
        <v>295</v>
      </c>
      <c r="W40" s="54" t="s">
        <v>12</v>
      </c>
      <c r="X40" s="54">
        <v>2</v>
      </c>
      <c r="Y40" s="99" t="s">
        <v>37</v>
      </c>
      <c r="Z40" s="99" t="s">
        <v>41</v>
      </c>
      <c r="AA40" s="88">
        <v>1489363.2</v>
      </c>
      <c r="AB40" s="89">
        <f t="shared" si="37"/>
        <v>2978726.4</v>
      </c>
    </row>
    <row r="41" spans="2:28">
      <c r="B41" s="25"/>
      <c r="C41" s="42" t="s">
        <v>80</v>
      </c>
      <c r="D41" s="43"/>
      <c r="E41" s="43"/>
      <c r="F41" s="43"/>
      <c r="G41" s="43"/>
      <c r="H41" s="43"/>
      <c r="I41" s="42"/>
      <c r="J41" s="42"/>
      <c r="K41" s="42"/>
      <c r="L41" s="43"/>
      <c r="M41" s="43"/>
      <c r="N41" s="86"/>
      <c r="O41" s="26"/>
      <c r="R41" s="42" t="s">
        <v>80</v>
      </c>
      <c r="S41" s="43"/>
      <c r="T41" s="43"/>
      <c r="U41" s="43"/>
      <c r="V41" s="42"/>
      <c r="W41" s="43"/>
      <c r="X41" s="43"/>
      <c r="Y41" s="43"/>
      <c r="Z41" s="43"/>
      <c r="AA41" s="43"/>
      <c r="AB41" s="86"/>
    </row>
    <row r="42" spans="2:28">
      <c r="B42" s="25"/>
      <c r="C42" s="44"/>
      <c r="D42" s="45" t="s">
        <v>81</v>
      </c>
      <c r="E42" s="45"/>
      <c r="F42" s="45"/>
      <c r="G42" s="45"/>
      <c r="H42" s="45"/>
      <c r="I42" s="45"/>
      <c r="J42" s="45"/>
      <c r="K42" s="45"/>
      <c r="L42" s="45"/>
      <c r="M42" s="45"/>
      <c r="N42" s="90"/>
      <c r="O42" s="26"/>
      <c r="R42" s="44"/>
      <c r="S42" s="45" t="s">
        <v>81</v>
      </c>
      <c r="T42" s="45"/>
      <c r="U42" s="45"/>
      <c r="V42" s="45"/>
      <c r="W42" s="45"/>
      <c r="X42" s="45"/>
      <c r="Y42" s="45"/>
      <c r="Z42" s="45"/>
      <c r="AA42" s="45"/>
      <c r="AB42" s="90"/>
    </row>
    <row r="43" spans="2:28" ht="38.25">
      <c r="B43" s="25"/>
      <c r="C43" s="46">
        <f>R43</f>
        <v>17</v>
      </c>
      <c r="D43" s="47" t="str">
        <f>S43</f>
        <v>PT-XSP-P300</v>
      </c>
      <c r="E43" s="48" t="str">
        <f>T43</f>
        <v>Программное обеспечение XSpider Pro. Лицензия Pentest на 300 IP, обновления в течение 1 (одного) года</v>
      </c>
      <c r="F43" s="77" t="str">
        <f>U43</f>
        <v>Национальный режим не предоставляется – запрет</v>
      </c>
      <c r="G43" s="46" t="str">
        <f>W43</f>
        <v>шт.</v>
      </c>
      <c r="H43" s="78">
        <f>X43</f>
        <v>1</v>
      </c>
      <c r="I43" s="28" t="s">
        <v>15</v>
      </c>
      <c r="J43" s="27" t="s">
        <v>15</v>
      </c>
      <c r="K43" s="27"/>
      <c r="L43" s="37">
        <f>AA43</f>
        <v>355500</v>
      </c>
      <c r="M43" s="1">
        <v>0</v>
      </c>
      <c r="N43" s="104">
        <f t="shared" ref="N43" si="38">H43*M43</f>
        <v>0</v>
      </c>
      <c r="O43" s="26"/>
      <c r="R43" s="49">
        <v>17</v>
      </c>
      <c r="S43" s="56" t="s">
        <v>82</v>
      </c>
      <c r="T43" s="47" t="s">
        <v>83</v>
      </c>
      <c r="U43" s="77" t="s">
        <v>28</v>
      </c>
      <c r="V43" s="76" t="s">
        <v>295</v>
      </c>
      <c r="W43" s="54" t="s">
        <v>12</v>
      </c>
      <c r="X43" s="79">
        <v>1</v>
      </c>
      <c r="Y43" s="99" t="s">
        <v>37</v>
      </c>
      <c r="Z43" s="99" t="s">
        <v>41</v>
      </c>
      <c r="AA43" s="88">
        <v>355500</v>
      </c>
      <c r="AB43" s="89">
        <f>ROUND(X43*AA43,2)</f>
        <v>355500</v>
      </c>
    </row>
    <row r="44" spans="2:28">
      <c r="B44" s="25"/>
      <c r="C44" s="44"/>
      <c r="D44" s="45" t="s">
        <v>84</v>
      </c>
      <c r="E44" s="45"/>
      <c r="F44" s="45"/>
      <c r="G44" s="45"/>
      <c r="H44" s="45"/>
      <c r="I44" s="45"/>
      <c r="J44" s="45"/>
      <c r="K44" s="45"/>
      <c r="L44" s="45"/>
      <c r="M44" s="45"/>
      <c r="N44" s="90"/>
      <c r="O44" s="26"/>
      <c r="R44" s="44"/>
      <c r="S44" s="45" t="s">
        <v>84</v>
      </c>
      <c r="T44" s="45"/>
      <c r="U44" s="45"/>
      <c r="V44" s="45"/>
      <c r="W44" s="45"/>
      <c r="X44" s="45"/>
      <c r="Y44" s="45"/>
      <c r="Z44" s="45"/>
      <c r="AA44" s="45"/>
      <c r="AB44" s="90"/>
    </row>
    <row r="45" spans="2:28" ht="38.25">
      <c r="B45" s="25"/>
      <c r="C45" s="46">
        <f>R45</f>
        <v>18</v>
      </c>
      <c r="D45" s="47" t="str">
        <f>S45</f>
        <v>PT-XSP-P64</v>
      </c>
      <c r="E45" s="48" t="str">
        <f>T45</f>
        <v>Программное обеспечение XSpider Pro. Лицензия Pentest на 64 IP, обновления в течение 1 (одного) года</v>
      </c>
      <c r="F45" s="77" t="str">
        <f>U45</f>
        <v>Национальный режим не предоставляется – запрет</v>
      </c>
      <c r="G45" s="46" t="str">
        <f>W45</f>
        <v>шт.</v>
      </c>
      <c r="H45" s="78">
        <f>X45</f>
        <v>1</v>
      </c>
      <c r="I45" s="28" t="s">
        <v>15</v>
      </c>
      <c r="J45" s="27" t="s">
        <v>15</v>
      </c>
      <c r="K45" s="27"/>
      <c r="L45" s="37">
        <f>AA45</f>
        <v>125910</v>
      </c>
      <c r="M45" s="1">
        <v>0</v>
      </c>
      <c r="N45" s="104">
        <f t="shared" ref="N45" si="39">H45*M45</f>
        <v>0</v>
      </c>
      <c r="O45" s="26"/>
      <c r="R45" s="49">
        <f>R43+1</f>
        <v>18</v>
      </c>
      <c r="S45" s="56" t="s">
        <v>85</v>
      </c>
      <c r="T45" s="47" t="s">
        <v>86</v>
      </c>
      <c r="U45" s="77" t="s">
        <v>28</v>
      </c>
      <c r="V45" s="76" t="s">
        <v>295</v>
      </c>
      <c r="W45" s="54" t="s">
        <v>12</v>
      </c>
      <c r="X45" s="79">
        <v>1</v>
      </c>
      <c r="Y45" s="99" t="s">
        <v>37</v>
      </c>
      <c r="Z45" s="99" t="s">
        <v>41</v>
      </c>
      <c r="AA45" s="88">
        <v>125910</v>
      </c>
      <c r="AB45" s="89">
        <f>ROUND(X45*AA45,2)</f>
        <v>125910</v>
      </c>
    </row>
    <row r="46" spans="2:28">
      <c r="B46" s="25"/>
      <c r="C46" s="44"/>
      <c r="D46" s="45" t="s">
        <v>87</v>
      </c>
      <c r="E46" s="45"/>
      <c r="F46" s="45"/>
      <c r="G46" s="45"/>
      <c r="H46" s="45"/>
      <c r="I46" s="45"/>
      <c r="J46" s="45"/>
      <c r="K46" s="45"/>
      <c r="L46" s="45"/>
      <c r="M46" s="45"/>
      <c r="N46" s="90"/>
      <c r="O46" s="26"/>
      <c r="R46" s="44"/>
      <c r="S46" s="45" t="s">
        <v>87</v>
      </c>
      <c r="T46" s="45"/>
      <c r="U46" s="45"/>
      <c r="V46" s="45"/>
      <c r="W46" s="45"/>
      <c r="X46" s="45"/>
      <c r="Y46" s="45"/>
      <c r="Z46" s="45"/>
      <c r="AA46" s="45"/>
      <c r="AB46" s="90"/>
    </row>
    <row r="47" spans="2:28" ht="38.25">
      <c r="B47" s="25"/>
      <c r="C47" s="46">
        <f>R47</f>
        <v>19</v>
      </c>
      <c r="D47" s="47" t="str">
        <f>S47</f>
        <v>PT-XSP-P300</v>
      </c>
      <c r="E47" s="48" t="str">
        <f>T47</f>
        <v>Программное обеспечение XSpider Pro. Лицензия Pentest на 300 IP, обновления в течение 1 (одного) года</v>
      </c>
      <c r="F47" s="77" t="str">
        <f>U47</f>
        <v>Национальный режим не предоставляется – запрет</v>
      </c>
      <c r="G47" s="46" t="str">
        <f>W47</f>
        <v>шт.</v>
      </c>
      <c r="H47" s="78">
        <f>X47</f>
        <v>1</v>
      </c>
      <c r="I47" s="28" t="s">
        <v>15</v>
      </c>
      <c r="J47" s="27" t="s">
        <v>15</v>
      </c>
      <c r="K47" s="27"/>
      <c r="L47" s="37">
        <f>AA47</f>
        <v>355500</v>
      </c>
      <c r="M47" s="1">
        <v>0</v>
      </c>
      <c r="N47" s="104">
        <f t="shared" ref="N47" si="40">H47*M47</f>
        <v>0</v>
      </c>
      <c r="O47" s="26"/>
      <c r="R47" s="49">
        <f>R45+1</f>
        <v>19</v>
      </c>
      <c r="S47" s="56" t="s">
        <v>82</v>
      </c>
      <c r="T47" s="47" t="s">
        <v>83</v>
      </c>
      <c r="U47" s="77" t="s">
        <v>28</v>
      </c>
      <c r="V47" s="76" t="s">
        <v>295</v>
      </c>
      <c r="W47" s="54" t="s">
        <v>12</v>
      </c>
      <c r="X47" s="79">
        <v>1</v>
      </c>
      <c r="Y47" s="99" t="s">
        <v>37</v>
      </c>
      <c r="Z47" s="99" t="s">
        <v>41</v>
      </c>
      <c r="AA47" s="88">
        <v>355500</v>
      </c>
      <c r="AB47" s="89">
        <f>ROUND(X47*AA47,2)</f>
        <v>355500</v>
      </c>
    </row>
    <row r="48" spans="2:28">
      <c r="B48" s="25"/>
      <c r="C48" s="44"/>
      <c r="D48" s="45" t="s">
        <v>88</v>
      </c>
      <c r="E48" s="45"/>
      <c r="F48" s="45"/>
      <c r="G48" s="45"/>
      <c r="H48" s="45"/>
      <c r="I48" s="45"/>
      <c r="J48" s="45"/>
      <c r="K48" s="45"/>
      <c r="L48" s="45"/>
      <c r="M48" s="45"/>
      <c r="N48" s="90"/>
      <c r="O48" s="26"/>
      <c r="R48" s="44"/>
      <c r="S48" s="45" t="s">
        <v>88</v>
      </c>
      <c r="T48" s="45"/>
      <c r="U48" s="45"/>
      <c r="V48" s="45"/>
      <c r="W48" s="45"/>
      <c r="X48" s="45"/>
      <c r="Y48" s="45"/>
      <c r="Z48" s="45"/>
      <c r="AA48" s="45"/>
      <c r="AB48" s="90"/>
    </row>
    <row r="49" spans="2:28" ht="38.25">
      <c r="B49" s="25"/>
      <c r="C49" s="46">
        <f>R49</f>
        <v>20</v>
      </c>
      <c r="D49" s="47" t="str">
        <f>S49</f>
        <v>PT-XSP-P100</v>
      </c>
      <c r="E49" s="48" t="str">
        <f>T49</f>
        <v>Программное обеспечение XSpider Pro. Лицензия Pentest на 100 IP, обновления в течение 1 (одного) года</v>
      </c>
      <c r="F49" s="77" t="str">
        <f>U49</f>
        <v>Национальный режим не предоставляется – запрет</v>
      </c>
      <c r="G49" s="46" t="str">
        <f>W49</f>
        <v>шт.</v>
      </c>
      <c r="H49" s="78">
        <f>X49</f>
        <v>1</v>
      </c>
      <c r="I49" s="28" t="s">
        <v>15</v>
      </c>
      <c r="J49" s="27" t="s">
        <v>15</v>
      </c>
      <c r="K49" s="27"/>
      <c r="L49" s="37">
        <f>AA49</f>
        <v>157500</v>
      </c>
      <c r="M49" s="1">
        <v>0</v>
      </c>
      <c r="N49" s="104">
        <f t="shared" ref="N49" si="41">H49*M49</f>
        <v>0</v>
      </c>
      <c r="O49" s="26"/>
      <c r="R49" s="49">
        <f>R47+1</f>
        <v>20</v>
      </c>
      <c r="S49" s="56" t="s">
        <v>89</v>
      </c>
      <c r="T49" s="47" t="s">
        <v>90</v>
      </c>
      <c r="U49" s="77" t="s">
        <v>28</v>
      </c>
      <c r="V49" s="76" t="s">
        <v>295</v>
      </c>
      <c r="W49" s="54" t="s">
        <v>12</v>
      </c>
      <c r="X49" s="79">
        <v>1</v>
      </c>
      <c r="Y49" s="99" t="s">
        <v>37</v>
      </c>
      <c r="Z49" s="99" t="s">
        <v>41</v>
      </c>
      <c r="AA49" s="88">
        <v>157500</v>
      </c>
      <c r="AB49" s="89">
        <f>ROUND(X49*AA49,2)</f>
        <v>157500</v>
      </c>
    </row>
    <row r="50" spans="2:28">
      <c r="B50" s="25"/>
      <c r="C50" s="44"/>
      <c r="D50" s="45" t="s">
        <v>91</v>
      </c>
      <c r="E50" s="45"/>
      <c r="F50" s="45"/>
      <c r="G50" s="45"/>
      <c r="H50" s="45"/>
      <c r="I50" s="45"/>
      <c r="J50" s="45"/>
      <c r="K50" s="45"/>
      <c r="L50" s="45"/>
      <c r="M50" s="45"/>
      <c r="N50" s="90"/>
      <c r="O50" s="26"/>
      <c r="R50" s="44"/>
      <c r="S50" s="45" t="s">
        <v>91</v>
      </c>
      <c r="T50" s="45"/>
      <c r="U50" s="45"/>
      <c r="V50" s="45"/>
      <c r="W50" s="45"/>
      <c r="X50" s="45"/>
      <c r="Y50" s="45"/>
      <c r="Z50" s="45"/>
      <c r="AA50" s="45"/>
      <c r="AB50" s="90"/>
    </row>
    <row r="51" spans="2:28" ht="38.25">
      <c r="B51" s="25"/>
      <c r="C51" s="46">
        <f>R51</f>
        <v>21</v>
      </c>
      <c r="D51" s="47" t="str">
        <f>S51</f>
        <v>PT-XSP-P100</v>
      </c>
      <c r="E51" s="48" t="str">
        <f>T51</f>
        <v>Программное обеспечение XSpider Pro. Лицензия Pentest на 100 IP, обновления в течение 1 (одного) года</v>
      </c>
      <c r="F51" s="77" t="str">
        <f>U51</f>
        <v>Национальный режим не предоставляется – запрет</v>
      </c>
      <c r="G51" s="46" t="str">
        <f>W51</f>
        <v>шт.</v>
      </c>
      <c r="H51" s="78">
        <f>X51</f>
        <v>1</v>
      </c>
      <c r="I51" s="28" t="s">
        <v>15</v>
      </c>
      <c r="J51" s="27" t="s">
        <v>15</v>
      </c>
      <c r="K51" s="27"/>
      <c r="L51" s="37">
        <f>AA51</f>
        <v>157500</v>
      </c>
      <c r="M51" s="1">
        <v>0</v>
      </c>
      <c r="N51" s="104">
        <f t="shared" ref="N51" si="42">H51*M51</f>
        <v>0</v>
      </c>
      <c r="O51" s="26"/>
      <c r="R51" s="49">
        <f>R49+1</f>
        <v>21</v>
      </c>
      <c r="S51" s="56" t="s">
        <v>89</v>
      </c>
      <c r="T51" s="47" t="s">
        <v>90</v>
      </c>
      <c r="U51" s="77" t="s">
        <v>28</v>
      </c>
      <c r="V51" s="76" t="s">
        <v>295</v>
      </c>
      <c r="W51" s="54" t="s">
        <v>12</v>
      </c>
      <c r="X51" s="79">
        <v>1</v>
      </c>
      <c r="Y51" s="99" t="s">
        <v>37</v>
      </c>
      <c r="Z51" s="99" t="s">
        <v>41</v>
      </c>
      <c r="AA51" s="88">
        <v>157500</v>
      </c>
      <c r="AB51" s="89">
        <f>ROUND(X51*AA51,2)</f>
        <v>157500</v>
      </c>
    </row>
    <row r="52" spans="2:28">
      <c r="B52" s="25"/>
      <c r="C52" s="44"/>
      <c r="D52" s="45" t="s">
        <v>92</v>
      </c>
      <c r="E52" s="45"/>
      <c r="F52" s="45"/>
      <c r="G52" s="45"/>
      <c r="H52" s="45"/>
      <c r="I52" s="45"/>
      <c r="J52" s="45"/>
      <c r="K52" s="45"/>
      <c r="L52" s="45"/>
      <c r="M52" s="45"/>
      <c r="N52" s="90"/>
      <c r="O52" s="26"/>
      <c r="R52" s="44"/>
      <c r="S52" s="45" t="s">
        <v>92</v>
      </c>
      <c r="T52" s="45"/>
      <c r="U52" s="45"/>
      <c r="V52" s="45"/>
      <c r="W52" s="45"/>
      <c r="X52" s="45"/>
      <c r="Y52" s="45"/>
      <c r="Z52" s="45"/>
      <c r="AA52" s="45"/>
      <c r="AB52" s="90"/>
    </row>
    <row r="53" spans="2:28" ht="38.25">
      <c r="B53" s="25"/>
      <c r="C53" s="46">
        <f>R53</f>
        <v>22</v>
      </c>
      <c r="D53" s="47" t="str">
        <f>S53</f>
        <v>PT-XSP-P200</v>
      </c>
      <c r="E53" s="48" t="str">
        <f>T53</f>
        <v>Программное обеспечение XSpider Pro. Лицензия Pentest на 200 IP, обновления в течение 1 (одного) года</v>
      </c>
      <c r="F53" s="77" t="str">
        <f>U53</f>
        <v>Национальный режим не предоставляется – запрет</v>
      </c>
      <c r="G53" s="46" t="str">
        <f>W53</f>
        <v>шт.</v>
      </c>
      <c r="H53" s="78">
        <f>X53</f>
        <v>1</v>
      </c>
      <c r="I53" s="28" t="s">
        <v>15</v>
      </c>
      <c r="J53" s="27" t="s">
        <v>15</v>
      </c>
      <c r="K53" s="27"/>
      <c r="L53" s="37">
        <f>AA53</f>
        <v>247500</v>
      </c>
      <c r="M53" s="1">
        <v>0</v>
      </c>
      <c r="N53" s="104">
        <f t="shared" ref="N53" si="43">H53*M53</f>
        <v>0</v>
      </c>
      <c r="O53" s="26"/>
      <c r="R53" s="49">
        <f>R51+1</f>
        <v>22</v>
      </c>
      <c r="S53" s="56" t="s">
        <v>93</v>
      </c>
      <c r="T53" s="47" t="s">
        <v>94</v>
      </c>
      <c r="U53" s="77" t="s">
        <v>28</v>
      </c>
      <c r="V53" s="76" t="s">
        <v>295</v>
      </c>
      <c r="W53" s="54" t="s">
        <v>12</v>
      </c>
      <c r="X53" s="79">
        <v>1</v>
      </c>
      <c r="Y53" s="99" t="s">
        <v>37</v>
      </c>
      <c r="Z53" s="99" t="s">
        <v>41</v>
      </c>
      <c r="AA53" s="88">
        <v>247500</v>
      </c>
      <c r="AB53" s="89">
        <f>ROUND(X53*AA53,2)</f>
        <v>247500</v>
      </c>
    </row>
    <row r="54" spans="2:28">
      <c r="B54" s="25"/>
      <c r="C54" s="44"/>
      <c r="D54" s="45" t="s">
        <v>95</v>
      </c>
      <c r="E54" s="45"/>
      <c r="F54" s="45"/>
      <c r="G54" s="45"/>
      <c r="H54" s="45"/>
      <c r="I54" s="45"/>
      <c r="J54" s="45"/>
      <c r="K54" s="45"/>
      <c r="L54" s="45"/>
      <c r="M54" s="45"/>
      <c r="N54" s="90"/>
      <c r="O54" s="26"/>
      <c r="R54" s="44"/>
      <c r="S54" s="45" t="s">
        <v>95</v>
      </c>
      <c r="T54" s="45"/>
      <c r="U54" s="45"/>
      <c r="V54" s="45"/>
      <c r="W54" s="45"/>
      <c r="X54" s="45"/>
      <c r="Y54" s="45"/>
      <c r="Z54" s="45"/>
      <c r="AA54" s="45"/>
      <c r="AB54" s="90"/>
    </row>
    <row r="55" spans="2:28" ht="38.25">
      <c r="B55" s="25"/>
      <c r="C55" s="46">
        <f>R55</f>
        <v>23</v>
      </c>
      <c r="D55" s="47" t="str">
        <f>S55</f>
        <v>PT-XSP-P64</v>
      </c>
      <c r="E55" s="48" t="str">
        <f>T55</f>
        <v>Программное обеспечение XSpider Pro. Лицензия Pentest на 64 IP, обновления в течение 1 (одного) года</v>
      </c>
      <c r="F55" s="77" t="str">
        <f>U55</f>
        <v>Национальный режим не предоставляется – запрет</v>
      </c>
      <c r="G55" s="46" t="str">
        <f>W55</f>
        <v>шт.</v>
      </c>
      <c r="H55" s="78">
        <f>X55</f>
        <v>1</v>
      </c>
      <c r="I55" s="28" t="s">
        <v>15</v>
      </c>
      <c r="J55" s="27" t="s">
        <v>15</v>
      </c>
      <c r="K55" s="27"/>
      <c r="L55" s="37">
        <f>AA55</f>
        <v>125910</v>
      </c>
      <c r="M55" s="1">
        <v>0</v>
      </c>
      <c r="N55" s="104">
        <f t="shared" ref="N55" si="44">H55*M55</f>
        <v>0</v>
      </c>
      <c r="O55" s="26"/>
      <c r="R55" s="49">
        <f>R53+1</f>
        <v>23</v>
      </c>
      <c r="S55" s="56" t="s">
        <v>85</v>
      </c>
      <c r="T55" s="47" t="s">
        <v>86</v>
      </c>
      <c r="U55" s="77" t="s">
        <v>28</v>
      </c>
      <c r="V55" s="76" t="s">
        <v>295</v>
      </c>
      <c r="W55" s="54" t="s">
        <v>12</v>
      </c>
      <c r="X55" s="79">
        <v>1</v>
      </c>
      <c r="Y55" s="99" t="s">
        <v>37</v>
      </c>
      <c r="Z55" s="99" t="s">
        <v>41</v>
      </c>
      <c r="AA55" s="88">
        <v>125910</v>
      </c>
      <c r="AB55" s="89">
        <f>ROUND(X55*AA55,2)</f>
        <v>125910</v>
      </c>
    </row>
    <row r="56" spans="2:28">
      <c r="B56" s="25"/>
      <c r="C56" s="44"/>
      <c r="D56" s="45" t="s">
        <v>96</v>
      </c>
      <c r="E56" s="45"/>
      <c r="F56" s="45"/>
      <c r="G56" s="45"/>
      <c r="H56" s="45"/>
      <c r="I56" s="45"/>
      <c r="J56" s="45"/>
      <c r="K56" s="45"/>
      <c r="L56" s="45"/>
      <c r="M56" s="45"/>
      <c r="N56" s="90"/>
      <c r="O56" s="26"/>
      <c r="R56" s="44"/>
      <c r="S56" s="45" t="s">
        <v>96</v>
      </c>
      <c r="T56" s="45"/>
      <c r="U56" s="45"/>
      <c r="V56" s="45"/>
      <c r="W56" s="45"/>
      <c r="X56" s="45"/>
      <c r="Y56" s="45"/>
      <c r="Z56" s="45"/>
      <c r="AA56" s="45"/>
      <c r="AB56" s="90"/>
    </row>
    <row r="57" spans="2:28" ht="38.25">
      <c r="B57" s="25"/>
      <c r="C57" s="46">
        <f>R57</f>
        <v>24</v>
      </c>
      <c r="D57" s="47" t="str">
        <f>S57</f>
        <v>PT-XSP-P100</v>
      </c>
      <c r="E57" s="48" t="str">
        <f>T57</f>
        <v>Программное обеспечение XSpider Pro. Лицензия Pentest на 100 IP, обновления в течение 1 (одного) года</v>
      </c>
      <c r="F57" s="77" t="str">
        <f>U57</f>
        <v>Национальный режим не предоставляется – запрет</v>
      </c>
      <c r="G57" s="46" t="str">
        <f>W57</f>
        <v>шт.</v>
      </c>
      <c r="H57" s="78">
        <f>X57</f>
        <v>1</v>
      </c>
      <c r="I57" s="28" t="s">
        <v>15</v>
      </c>
      <c r="J57" s="27" t="s">
        <v>15</v>
      </c>
      <c r="K57" s="27"/>
      <c r="L57" s="37">
        <f>AA57</f>
        <v>157500</v>
      </c>
      <c r="M57" s="1">
        <v>0</v>
      </c>
      <c r="N57" s="104">
        <f t="shared" ref="N57" si="45">H57*M57</f>
        <v>0</v>
      </c>
      <c r="O57" s="26"/>
      <c r="R57" s="49">
        <f>R55+1</f>
        <v>24</v>
      </c>
      <c r="S57" s="56" t="s">
        <v>89</v>
      </c>
      <c r="T57" s="47" t="s">
        <v>90</v>
      </c>
      <c r="U57" s="77" t="s">
        <v>28</v>
      </c>
      <c r="V57" s="76" t="s">
        <v>295</v>
      </c>
      <c r="W57" s="54" t="s">
        <v>12</v>
      </c>
      <c r="X57" s="79">
        <v>1</v>
      </c>
      <c r="Y57" s="99" t="s">
        <v>37</v>
      </c>
      <c r="Z57" s="99" t="s">
        <v>41</v>
      </c>
      <c r="AA57" s="88">
        <v>157500</v>
      </c>
      <c r="AB57" s="89">
        <f>ROUND(X57*AA57,2)</f>
        <v>157500</v>
      </c>
    </row>
    <row r="58" spans="2:28">
      <c r="B58" s="25"/>
      <c r="C58" s="44"/>
      <c r="D58" s="45" t="s">
        <v>97</v>
      </c>
      <c r="E58" s="45"/>
      <c r="F58" s="45"/>
      <c r="G58" s="45"/>
      <c r="H58" s="45"/>
      <c r="I58" s="45"/>
      <c r="J58" s="45"/>
      <c r="K58" s="45"/>
      <c r="L58" s="45"/>
      <c r="M58" s="45"/>
      <c r="N58" s="90"/>
      <c r="O58" s="26"/>
      <c r="R58" s="44"/>
      <c r="S58" s="45" t="s">
        <v>97</v>
      </c>
      <c r="T58" s="45"/>
      <c r="U58" s="45"/>
      <c r="V58" s="45"/>
      <c r="W58" s="45"/>
      <c r="X58" s="45"/>
      <c r="Y58" s="45"/>
      <c r="Z58" s="45"/>
      <c r="AA58" s="45"/>
      <c r="AB58" s="90"/>
    </row>
    <row r="59" spans="2:28" ht="38.25">
      <c r="B59" s="25"/>
      <c r="C59" s="46">
        <f>R59</f>
        <v>25</v>
      </c>
      <c r="D59" s="47" t="str">
        <f>S59</f>
        <v>PT-XSP-P100</v>
      </c>
      <c r="E59" s="48" t="str">
        <f>T59</f>
        <v>Программное обеспечение XSpider Pro. Лицензия Pentest на 100 IP, обновления в течение 1 (одного) года</v>
      </c>
      <c r="F59" s="77" t="str">
        <f>U59</f>
        <v>Национальный режим не предоставляется – запрет</v>
      </c>
      <c r="G59" s="46" t="str">
        <f>W59</f>
        <v>шт.</v>
      </c>
      <c r="H59" s="78">
        <f>X59</f>
        <v>1</v>
      </c>
      <c r="I59" s="28" t="s">
        <v>15</v>
      </c>
      <c r="J59" s="27" t="s">
        <v>15</v>
      </c>
      <c r="K59" s="27"/>
      <c r="L59" s="37">
        <f>AA59</f>
        <v>157500</v>
      </c>
      <c r="M59" s="1">
        <v>0</v>
      </c>
      <c r="N59" s="104">
        <f t="shared" ref="N59" si="46">H59*M59</f>
        <v>0</v>
      </c>
      <c r="O59" s="26"/>
      <c r="R59" s="49">
        <f>R57+1</f>
        <v>25</v>
      </c>
      <c r="S59" s="56" t="s">
        <v>89</v>
      </c>
      <c r="T59" s="47" t="s">
        <v>90</v>
      </c>
      <c r="U59" s="77" t="s">
        <v>28</v>
      </c>
      <c r="V59" s="76" t="s">
        <v>295</v>
      </c>
      <c r="W59" s="54" t="s">
        <v>12</v>
      </c>
      <c r="X59" s="79">
        <v>1</v>
      </c>
      <c r="Y59" s="99" t="s">
        <v>37</v>
      </c>
      <c r="Z59" s="99" t="s">
        <v>41</v>
      </c>
      <c r="AA59" s="88">
        <v>157500</v>
      </c>
      <c r="AB59" s="89">
        <f>ROUND(X59*AA59,2)</f>
        <v>157500</v>
      </c>
    </row>
    <row r="60" spans="2:28">
      <c r="B60" s="25"/>
      <c r="C60" s="44"/>
      <c r="D60" s="45" t="s">
        <v>98</v>
      </c>
      <c r="E60" s="45"/>
      <c r="F60" s="45"/>
      <c r="G60" s="45"/>
      <c r="H60" s="45"/>
      <c r="I60" s="45"/>
      <c r="J60" s="45"/>
      <c r="K60" s="45"/>
      <c r="L60" s="45"/>
      <c r="M60" s="45"/>
      <c r="N60" s="90"/>
      <c r="O60" s="26"/>
      <c r="R60" s="44"/>
      <c r="S60" s="45" t="s">
        <v>98</v>
      </c>
      <c r="T60" s="45"/>
      <c r="U60" s="45"/>
      <c r="V60" s="45"/>
      <c r="W60" s="45"/>
      <c r="X60" s="45"/>
      <c r="Y60" s="45"/>
      <c r="Z60" s="45"/>
      <c r="AA60" s="45"/>
      <c r="AB60" s="90"/>
    </row>
    <row r="61" spans="2:28" ht="38.25">
      <c r="B61" s="25"/>
      <c r="C61" s="46">
        <f>R61</f>
        <v>26</v>
      </c>
      <c r="D61" s="47" t="str">
        <f>S61</f>
        <v>PT-XSP-P64</v>
      </c>
      <c r="E61" s="48" t="str">
        <f>T61</f>
        <v>Программное обеспечение XSpider Pro. Лицензия Pentest на 64 IP, обновления в течение 1 (одного) года</v>
      </c>
      <c r="F61" s="77" t="str">
        <f>U61</f>
        <v>Национальный режим не предоставляется – запрет</v>
      </c>
      <c r="G61" s="46" t="str">
        <f>W61</f>
        <v>шт.</v>
      </c>
      <c r="H61" s="78">
        <f>X61</f>
        <v>1</v>
      </c>
      <c r="I61" s="28" t="s">
        <v>15</v>
      </c>
      <c r="J61" s="27" t="s">
        <v>15</v>
      </c>
      <c r="K61" s="27"/>
      <c r="L61" s="37">
        <f>AA61</f>
        <v>125910</v>
      </c>
      <c r="M61" s="1">
        <v>0</v>
      </c>
      <c r="N61" s="104">
        <f t="shared" ref="N61" si="47">H61*M61</f>
        <v>0</v>
      </c>
      <c r="O61" s="26"/>
      <c r="R61" s="49">
        <f>R59+1</f>
        <v>26</v>
      </c>
      <c r="S61" s="56" t="s">
        <v>85</v>
      </c>
      <c r="T61" s="47" t="s">
        <v>86</v>
      </c>
      <c r="U61" s="77" t="s">
        <v>28</v>
      </c>
      <c r="V61" s="76" t="s">
        <v>295</v>
      </c>
      <c r="W61" s="54" t="s">
        <v>12</v>
      </c>
      <c r="X61" s="79">
        <v>1</v>
      </c>
      <c r="Y61" s="99" t="s">
        <v>37</v>
      </c>
      <c r="Z61" s="99" t="s">
        <v>41</v>
      </c>
      <c r="AA61" s="88">
        <v>125910</v>
      </c>
      <c r="AB61" s="89">
        <f>ROUND(X61*AA61,2)</f>
        <v>125910</v>
      </c>
    </row>
    <row r="62" spans="2:28">
      <c r="B62" s="25"/>
      <c r="C62" s="44"/>
      <c r="D62" s="45" t="s">
        <v>99</v>
      </c>
      <c r="E62" s="45"/>
      <c r="F62" s="45"/>
      <c r="G62" s="45"/>
      <c r="H62" s="45"/>
      <c r="I62" s="45"/>
      <c r="J62" s="45"/>
      <c r="K62" s="45"/>
      <c r="L62" s="45"/>
      <c r="M62" s="45"/>
      <c r="N62" s="90"/>
      <c r="O62" s="26"/>
      <c r="R62" s="44"/>
      <c r="S62" s="45" t="s">
        <v>99</v>
      </c>
      <c r="T62" s="45"/>
      <c r="U62" s="45"/>
      <c r="V62" s="45"/>
      <c r="W62" s="45"/>
      <c r="X62" s="45"/>
      <c r="Y62" s="45"/>
      <c r="Z62" s="45"/>
      <c r="AA62" s="45"/>
      <c r="AB62" s="90"/>
    </row>
    <row r="63" spans="2:28" ht="38.25">
      <c r="B63" s="25"/>
      <c r="C63" s="46">
        <f>R63</f>
        <v>27</v>
      </c>
      <c r="D63" s="47" t="str">
        <f>S63</f>
        <v>PT-XSP-P100</v>
      </c>
      <c r="E63" s="48" t="str">
        <f>T63</f>
        <v>Программное обеспечение XSpider Pro. Лицензия Pentest на 100 IP, обновления в течение 1 (одного) года</v>
      </c>
      <c r="F63" s="77" t="str">
        <f>U63</f>
        <v>Национальный режим не предоставляется – запрет</v>
      </c>
      <c r="G63" s="46" t="str">
        <f>W63</f>
        <v>шт.</v>
      </c>
      <c r="H63" s="78">
        <f>X63</f>
        <v>1</v>
      </c>
      <c r="I63" s="28" t="s">
        <v>15</v>
      </c>
      <c r="J63" s="27" t="s">
        <v>15</v>
      </c>
      <c r="K63" s="27"/>
      <c r="L63" s="37">
        <f>AA63</f>
        <v>157500</v>
      </c>
      <c r="M63" s="1">
        <v>0</v>
      </c>
      <c r="N63" s="104">
        <f t="shared" ref="N63" si="48">H63*M63</f>
        <v>0</v>
      </c>
      <c r="O63" s="26"/>
      <c r="R63" s="49">
        <f>R61+1</f>
        <v>27</v>
      </c>
      <c r="S63" s="56" t="s">
        <v>89</v>
      </c>
      <c r="T63" s="47" t="s">
        <v>90</v>
      </c>
      <c r="U63" s="77" t="s">
        <v>28</v>
      </c>
      <c r="V63" s="76" t="s">
        <v>295</v>
      </c>
      <c r="W63" s="54" t="s">
        <v>12</v>
      </c>
      <c r="X63" s="79">
        <v>1</v>
      </c>
      <c r="Y63" s="99" t="s">
        <v>37</v>
      </c>
      <c r="Z63" s="99" t="s">
        <v>41</v>
      </c>
      <c r="AA63" s="88">
        <v>157500</v>
      </c>
      <c r="AB63" s="89">
        <f>ROUND(X63*AA63,2)</f>
        <v>157500</v>
      </c>
    </row>
    <row r="64" spans="2:28">
      <c r="B64" s="25"/>
      <c r="C64" s="44"/>
      <c r="D64" s="45" t="s">
        <v>100</v>
      </c>
      <c r="E64" s="45"/>
      <c r="F64" s="45"/>
      <c r="G64" s="45"/>
      <c r="H64" s="45"/>
      <c r="I64" s="45"/>
      <c r="J64" s="45"/>
      <c r="K64" s="45"/>
      <c r="L64" s="45"/>
      <c r="M64" s="45"/>
      <c r="N64" s="90"/>
      <c r="O64" s="26"/>
      <c r="R64" s="44"/>
      <c r="S64" s="45" t="s">
        <v>100</v>
      </c>
      <c r="T64" s="45"/>
      <c r="U64" s="45"/>
      <c r="V64" s="45"/>
      <c r="W64" s="45"/>
      <c r="X64" s="45"/>
      <c r="Y64" s="45"/>
      <c r="Z64" s="45"/>
      <c r="AA64" s="45"/>
      <c r="AB64" s="90"/>
    </row>
    <row r="65" spans="2:28" ht="38.25">
      <c r="B65" s="25"/>
      <c r="C65" s="46">
        <f>R65</f>
        <v>28</v>
      </c>
      <c r="D65" s="47" t="str">
        <f>S65</f>
        <v>PT-XSP-P100</v>
      </c>
      <c r="E65" s="48" t="str">
        <f>T65</f>
        <v>Программное обеспечение XSpider Pro. Лицензия Pentest на 100 IP, обновления в течение 1 (одного) года</v>
      </c>
      <c r="F65" s="77" t="str">
        <f>U65</f>
        <v>Национальный режим не предоставляется – запрет</v>
      </c>
      <c r="G65" s="46" t="str">
        <f>W65</f>
        <v>шт.</v>
      </c>
      <c r="H65" s="78">
        <f>X65</f>
        <v>1</v>
      </c>
      <c r="I65" s="28" t="s">
        <v>15</v>
      </c>
      <c r="J65" s="27" t="s">
        <v>15</v>
      </c>
      <c r="K65" s="27"/>
      <c r="L65" s="37">
        <f>AA65</f>
        <v>157500</v>
      </c>
      <c r="M65" s="1">
        <v>0</v>
      </c>
      <c r="N65" s="104">
        <f t="shared" ref="N65" si="49">H65*M65</f>
        <v>0</v>
      </c>
      <c r="O65" s="26"/>
      <c r="R65" s="49">
        <f>R63+1</f>
        <v>28</v>
      </c>
      <c r="S65" s="56" t="s">
        <v>89</v>
      </c>
      <c r="T65" s="47" t="s">
        <v>90</v>
      </c>
      <c r="U65" s="77" t="s">
        <v>28</v>
      </c>
      <c r="V65" s="76" t="s">
        <v>295</v>
      </c>
      <c r="W65" s="54" t="s">
        <v>12</v>
      </c>
      <c r="X65" s="79">
        <v>1</v>
      </c>
      <c r="Y65" s="99" t="s">
        <v>37</v>
      </c>
      <c r="Z65" s="99" t="s">
        <v>41</v>
      </c>
      <c r="AA65" s="88">
        <v>157500</v>
      </c>
      <c r="AB65" s="89">
        <f>ROUND(X65*AA65,2)</f>
        <v>157500</v>
      </c>
    </row>
    <row r="66" spans="2:28">
      <c r="B66" s="25"/>
      <c r="C66" s="44"/>
      <c r="D66" s="45" t="s">
        <v>101</v>
      </c>
      <c r="E66" s="45"/>
      <c r="F66" s="45"/>
      <c r="G66" s="45"/>
      <c r="H66" s="45"/>
      <c r="I66" s="45"/>
      <c r="J66" s="45"/>
      <c r="K66" s="45"/>
      <c r="L66" s="45"/>
      <c r="M66" s="45"/>
      <c r="N66" s="90"/>
      <c r="O66" s="26"/>
      <c r="R66" s="44"/>
      <c r="S66" s="45" t="s">
        <v>101</v>
      </c>
      <c r="T66" s="45"/>
      <c r="U66" s="45"/>
      <c r="V66" s="45"/>
      <c r="W66" s="45"/>
      <c r="X66" s="45"/>
      <c r="Y66" s="45"/>
      <c r="Z66" s="45"/>
      <c r="AA66" s="45"/>
      <c r="AB66" s="90"/>
    </row>
    <row r="67" spans="2:28" ht="38.25">
      <c r="B67" s="25"/>
      <c r="C67" s="46">
        <f>R67</f>
        <v>29</v>
      </c>
      <c r="D67" s="47" t="str">
        <f>S67</f>
        <v>PT-XSP-P64</v>
      </c>
      <c r="E67" s="48" t="str">
        <f>T67</f>
        <v>Программное обеспечение XSpider Pro. Лицензия Pentest на 64 IP, обновления в течение 1 (одного) года</v>
      </c>
      <c r="F67" s="77" t="str">
        <f>U67</f>
        <v>Национальный режим не предоставляется – запрет</v>
      </c>
      <c r="G67" s="46" t="str">
        <f>W67</f>
        <v>шт.</v>
      </c>
      <c r="H67" s="78">
        <f>X67</f>
        <v>1</v>
      </c>
      <c r="I67" s="28" t="s">
        <v>15</v>
      </c>
      <c r="J67" s="27" t="s">
        <v>15</v>
      </c>
      <c r="K67" s="27"/>
      <c r="L67" s="37">
        <f>AA67</f>
        <v>125910</v>
      </c>
      <c r="M67" s="1">
        <v>0</v>
      </c>
      <c r="N67" s="104">
        <f t="shared" ref="N67" si="50">H67*M67</f>
        <v>0</v>
      </c>
      <c r="O67" s="26"/>
      <c r="R67" s="49">
        <f>R65+1</f>
        <v>29</v>
      </c>
      <c r="S67" s="56" t="s">
        <v>85</v>
      </c>
      <c r="T67" s="47" t="s">
        <v>86</v>
      </c>
      <c r="U67" s="77" t="s">
        <v>28</v>
      </c>
      <c r="V67" s="76" t="s">
        <v>295</v>
      </c>
      <c r="W67" s="54" t="s">
        <v>12</v>
      </c>
      <c r="X67" s="79">
        <v>1</v>
      </c>
      <c r="Y67" s="99" t="s">
        <v>37</v>
      </c>
      <c r="Z67" s="99" t="s">
        <v>41</v>
      </c>
      <c r="AA67" s="88">
        <v>125910</v>
      </c>
      <c r="AB67" s="89">
        <f>ROUND(X67*AA67,2)</f>
        <v>125910</v>
      </c>
    </row>
    <row r="68" spans="2:28">
      <c r="B68" s="25"/>
      <c r="C68" s="44"/>
      <c r="D68" s="45" t="s">
        <v>102</v>
      </c>
      <c r="E68" s="45"/>
      <c r="F68" s="45"/>
      <c r="G68" s="45"/>
      <c r="H68" s="45"/>
      <c r="I68" s="45"/>
      <c r="J68" s="45"/>
      <c r="K68" s="45"/>
      <c r="L68" s="45"/>
      <c r="M68" s="45"/>
      <c r="N68" s="90"/>
      <c r="O68" s="26"/>
      <c r="R68" s="44"/>
      <c r="S68" s="45" t="s">
        <v>102</v>
      </c>
      <c r="T68" s="45"/>
      <c r="U68" s="45"/>
      <c r="V68" s="45"/>
      <c r="W68" s="45"/>
      <c r="X68" s="45"/>
      <c r="Y68" s="45"/>
      <c r="Z68" s="45"/>
      <c r="AA68" s="45"/>
      <c r="AB68" s="90"/>
    </row>
    <row r="69" spans="2:28" ht="38.25">
      <c r="B69" s="25"/>
      <c r="C69" s="46">
        <f>R69</f>
        <v>30</v>
      </c>
      <c r="D69" s="47" t="str">
        <f>S69</f>
        <v>PT-XSP-P200</v>
      </c>
      <c r="E69" s="48" t="str">
        <f>T69</f>
        <v>Программное обеспечение XSpider Pro. Лицензия Pentest на 200 IP, обновления в течение 1 (одного) года</v>
      </c>
      <c r="F69" s="77" t="str">
        <f>U69</f>
        <v>Национальный режим не предоставляется – запрет</v>
      </c>
      <c r="G69" s="46" t="str">
        <f>W69</f>
        <v>шт.</v>
      </c>
      <c r="H69" s="78">
        <f>X69</f>
        <v>1</v>
      </c>
      <c r="I69" s="28" t="s">
        <v>15</v>
      </c>
      <c r="J69" s="27" t="s">
        <v>15</v>
      </c>
      <c r="K69" s="27"/>
      <c r="L69" s="37">
        <f>AA69</f>
        <v>247500</v>
      </c>
      <c r="M69" s="1">
        <v>0</v>
      </c>
      <c r="N69" s="104">
        <f t="shared" ref="N69" si="51">H69*M69</f>
        <v>0</v>
      </c>
      <c r="O69" s="26"/>
      <c r="R69" s="49">
        <f>R67+1</f>
        <v>30</v>
      </c>
      <c r="S69" s="56" t="s">
        <v>93</v>
      </c>
      <c r="T69" s="47" t="s">
        <v>94</v>
      </c>
      <c r="U69" s="77" t="s">
        <v>28</v>
      </c>
      <c r="V69" s="76" t="s">
        <v>295</v>
      </c>
      <c r="W69" s="54" t="s">
        <v>12</v>
      </c>
      <c r="X69" s="79">
        <v>1</v>
      </c>
      <c r="Y69" s="99" t="s">
        <v>37</v>
      </c>
      <c r="Z69" s="99" t="s">
        <v>41</v>
      </c>
      <c r="AA69" s="88">
        <v>247500</v>
      </c>
      <c r="AB69" s="89">
        <f>ROUND(X69*AA69,2)</f>
        <v>247500</v>
      </c>
    </row>
    <row r="70" spans="2:28">
      <c r="B70" s="25"/>
      <c r="C70" s="44"/>
      <c r="D70" s="45" t="s">
        <v>103</v>
      </c>
      <c r="E70" s="45"/>
      <c r="F70" s="45"/>
      <c r="G70" s="45"/>
      <c r="H70" s="45"/>
      <c r="I70" s="45"/>
      <c r="J70" s="45"/>
      <c r="K70" s="45"/>
      <c r="L70" s="45"/>
      <c r="M70" s="45"/>
      <c r="N70" s="90"/>
      <c r="O70" s="26"/>
      <c r="R70" s="44"/>
      <c r="S70" s="45" t="s">
        <v>103</v>
      </c>
      <c r="T70" s="45"/>
      <c r="U70" s="45"/>
      <c r="V70" s="45"/>
      <c r="W70" s="45"/>
      <c r="X70" s="45"/>
      <c r="Y70" s="45"/>
      <c r="Z70" s="45"/>
      <c r="AA70" s="45"/>
      <c r="AB70" s="90"/>
    </row>
    <row r="71" spans="2:28" ht="38.25">
      <c r="B71" s="25"/>
      <c r="C71" s="46">
        <f>R71</f>
        <v>31</v>
      </c>
      <c r="D71" s="47" t="str">
        <f>S71</f>
        <v>PT-XSP-P200</v>
      </c>
      <c r="E71" s="48" t="str">
        <f>T71</f>
        <v>Программное обеспечение XSpider Pro. Лицензия Pentest на 200 IP, обновления в течение 1 (одного) года</v>
      </c>
      <c r="F71" s="77" t="str">
        <f>U71</f>
        <v>Национальный режим не предоставляется – запрет</v>
      </c>
      <c r="G71" s="46" t="str">
        <f>W71</f>
        <v>шт.</v>
      </c>
      <c r="H71" s="78">
        <f>X71</f>
        <v>1</v>
      </c>
      <c r="I71" s="28" t="s">
        <v>15</v>
      </c>
      <c r="J71" s="27" t="s">
        <v>15</v>
      </c>
      <c r="K71" s="27"/>
      <c r="L71" s="37">
        <f>AA71</f>
        <v>247500</v>
      </c>
      <c r="M71" s="1">
        <v>0</v>
      </c>
      <c r="N71" s="104">
        <f t="shared" ref="N71" si="52">H71*M71</f>
        <v>0</v>
      </c>
      <c r="O71" s="26"/>
      <c r="R71" s="49">
        <f>R69+1</f>
        <v>31</v>
      </c>
      <c r="S71" s="56" t="s">
        <v>93</v>
      </c>
      <c r="T71" s="47" t="s">
        <v>94</v>
      </c>
      <c r="U71" s="77" t="s">
        <v>28</v>
      </c>
      <c r="V71" s="76" t="s">
        <v>295</v>
      </c>
      <c r="W71" s="54" t="s">
        <v>12</v>
      </c>
      <c r="X71" s="79">
        <v>1</v>
      </c>
      <c r="Y71" s="99" t="s">
        <v>37</v>
      </c>
      <c r="Z71" s="99" t="s">
        <v>41</v>
      </c>
      <c r="AA71" s="88">
        <v>247500</v>
      </c>
      <c r="AB71" s="89">
        <f>ROUND(X71*AA71,2)</f>
        <v>247500</v>
      </c>
    </row>
    <row r="72" spans="2:28">
      <c r="B72" s="25"/>
      <c r="C72" s="44"/>
      <c r="D72" s="45" t="s">
        <v>104</v>
      </c>
      <c r="E72" s="45"/>
      <c r="F72" s="45"/>
      <c r="G72" s="45"/>
      <c r="H72" s="45"/>
      <c r="I72" s="45"/>
      <c r="J72" s="45"/>
      <c r="K72" s="45"/>
      <c r="L72" s="45"/>
      <c r="M72" s="45"/>
      <c r="N72" s="90"/>
      <c r="O72" s="26"/>
      <c r="R72" s="44"/>
      <c r="S72" s="45" t="s">
        <v>104</v>
      </c>
      <c r="T72" s="45"/>
      <c r="U72" s="45"/>
      <c r="V72" s="45"/>
      <c r="W72" s="45"/>
      <c r="X72" s="45"/>
      <c r="Y72" s="45"/>
      <c r="Z72" s="45"/>
      <c r="AA72" s="45"/>
      <c r="AB72" s="90"/>
    </row>
    <row r="73" spans="2:28" ht="38.25">
      <c r="B73" s="25"/>
      <c r="C73" s="46">
        <f>R73</f>
        <v>32</v>
      </c>
      <c r="D73" s="47" t="str">
        <f>S73</f>
        <v>PT-XSP-P100</v>
      </c>
      <c r="E73" s="48" t="str">
        <f>T73</f>
        <v>Программное обеспечение XSpider Pro. Лицензия Pentest на 100 IP, обновления в течение 1 (одного) года</v>
      </c>
      <c r="F73" s="77" t="str">
        <f>U73</f>
        <v>Национальный режим не предоставляется – запрет</v>
      </c>
      <c r="G73" s="46" t="str">
        <f>W73</f>
        <v>шт.</v>
      </c>
      <c r="H73" s="78">
        <f>X73</f>
        <v>1</v>
      </c>
      <c r="I73" s="28" t="s">
        <v>15</v>
      </c>
      <c r="J73" s="27" t="s">
        <v>15</v>
      </c>
      <c r="K73" s="27"/>
      <c r="L73" s="37">
        <f>AA73</f>
        <v>157500</v>
      </c>
      <c r="M73" s="1">
        <v>0</v>
      </c>
      <c r="N73" s="104">
        <f t="shared" ref="N73" si="53">H73*M73</f>
        <v>0</v>
      </c>
      <c r="O73" s="26"/>
      <c r="R73" s="49">
        <f>R71+1</f>
        <v>32</v>
      </c>
      <c r="S73" s="56" t="s">
        <v>89</v>
      </c>
      <c r="T73" s="47" t="s">
        <v>90</v>
      </c>
      <c r="U73" s="77" t="s">
        <v>28</v>
      </c>
      <c r="V73" s="76" t="s">
        <v>295</v>
      </c>
      <c r="W73" s="54" t="s">
        <v>12</v>
      </c>
      <c r="X73" s="79">
        <v>1</v>
      </c>
      <c r="Y73" s="99" t="s">
        <v>37</v>
      </c>
      <c r="Z73" s="99" t="s">
        <v>41</v>
      </c>
      <c r="AA73" s="88">
        <v>157500</v>
      </c>
      <c r="AB73" s="89">
        <f>ROUND(X73*AA73,2)</f>
        <v>157500</v>
      </c>
    </row>
    <row r="74" spans="2:28">
      <c r="B74" s="25"/>
      <c r="C74" s="42" t="s">
        <v>105</v>
      </c>
      <c r="D74" s="43"/>
      <c r="E74" s="43"/>
      <c r="F74" s="43"/>
      <c r="G74" s="43"/>
      <c r="H74" s="43"/>
      <c r="I74" s="42"/>
      <c r="J74" s="42"/>
      <c r="K74" s="42"/>
      <c r="L74" s="43"/>
      <c r="M74" s="43"/>
      <c r="N74" s="86"/>
      <c r="O74" s="26"/>
      <c r="R74" s="42" t="s">
        <v>105</v>
      </c>
      <c r="S74" s="43"/>
      <c r="T74" s="43"/>
      <c r="U74" s="43"/>
      <c r="V74" s="42"/>
      <c r="W74" s="43"/>
      <c r="X74" s="43"/>
      <c r="Y74" s="43"/>
      <c r="Z74" s="43"/>
      <c r="AA74" s="43"/>
      <c r="AB74" s="86"/>
    </row>
    <row r="75" spans="2:28">
      <c r="B75" s="25"/>
      <c r="C75" s="44"/>
      <c r="D75" s="45" t="s">
        <v>106</v>
      </c>
      <c r="E75" s="45"/>
      <c r="F75" s="45"/>
      <c r="G75" s="45"/>
      <c r="H75" s="45"/>
      <c r="I75" s="45"/>
      <c r="J75" s="45"/>
      <c r="K75" s="45"/>
      <c r="L75" s="45"/>
      <c r="M75" s="45"/>
      <c r="N75" s="90"/>
      <c r="O75" s="26"/>
      <c r="R75" s="44"/>
      <c r="S75" s="45" t="s">
        <v>106</v>
      </c>
      <c r="T75" s="45"/>
      <c r="U75" s="45"/>
      <c r="V75" s="45"/>
      <c r="W75" s="45"/>
      <c r="X75" s="45"/>
      <c r="Y75" s="45"/>
      <c r="Z75" s="45"/>
      <c r="AA75" s="45"/>
      <c r="AB75" s="90"/>
    </row>
    <row r="76" spans="2:28" ht="114.75">
      <c r="B76" s="25"/>
      <c r="C76" s="46">
        <f t="shared" ref="C76:C83" si="54">R76</f>
        <v>33</v>
      </c>
      <c r="D76" s="47" t="str">
        <f t="shared" ref="D76:D83" si="55">S76</f>
        <v>P-DZ8-S1-CR-10000</v>
      </c>
      <c r="E76" s="48" t="str">
        <f t="shared" ref="E76:E83" si="56">T76</f>
        <v>Программный комплекс Solar Dozor версии 8 в составе подсистемы «Модуль Ядро системы архивирования, анализа и управления Solar Dozor версии 8» («Dozor Core v. 8») (реестровый № в Едином реестре российских программ для ЭВМ и баз данных 25822) от 5001 до 10000 пользователей - простая (неисключительная) лицензия, сроком на 12 месяцев</v>
      </c>
      <c r="F76" s="77" t="str">
        <f t="shared" ref="F76:F83" si="57">U76</f>
        <v>Национальный режим не предоставляется – запрет</v>
      </c>
      <c r="G76" s="46" t="str">
        <f t="shared" ref="G76:G83" si="58">W76</f>
        <v>шт.</v>
      </c>
      <c r="H76" s="78">
        <f t="shared" ref="H76:H83" si="59">X76</f>
        <v>5550</v>
      </c>
      <c r="I76" s="28" t="s">
        <v>15</v>
      </c>
      <c r="J76" s="27" t="s">
        <v>15</v>
      </c>
      <c r="K76" s="27"/>
      <c r="L76" s="37">
        <f t="shared" ref="L76:L83" si="60">AA76</f>
        <v>1043</v>
      </c>
      <c r="M76" s="1">
        <v>0</v>
      </c>
      <c r="N76" s="104">
        <f t="shared" ref="N76:N83" si="61">H76*M76</f>
        <v>0</v>
      </c>
      <c r="O76" s="26"/>
      <c r="R76" s="57">
        <v>33</v>
      </c>
      <c r="S76" s="56" t="s">
        <v>107</v>
      </c>
      <c r="T76" s="58" t="s">
        <v>108</v>
      </c>
      <c r="U76" s="77" t="s">
        <v>28</v>
      </c>
      <c r="V76" s="63" t="s">
        <v>295</v>
      </c>
      <c r="W76" s="57" t="s">
        <v>12</v>
      </c>
      <c r="X76" s="80">
        <v>5550</v>
      </c>
      <c r="Y76" s="99" t="s">
        <v>37</v>
      </c>
      <c r="Z76" s="99" t="s">
        <v>41</v>
      </c>
      <c r="AA76" s="91">
        <v>1043</v>
      </c>
      <c r="AB76" s="89">
        <f t="shared" ref="AB76:AB83" si="62">ROUND(X76*AA76,2)</f>
        <v>5788650</v>
      </c>
    </row>
    <row r="77" spans="2:28" ht="114.75">
      <c r="B77" s="25"/>
      <c r="C77" s="46">
        <f t="shared" si="54"/>
        <v>34</v>
      </c>
      <c r="D77" s="47" t="str">
        <f t="shared" si="55"/>
        <v>P-DZ8-S1-MC-10000</v>
      </c>
      <c r="E77" s="48" t="str">
        <f t="shared" si="56"/>
        <v>Программный комплекс Solar Dozor версии 8 в составе подсистемы «Модуль контроля коммуникаций через корпоративные почтовые системы версии 8» («Dozor Mail Connector v. 8»)  (реестровый № в Едином реестре российских программ для ЭВМ и баз данных 25822) от 5001 до 10000 пользователей - простая (неисключительная) лицензия, сроком на 12 месяцев</v>
      </c>
      <c r="F77" s="77" t="str">
        <f t="shared" si="57"/>
        <v>Национальный режим не предоставляется – запрет</v>
      </c>
      <c r="G77" s="46" t="str">
        <f t="shared" si="58"/>
        <v>шт.</v>
      </c>
      <c r="H77" s="78">
        <f t="shared" si="59"/>
        <v>5550</v>
      </c>
      <c r="I77" s="28" t="s">
        <v>15</v>
      </c>
      <c r="J77" s="27" t="s">
        <v>15</v>
      </c>
      <c r="K77" s="27"/>
      <c r="L77" s="37">
        <f t="shared" si="60"/>
        <v>362</v>
      </c>
      <c r="M77" s="1">
        <v>0</v>
      </c>
      <c r="N77" s="104">
        <f t="shared" si="61"/>
        <v>0</v>
      </c>
      <c r="O77" s="26"/>
      <c r="R77" s="59">
        <f t="shared" ref="R77:R83" si="63">R76+1</f>
        <v>34</v>
      </c>
      <c r="S77" s="56" t="s">
        <v>109</v>
      </c>
      <c r="T77" s="58" t="s">
        <v>110</v>
      </c>
      <c r="U77" s="77" t="s">
        <v>28</v>
      </c>
      <c r="V77" s="63" t="s">
        <v>295</v>
      </c>
      <c r="W77" s="57" t="s">
        <v>12</v>
      </c>
      <c r="X77" s="80">
        <v>5550</v>
      </c>
      <c r="Y77" s="99" t="s">
        <v>37</v>
      </c>
      <c r="Z77" s="99" t="s">
        <v>41</v>
      </c>
      <c r="AA77" s="91">
        <v>362</v>
      </c>
      <c r="AB77" s="89">
        <f t="shared" si="62"/>
        <v>2009100</v>
      </c>
    </row>
    <row r="78" spans="2:28" ht="102">
      <c r="B78" s="25"/>
      <c r="C78" s="46">
        <f t="shared" si="54"/>
        <v>35</v>
      </c>
      <c r="D78" s="47" t="str">
        <f t="shared" si="55"/>
        <v>P-DZ8-S1-OCR-10000</v>
      </c>
      <c r="E78" s="48" t="str">
        <f t="shared" si="56"/>
        <v>Программный комплекс Solar Dozor версии 8 в составе подсистемы «Модуль распознавания данных версии 8» («Dozor OCR v. 8») (реестровый № в Едином реестре российских программ для ЭВМ и баз данных 25822) от 5001 до 10000 пользователей - простая (неисключительная) лицензия, сроком на 12 месяцев</v>
      </c>
      <c r="F78" s="77" t="str">
        <f t="shared" si="57"/>
        <v>Национальный режим не предоставляется – запрет</v>
      </c>
      <c r="G78" s="46" t="str">
        <f t="shared" si="58"/>
        <v>шт.</v>
      </c>
      <c r="H78" s="78">
        <f t="shared" si="59"/>
        <v>5550</v>
      </c>
      <c r="I78" s="28" t="s">
        <v>15</v>
      </c>
      <c r="J78" s="27" t="s">
        <v>15</v>
      </c>
      <c r="K78" s="27"/>
      <c r="L78" s="37">
        <f t="shared" si="60"/>
        <v>626</v>
      </c>
      <c r="M78" s="1">
        <v>0</v>
      </c>
      <c r="N78" s="104">
        <f t="shared" si="61"/>
        <v>0</v>
      </c>
      <c r="O78" s="26"/>
      <c r="R78" s="59">
        <f t="shared" si="63"/>
        <v>35</v>
      </c>
      <c r="S78" s="56" t="s">
        <v>111</v>
      </c>
      <c r="T78" s="58" t="s">
        <v>112</v>
      </c>
      <c r="U78" s="77" t="s">
        <v>28</v>
      </c>
      <c r="V78" s="63" t="s">
        <v>295</v>
      </c>
      <c r="W78" s="57" t="s">
        <v>12</v>
      </c>
      <c r="X78" s="80">
        <v>5550</v>
      </c>
      <c r="Y78" s="99" t="s">
        <v>37</v>
      </c>
      <c r="Z78" s="99" t="s">
        <v>41</v>
      </c>
      <c r="AA78" s="91">
        <v>626</v>
      </c>
      <c r="AB78" s="89">
        <f t="shared" si="62"/>
        <v>3474300</v>
      </c>
    </row>
    <row r="79" spans="2:28" ht="127.5">
      <c r="B79" s="25"/>
      <c r="C79" s="46">
        <f t="shared" si="54"/>
        <v>36</v>
      </c>
      <c r="D79" s="47" t="str">
        <f t="shared" si="55"/>
        <v>P-DZ8-S1-LTA-10000</v>
      </c>
      <c r="E79" s="48" t="str">
        <f t="shared" si="56"/>
        <v>Программный комплекс Solar Dozor версии 8 в составе подсистемы «Модуль долговременного хранения архива коммуникаций Solar Dozor версии 8» («Dozor Long-Term Archive v. 8»)  (реестровый № в Едином реестре российских программ для ЭВМ и баз данных 25822) от 5001 до 10000 пользователей - простая (неисключительная) лицензия, сроком на 12 месяцев</v>
      </c>
      <c r="F79" s="77" t="str">
        <f t="shared" si="57"/>
        <v>Национальный режим не предоставляется – запрет</v>
      </c>
      <c r="G79" s="46" t="str">
        <f t="shared" si="58"/>
        <v>шт.</v>
      </c>
      <c r="H79" s="78">
        <f t="shared" si="59"/>
        <v>5550</v>
      </c>
      <c r="I79" s="28" t="s">
        <v>15</v>
      </c>
      <c r="J79" s="27" t="s">
        <v>15</v>
      </c>
      <c r="K79" s="27"/>
      <c r="L79" s="37">
        <f t="shared" si="60"/>
        <v>403</v>
      </c>
      <c r="M79" s="1">
        <v>0</v>
      </c>
      <c r="N79" s="104">
        <f t="shared" si="61"/>
        <v>0</v>
      </c>
      <c r="O79" s="26"/>
      <c r="R79" s="59">
        <f t="shared" si="63"/>
        <v>36</v>
      </c>
      <c r="S79" s="56" t="s">
        <v>113</v>
      </c>
      <c r="T79" s="58" t="s">
        <v>114</v>
      </c>
      <c r="U79" s="77" t="s">
        <v>28</v>
      </c>
      <c r="V79" s="63" t="s">
        <v>295</v>
      </c>
      <c r="W79" s="57" t="s">
        <v>12</v>
      </c>
      <c r="X79" s="80">
        <v>5550</v>
      </c>
      <c r="Y79" s="99" t="s">
        <v>37</v>
      </c>
      <c r="Z79" s="99" t="s">
        <v>41</v>
      </c>
      <c r="AA79" s="91">
        <v>403</v>
      </c>
      <c r="AB79" s="89">
        <f t="shared" si="62"/>
        <v>2236650</v>
      </c>
    </row>
    <row r="80" spans="2:28" ht="127.5">
      <c r="B80" s="25"/>
      <c r="C80" s="46">
        <f t="shared" si="54"/>
        <v>37</v>
      </c>
      <c r="D80" s="47" t="str">
        <f t="shared" si="55"/>
        <v>P-DZ8-S1-TA-10000</v>
      </c>
      <c r="E80" s="48" t="str">
        <f t="shared" si="56"/>
        <v>Программный комплекс Solar Dozor версии 8 в составе подсистемы «Модуль пассивного перехвата контента сообщений внешних и внутренних коммуникационных сервисов версии 8» («Dozor Traffic Analyzer v. 8»)  (реестровый № в Едином реестре российских программ для ЭВМ и баз данных 25822) от 5001 до 10000 пользователей - простая (неисключительная) лицензия, сроком на 12 месяцев</v>
      </c>
      <c r="F80" s="77" t="str">
        <f t="shared" si="57"/>
        <v>Национальный режим не предоставляется – запрет</v>
      </c>
      <c r="G80" s="46" t="str">
        <f t="shared" si="58"/>
        <v>шт.</v>
      </c>
      <c r="H80" s="78">
        <f t="shared" si="59"/>
        <v>5550</v>
      </c>
      <c r="I80" s="28" t="s">
        <v>15</v>
      </c>
      <c r="J80" s="27" t="s">
        <v>15</v>
      </c>
      <c r="K80" s="27"/>
      <c r="L80" s="37">
        <f t="shared" si="60"/>
        <v>403</v>
      </c>
      <c r="M80" s="1">
        <v>0</v>
      </c>
      <c r="N80" s="104">
        <f t="shared" si="61"/>
        <v>0</v>
      </c>
      <c r="O80" s="26"/>
      <c r="R80" s="59">
        <f t="shared" si="63"/>
        <v>37</v>
      </c>
      <c r="S80" s="56" t="s">
        <v>115</v>
      </c>
      <c r="T80" s="58" t="s">
        <v>116</v>
      </c>
      <c r="U80" s="77" t="s">
        <v>28</v>
      </c>
      <c r="V80" s="63" t="s">
        <v>295</v>
      </c>
      <c r="W80" s="57" t="s">
        <v>12</v>
      </c>
      <c r="X80" s="80">
        <v>5550</v>
      </c>
      <c r="Y80" s="99" t="s">
        <v>37</v>
      </c>
      <c r="Z80" s="99" t="s">
        <v>41</v>
      </c>
      <c r="AA80" s="91">
        <v>403</v>
      </c>
      <c r="AB80" s="89">
        <f t="shared" si="62"/>
        <v>2236650</v>
      </c>
    </row>
    <row r="81" spans="2:28" ht="102">
      <c r="B81" s="25"/>
      <c r="C81" s="46">
        <f t="shared" si="54"/>
        <v>38</v>
      </c>
      <c r="D81" s="47" t="str">
        <f t="shared" si="55"/>
        <v>P-DZ8-S1-D-10000</v>
      </c>
      <c r="E81" s="48" t="str">
        <f t="shared" si="56"/>
        <v>Программный комплекс Solar Dozor версии 8 в составе подсистемы «Модуль расширенной аналитики версии 8» («Dozor Dossier v. 8») (реестровый № в Едином реестре российских программ для ЭВМ и баз данных 25822) от 5001 до 10000 пользователей - простая (неисключительная) лицензия, сроком на 12 месяцев</v>
      </c>
      <c r="F81" s="77" t="str">
        <f t="shared" si="57"/>
        <v>Национальный режим не предоставляется – запрет</v>
      </c>
      <c r="G81" s="46" t="str">
        <f t="shared" si="58"/>
        <v>шт.</v>
      </c>
      <c r="H81" s="78">
        <f t="shared" si="59"/>
        <v>5550</v>
      </c>
      <c r="I81" s="28" t="s">
        <v>15</v>
      </c>
      <c r="J81" s="27" t="s">
        <v>15</v>
      </c>
      <c r="K81" s="27"/>
      <c r="L81" s="37">
        <f t="shared" si="60"/>
        <v>529</v>
      </c>
      <c r="M81" s="1">
        <v>0</v>
      </c>
      <c r="N81" s="104">
        <f t="shared" si="61"/>
        <v>0</v>
      </c>
      <c r="O81" s="26"/>
      <c r="R81" s="59">
        <f t="shared" si="63"/>
        <v>38</v>
      </c>
      <c r="S81" s="56" t="s">
        <v>117</v>
      </c>
      <c r="T81" s="58" t="s">
        <v>118</v>
      </c>
      <c r="U81" s="77" t="s">
        <v>28</v>
      </c>
      <c r="V81" s="63" t="s">
        <v>295</v>
      </c>
      <c r="W81" s="57" t="s">
        <v>12</v>
      </c>
      <c r="X81" s="80">
        <v>5550</v>
      </c>
      <c r="Y81" s="99" t="s">
        <v>37</v>
      </c>
      <c r="Z81" s="99" t="s">
        <v>41</v>
      </c>
      <c r="AA81" s="91">
        <v>529</v>
      </c>
      <c r="AB81" s="89">
        <f t="shared" si="62"/>
        <v>2935950</v>
      </c>
    </row>
    <row r="82" spans="2:28" ht="114.75">
      <c r="B82" s="25"/>
      <c r="C82" s="46">
        <f t="shared" si="54"/>
        <v>39</v>
      </c>
      <c r="D82" s="47" t="str">
        <f t="shared" si="55"/>
        <v>P-DZ8-S1-EA-10000</v>
      </c>
      <c r="E82" s="48" t="str">
        <f t="shared" si="56"/>
        <v>Программный комплекс Solar Dozor версии 8 в составе подсистемы «Модуль контроля действий пользователей рабочих станций версии 8» («Dozor Endpoint Agent v. 8»)  (реестровый № в Едином реестре российских программ для ЭВМ и баз данных 25822) от 5001 до 10000 пользователей - простая (неисключительная) лицензия, сроком на 12 месяцев</v>
      </c>
      <c r="F82" s="77" t="str">
        <f t="shared" si="57"/>
        <v>Национальный режим не предоставляется – запрет</v>
      </c>
      <c r="G82" s="46" t="str">
        <f t="shared" si="58"/>
        <v>шт.</v>
      </c>
      <c r="H82" s="78">
        <f t="shared" si="59"/>
        <v>5550</v>
      </c>
      <c r="I82" s="28" t="s">
        <v>15</v>
      </c>
      <c r="J82" s="27" t="s">
        <v>15</v>
      </c>
      <c r="K82" s="27"/>
      <c r="L82" s="37">
        <f t="shared" si="60"/>
        <v>459</v>
      </c>
      <c r="M82" s="1">
        <v>0</v>
      </c>
      <c r="N82" s="104">
        <f t="shared" si="61"/>
        <v>0</v>
      </c>
      <c r="O82" s="26"/>
      <c r="R82" s="59">
        <f t="shared" si="63"/>
        <v>39</v>
      </c>
      <c r="S82" s="56" t="s">
        <v>119</v>
      </c>
      <c r="T82" s="58" t="s">
        <v>120</v>
      </c>
      <c r="U82" s="77" t="s">
        <v>28</v>
      </c>
      <c r="V82" s="63" t="s">
        <v>295</v>
      </c>
      <c r="W82" s="57" t="s">
        <v>12</v>
      </c>
      <c r="X82" s="80">
        <v>5550</v>
      </c>
      <c r="Y82" s="99" t="s">
        <v>37</v>
      </c>
      <c r="Z82" s="99" t="s">
        <v>41</v>
      </c>
      <c r="AA82" s="91">
        <v>459</v>
      </c>
      <c r="AB82" s="89">
        <f t="shared" si="62"/>
        <v>2547450</v>
      </c>
    </row>
    <row r="83" spans="2:28" ht="51">
      <c r="B83" s="25"/>
      <c r="C83" s="46">
        <f t="shared" si="54"/>
        <v>40</v>
      </c>
      <c r="D83" s="47" t="str">
        <f t="shared" si="55"/>
        <v>P-DZ8-ET1-10000</v>
      </c>
      <c r="E83" s="48" t="str">
        <f t="shared" si="56"/>
        <v>Сертификат на техническую поддержку Программного комплекса Solar Dozor версии 8 "Расширенный" , от 10000 пользователей</v>
      </c>
      <c r="F83" s="77" t="str">
        <f t="shared" si="57"/>
        <v>Национальный режим предоставляется</v>
      </c>
      <c r="G83" s="46" t="str">
        <f t="shared" si="58"/>
        <v>шт.</v>
      </c>
      <c r="H83" s="78">
        <f t="shared" si="59"/>
        <v>1</v>
      </c>
      <c r="I83" s="28" t="s">
        <v>15</v>
      </c>
      <c r="J83" s="27" t="s">
        <v>15</v>
      </c>
      <c r="K83" s="27"/>
      <c r="L83" s="37">
        <f t="shared" si="60"/>
        <v>4273513.1100000003</v>
      </c>
      <c r="M83" s="1">
        <v>0</v>
      </c>
      <c r="N83" s="104">
        <f t="shared" si="61"/>
        <v>0</v>
      </c>
      <c r="O83" s="26"/>
      <c r="R83" s="59">
        <f t="shared" si="63"/>
        <v>40</v>
      </c>
      <c r="S83" s="56" t="s">
        <v>121</v>
      </c>
      <c r="T83" s="58" t="s">
        <v>122</v>
      </c>
      <c r="U83" s="77" t="s">
        <v>27</v>
      </c>
      <c r="V83" s="60" t="s">
        <v>296</v>
      </c>
      <c r="W83" s="57" t="s">
        <v>12</v>
      </c>
      <c r="X83" s="80">
        <v>1</v>
      </c>
      <c r="Y83" s="99" t="s">
        <v>33</v>
      </c>
      <c r="Z83" s="39" t="s">
        <v>41</v>
      </c>
      <c r="AA83" s="91">
        <v>4273513.1100000003</v>
      </c>
      <c r="AB83" s="92">
        <f t="shared" si="62"/>
        <v>4273513.1100000003</v>
      </c>
    </row>
    <row r="84" spans="2:28">
      <c r="B84" s="25"/>
      <c r="C84" s="42" t="s">
        <v>123</v>
      </c>
      <c r="D84" s="43"/>
      <c r="E84" s="43"/>
      <c r="F84" s="43"/>
      <c r="G84" s="43"/>
      <c r="H84" s="43"/>
      <c r="I84" s="42"/>
      <c r="J84" s="42"/>
      <c r="K84" s="42"/>
      <c r="L84" s="43"/>
      <c r="M84" s="43"/>
      <c r="N84" s="86"/>
      <c r="O84" s="26"/>
      <c r="R84" s="42" t="s">
        <v>123</v>
      </c>
      <c r="S84" s="43"/>
      <c r="T84" s="43"/>
      <c r="U84" s="43"/>
      <c r="V84" s="42"/>
      <c r="W84" s="43"/>
      <c r="X84" s="43"/>
      <c r="Y84" s="43"/>
      <c r="Z84" s="43"/>
      <c r="AA84" s="43"/>
      <c r="AB84" s="86"/>
    </row>
    <row r="85" spans="2:28">
      <c r="B85" s="25"/>
      <c r="C85" s="44"/>
      <c r="D85" s="45" t="s">
        <v>124</v>
      </c>
      <c r="E85" s="45"/>
      <c r="F85" s="45"/>
      <c r="G85" s="45"/>
      <c r="H85" s="45"/>
      <c r="I85" s="45"/>
      <c r="J85" s="45"/>
      <c r="K85" s="45"/>
      <c r="L85" s="45"/>
      <c r="M85" s="45"/>
      <c r="N85" s="90"/>
      <c r="O85" s="26"/>
      <c r="R85" s="44"/>
      <c r="S85" s="45" t="s">
        <v>124</v>
      </c>
      <c r="T85" s="45"/>
      <c r="U85" s="45"/>
      <c r="V85" s="45"/>
      <c r="W85" s="45"/>
      <c r="X85" s="45"/>
      <c r="Y85" s="45"/>
      <c r="Z85" s="45"/>
      <c r="AA85" s="45"/>
      <c r="AB85" s="90"/>
    </row>
    <row r="86" spans="2:28" ht="51">
      <c r="B86" s="25"/>
      <c r="C86" s="46">
        <f t="shared" ref="C86:C88" si="64">R86</f>
        <v>41</v>
      </c>
      <c r="D86" s="47" t="str">
        <f t="shared" ref="D86:D88" si="65">S86</f>
        <v>K3-100-SUP-ST</v>
      </c>
      <c r="E86" s="48" t="str">
        <f t="shared" ref="E86:E88" si="66">T86</f>
        <v>Ключ активации сервиса прямой технической поддержки уровня "Стандартный" для "АПКШ "Континент". Версия 3.9". Платформа IPC-100.</v>
      </c>
      <c r="F86" s="77" t="str">
        <f t="shared" ref="F86:F88" si="67">U86</f>
        <v>Национальный режим предоставляется</v>
      </c>
      <c r="G86" s="46" t="str">
        <f t="shared" ref="G86:G88" si="68">W86</f>
        <v>шт.</v>
      </c>
      <c r="H86" s="78">
        <f t="shared" ref="H86:H88" si="69">X86</f>
        <v>1</v>
      </c>
      <c r="I86" s="28" t="s">
        <v>15</v>
      </c>
      <c r="J86" s="27" t="s">
        <v>15</v>
      </c>
      <c r="K86" s="27"/>
      <c r="L86" s="37">
        <f t="shared" ref="L86:L88" si="70">AA86</f>
        <v>68671.31</v>
      </c>
      <c r="M86" s="1">
        <v>0</v>
      </c>
      <c r="N86" s="104">
        <f t="shared" ref="N86:N88" si="71">H86*M86</f>
        <v>0</v>
      </c>
      <c r="O86" s="26"/>
      <c r="R86" s="59">
        <v>41</v>
      </c>
      <c r="S86" s="60" t="s">
        <v>125</v>
      </c>
      <c r="T86" s="61" t="s">
        <v>126</v>
      </c>
      <c r="U86" s="77" t="s">
        <v>27</v>
      </c>
      <c r="V86" s="60" t="s">
        <v>296</v>
      </c>
      <c r="W86" s="57" t="s">
        <v>12</v>
      </c>
      <c r="X86" s="80">
        <v>1</v>
      </c>
      <c r="Y86" s="99" t="s">
        <v>33</v>
      </c>
      <c r="Z86" s="39" t="s">
        <v>41</v>
      </c>
      <c r="AA86" s="91">
        <v>68671.31</v>
      </c>
      <c r="AB86" s="92">
        <f>ROUND(X86*AA86,2)</f>
        <v>68671.31</v>
      </c>
    </row>
    <row r="87" spans="2:28" ht="63.75">
      <c r="B87" s="25"/>
      <c r="C87" s="46">
        <f t="shared" si="64"/>
        <v>42</v>
      </c>
      <c r="D87" s="47" t="str">
        <f t="shared" si="65"/>
        <v>K3-1000/1000F/1000F2-SUP-ST</v>
      </c>
      <c r="E87" s="48" t="str">
        <f t="shared" si="66"/>
        <v>Ключ активации сервиса прямой технической поддержки уровня "Стандартный" для "АПКШ "Континент". Версия 3.9". Платформа IPC-1000/1000F/1000F2.</v>
      </c>
      <c r="F87" s="77" t="str">
        <f t="shared" si="67"/>
        <v>Национальный режим предоставляется</v>
      </c>
      <c r="G87" s="46" t="str">
        <f t="shared" si="68"/>
        <v>шт.</v>
      </c>
      <c r="H87" s="78">
        <f t="shared" si="69"/>
        <v>1</v>
      </c>
      <c r="I87" s="28" t="s">
        <v>15</v>
      </c>
      <c r="J87" s="27" t="s">
        <v>15</v>
      </c>
      <c r="K87" s="27"/>
      <c r="L87" s="37">
        <f t="shared" si="70"/>
        <v>393836.07</v>
      </c>
      <c r="M87" s="1">
        <v>0</v>
      </c>
      <c r="N87" s="104">
        <f t="shared" si="71"/>
        <v>0</v>
      </c>
      <c r="O87" s="26"/>
      <c r="R87" s="59">
        <f>R86+1</f>
        <v>42</v>
      </c>
      <c r="S87" s="60" t="s">
        <v>127</v>
      </c>
      <c r="T87" s="61" t="s">
        <v>128</v>
      </c>
      <c r="U87" s="77" t="s">
        <v>27</v>
      </c>
      <c r="V87" s="60" t="s">
        <v>296</v>
      </c>
      <c r="W87" s="57" t="s">
        <v>12</v>
      </c>
      <c r="X87" s="80">
        <v>1</v>
      </c>
      <c r="Y87" s="99" t="s">
        <v>33</v>
      </c>
      <c r="Z87" s="39" t="s">
        <v>41</v>
      </c>
      <c r="AA87" s="91">
        <v>393836.07</v>
      </c>
      <c r="AB87" s="92">
        <f>ROUND(X87*AA87,2)</f>
        <v>393836.07</v>
      </c>
    </row>
    <row r="88" spans="2:28" ht="51">
      <c r="B88" s="25"/>
      <c r="C88" s="46">
        <f t="shared" si="64"/>
        <v>43</v>
      </c>
      <c r="D88" s="47" t="str">
        <f t="shared" si="65"/>
        <v>HSEC-4-ACS-AP-lic-SUP-ST</v>
      </c>
      <c r="E88" s="48" t="str">
        <f t="shared" si="66"/>
        <v>Ключ активации сервиса прямой технической поддержки уровня "Стандартный" для ПО СКЗИ "Континент-АП", HSEC-4-ACS-AP-lic-SP1Y</v>
      </c>
      <c r="F88" s="77" t="str">
        <f t="shared" si="67"/>
        <v>Национальный режим предоставляется</v>
      </c>
      <c r="G88" s="46" t="str">
        <f t="shared" si="68"/>
        <v>шт.</v>
      </c>
      <c r="H88" s="78">
        <f t="shared" si="69"/>
        <v>3000</v>
      </c>
      <c r="I88" s="28" t="s">
        <v>15</v>
      </c>
      <c r="J88" s="27" t="s">
        <v>15</v>
      </c>
      <c r="K88" s="27"/>
      <c r="L88" s="37">
        <f t="shared" si="70"/>
        <v>526.39</v>
      </c>
      <c r="M88" s="1">
        <v>0</v>
      </c>
      <c r="N88" s="104">
        <f t="shared" si="71"/>
        <v>0</v>
      </c>
      <c r="O88" s="26"/>
      <c r="R88" s="59">
        <f>R87+1</f>
        <v>43</v>
      </c>
      <c r="S88" s="60" t="s">
        <v>129</v>
      </c>
      <c r="T88" s="61" t="s">
        <v>130</v>
      </c>
      <c r="U88" s="77" t="s">
        <v>27</v>
      </c>
      <c r="V88" s="60" t="s">
        <v>296</v>
      </c>
      <c r="W88" s="57" t="s">
        <v>12</v>
      </c>
      <c r="X88" s="80">
        <v>3000</v>
      </c>
      <c r="Y88" s="99" t="s">
        <v>33</v>
      </c>
      <c r="Z88" s="39" t="s">
        <v>41</v>
      </c>
      <c r="AA88" s="91">
        <v>526.39</v>
      </c>
      <c r="AB88" s="92">
        <f>ROUND(X88*AA88,2)</f>
        <v>1579170</v>
      </c>
    </row>
    <row r="89" spans="2:28">
      <c r="B89" s="25"/>
      <c r="C89" s="42" t="s">
        <v>131</v>
      </c>
      <c r="D89" s="43"/>
      <c r="E89" s="43"/>
      <c r="F89" s="43"/>
      <c r="G89" s="43"/>
      <c r="H89" s="43"/>
      <c r="I89" s="42"/>
      <c r="J89" s="42"/>
      <c r="K89" s="42"/>
      <c r="L89" s="43"/>
      <c r="M89" s="43"/>
      <c r="N89" s="86"/>
      <c r="O89" s="26"/>
      <c r="R89" s="42" t="s">
        <v>131</v>
      </c>
      <c r="S89" s="43"/>
      <c r="T89" s="43"/>
      <c r="U89" s="43"/>
      <c r="V89" s="42"/>
      <c r="W89" s="43"/>
      <c r="X89" s="43"/>
      <c r="Y89" s="43"/>
      <c r="Z89" s="43"/>
      <c r="AA89" s="43"/>
      <c r="AB89" s="86"/>
    </row>
    <row r="90" spans="2:28">
      <c r="B90" s="25"/>
      <c r="C90" s="44"/>
      <c r="D90" s="45" t="s">
        <v>132</v>
      </c>
      <c r="E90" s="45"/>
      <c r="F90" s="45"/>
      <c r="G90" s="45"/>
      <c r="H90" s="45"/>
      <c r="I90" s="45"/>
      <c r="J90" s="45"/>
      <c r="K90" s="45"/>
      <c r="L90" s="45"/>
      <c r="M90" s="45"/>
      <c r="N90" s="90"/>
      <c r="O90" s="26"/>
      <c r="R90" s="44"/>
      <c r="S90" s="45" t="s">
        <v>132</v>
      </c>
      <c r="T90" s="45"/>
      <c r="U90" s="45"/>
      <c r="V90" s="45"/>
      <c r="W90" s="45"/>
      <c r="X90" s="45"/>
      <c r="Y90" s="45"/>
      <c r="Z90" s="45"/>
      <c r="AA90" s="45"/>
      <c r="AB90" s="90"/>
    </row>
    <row r="91" spans="2:28" ht="51">
      <c r="B91" s="25"/>
      <c r="C91" s="46">
        <f t="shared" ref="C91:C93" si="72">R91</f>
        <v>44</v>
      </c>
      <c r="D91" s="47" t="str">
        <f t="shared" ref="D91:D93" si="73">S91</f>
        <v>K3-100-SUP-ST</v>
      </c>
      <c r="E91" s="48" t="str">
        <f t="shared" ref="E91:E93" si="74">T91</f>
        <v>Ключ активации сервиса прямой технической поддержки уровня "Стандартный" для "АПКШ "Континент". Версия 3.9". Платформа IPC-100.</v>
      </c>
      <c r="F91" s="77" t="str">
        <f t="shared" ref="F91:F93" si="75">U91</f>
        <v>Национальный режим предоставляется</v>
      </c>
      <c r="G91" s="46" t="str">
        <f t="shared" ref="G91:G93" si="76">W91</f>
        <v>шт.</v>
      </c>
      <c r="H91" s="78">
        <f t="shared" ref="H91:H93" si="77">X91</f>
        <v>2</v>
      </c>
      <c r="I91" s="28" t="s">
        <v>15</v>
      </c>
      <c r="J91" s="27" t="s">
        <v>15</v>
      </c>
      <c r="K91" s="27"/>
      <c r="L91" s="37">
        <f t="shared" ref="L91:L93" si="78">AA91</f>
        <v>68671.31</v>
      </c>
      <c r="M91" s="1">
        <v>0</v>
      </c>
      <c r="N91" s="104">
        <f t="shared" ref="N91:N93" si="79">H91*M91</f>
        <v>0</v>
      </c>
      <c r="O91" s="26"/>
      <c r="R91" s="59">
        <v>44</v>
      </c>
      <c r="S91" s="60" t="s">
        <v>125</v>
      </c>
      <c r="T91" s="61" t="s">
        <v>126</v>
      </c>
      <c r="U91" s="77" t="s">
        <v>27</v>
      </c>
      <c r="V91" s="60" t="s">
        <v>296</v>
      </c>
      <c r="W91" s="57" t="s">
        <v>12</v>
      </c>
      <c r="X91" s="80">
        <v>2</v>
      </c>
      <c r="Y91" s="99" t="s">
        <v>33</v>
      </c>
      <c r="Z91" s="39" t="s">
        <v>41</v>
      </c>
      <c r="AA91" s="91">
        <v>68671.31</v>
      </c>
      <c r="AB91" s="92">
        <f>ROUND(X91*AA91,2)</f>
        <v>137342.62</v>
      </c>
    </row>
    <row r="92" spans="2:28" ht="63.75">
      <c r="B92" s="25"/>
      <c r="C92" s="46">
        <f t="shared" si="72"/>
        <v>45</v>
      </c>
      <c r="D92" s="47" t="str">
        <f t="shared" si="73"/>
        <v>K3-1000/1000F/1000F2-SUP-ST</v>
      </c>
      <c r="E92" s="48" t="str">
        <f t="shared" si="74"/>
        <v>Ключ активации сервиса прямой технической поддержки уровня "Стандартный" для "АПКШ "Континент". Версия 3.9". Платформа IPC-1000/1000F/1000F2.</v>
      </c>
      <c r="F92" s="77" t="str">
        <f t="shared" si="75"/>
        <v>Национальный режим предоставляется</v>
      </c>
      <c r="G92" s="46" t="str">
        <f t="shared" si="76"/>
        <v>шт.</v>
      </c>
      <c r="H92" s="78">
        <f t="shared" si="77"/>
        <v>4</v>
      </c>
      <c r="I92" s="28" t="s">
        <v>15</v>
      </c>
      <c r="J92" s="27" t="s">
        <v>15</v>
      </c>
      <c r="K92" s="27"/>
      <c r="L92" s="37">
        <f t="shared" si="78"/>
        <v>393836.07</v>
      </c>
      <c r="M92" s="1">
        <v>0</v>
      </c>
      <c r="N92" s="104">
        <f t="shared" si="79"/>
        <v>0</v>
      </c>
      <c r="O92" s="26"/>
      <c r="R92" s="59">
        <f>R91+1</f>
        <v>45</v>
      </c>
      <c r="S92" s="60" t="s">
        <v>127</v>
      </c>
      <c r="T92" s="61" t="s">
        <v>128</v>
      </c>
      <c r="U92" s="77" t="s">
        <v>27</v>
      </c>
      <c r="V92" s="60" t="s">
        <v>296</v>
      </c>
      <c r="W92" s="57" t="s">
        <v>12</v>
      </c>
      <c r="X92" s="80">
        <v>4</v>
      </c>
      <c r="Y92" s="99" t="s">
        <v>33</v>
      </c>
      <c r="Z92" s="39" t="s">
        <v>41</v>
      </c>
      <c r="AA92" s="91">
        <v>393836.07</v>
      </c>
      <c r="AB92" s="92">
        <f>ROUND(X92*AA92,2)</f>
        <v>1575344.28</v>
      </c>
    </row>
    <row r="93" spans="2:28" ht="51">
      <c r="B93" s="25"/>
      <c r="C93" s="46">
        <f t="shared" si="72"/>
        <v>46</v>
      </c>
      <c r="D93" s="47" t="str">
        <f t="shared" si="73"/>
        <v>K3-10-HW-KC-SUP-ST</v>
      </c>
      <c r="E93" s="48" t="str">
        <f t="shared" si="74"/>
        <v>Ключ активации сервиса прямой технической поддержки уровня "Стандартный" для АПКШ "Континент", K3-10-HW-KC-SP1Y.</v>
      </c>
      <c r="F93" s="77" t="str">
        <f t="shared" si="75"/>
        <v>Национальный режим предоставляется</v>
      </c>
      <c r="G93" s="46" t="str">
        <f t="shared" si="76"/>
        <v>шт.</v>
      </c>
      <c r="H93" s="78">
        <f t="shared" si="77"/>
        <v>4</v>
      </c>
      <c r="I93" s="28" t="s">
        <v>15</v>
      </c>
      <c r="J93" s="27" t="s">
        <v>15</v>
      </c>
      <c r="K93" s="27"/>
      <c r="L93" s="37">
        <f t="shared" si="78"/>
        <v>20827.54</v>
      </c>
      <c r="M93" s="1">
        <v>0</v>
      </c>
      <c r="N93" s="104">
        <f t="shared" si="79"/>
        <v>0</v>
      </c>
      <c r="O93" s="26"/>
      <c r="R93" s="62">
        <f>R92+1</f>
        <v>46</v>
      </c>
      <c r="S93" s="60" t="s">
        <v>133</v>
      </c>
      <c r="T93" s="61" t="s">
        <v>134</v>
      </c>
      <c r="U93" s="77" t="s">
        <v>27</v>
      </c>
      <c r="V93" s="60" t="s">
        <v>296</v>
      </c>
      <c r="W93" s="57" t="s">
        <v>12</v>
      </c>
      <c r="X93" s="81">
        <v>4</v>
      </c>
      <c r="Y93" s="99" t="s">
        <v>33</v>
      </c>
      <c r="Z93" s="39" t="s">
        <v>41</v>
      </c>
      <c r="AA93" s="91">
        <v>20827.54</v>
      </c>
      <c r="AB93" s="92">
        <f>ROUND(X93*AA93,2)</f>
        <v>83310.16</v>
      </c>
    </row>
    <row r="94" spans="2:28">
      <c r="B94" s="25"/>
      <c r="C94" s="44"/>
      <c r="D94" s="45" t="s">
        <v>135</v>
      </c>
      <c r="E94" s="45"/>
      <c r="F94" s="45"/>
      <c r="G94" s="45"/>
      <c r="H94" s="45"/>
      <c r="I94" s="45"/>
      <c r="J94" s="45"/>
      <c r="K94" s="45"/>
      <c r="L94" s="45"/>
      <c r="M94" s="45"/>
      <c r="N94" s="90"/>
      <c r="O94" s="26"/>
      <c r="R94" s="44"/>
      <c r="S94" s="45" t="s">
        <v>135</v>
      </c>
      <c r="T94" s="45"/>
      <c r="U94" s="45"/>
      <c r="V94" s="45"/>
      <c r="W94" s="45"/>
      <c r="X94" s="45"/>
      <c r="Y94" s="45"/>
      <c r="Z94" s="45"/>
      <c r="AA94" s="45"/>
      <c r="AB94" s="90"/>
    </row>
    <row r="95" spans="2:28" ht="51">
      <c r="B95" s="25"/>
      <c r="C95" s="46">
        <f>R95</f>
        <v>47</v>
      </c>
      <c r="D95" s="47" t="str">
        <f>S95</f>
        <v>K4-SUPPORT-ST</v>
      </c>
      <c r="E95" s="48" t="str">
        <f>T95</f>
        <v>Ключ активации сервиса прямой технической поддержки уровня "Стандартный" для АПКШ "Континент"</v>
      </c>
      <c r="F95" s="77" t="str">
        <f>U95</f>
        <v>Национальный режим предоставляется</v>
      </c>
      <c r="G95" s="46" t="str">
        <f>W95</f>
        <v>шт.</v>
      </c>
      <c r="H95" s="78">
        <f>X95</f>
        <v>7</v>
      </c>
      <c r="I95" s="28" t="s">
        <v>15</v>
      </c>
      <c r="J95" s="27" t="s">
        <v>15</v>
      </c>
      <c r="K95" s="27"/>
      <c r="L95" s="37">
        <f>AA95</f>
        <v>147348.94</v>
      </c>
      <c r="M95" s="1">
        <v>0</v>
      </c>
      <c r="N95" s="104">
        <f t="shared" ref="N95" si="80">H95*M95</f>
        <v>0</v>
      </c>
      <c r="O95" s="26"/>
      <c r="R95" s="59">
        <f>R93+1</f>
        <v>47</v>
      </c>
      <c r="S95" s="60" t="s">
        <v>136</v>
      </c>
      <c r="T95" s="61" t="s">
        <v>137</v>
      </c>
      <c r="U95" s="77" t="s">
        <v>27</v>
      </c>
      <c r="V95" s="60" t="s">
        <v>296</v>
      </c>
      <c r="W95" s="57" t="s">
        <v>12</v>
      </c>
      <c r="X95" s="80">
        <v>7</v>
      </c>
      <c r="Y95" s="99" t="s">
        <v>33</v>
      </c>
      <c r="Z95" s="39" t="s">
        <v>41</v>
      </c>
      <c r="AA95" s="91">
        <v>147348.94</v>
      </c>
      <c r="AB95" s="92">
        <f>ROUND(X95*AA95,2)</f>
        <v>1031442.58</v>
      </c>
    </row>
    <row r="96" spans="2:28">
      <c r="B96" s="25"/>
      <c r="C96" s="42" t="s">
        <v>138</v>
      </c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86"/>
      <c r="O96" s="26"/>
      <c r="R96" s="42" t="s">
        <v>138</v>
      </c>
      <c r="S96" s="43"/>
      <c r="T96" s="43"/>
      <c r="U96" s="43"/>
      <c r="V96" s="43"/>
      <c r="W96" s="43"/>
      <c r="X96" s="43"/>
      <c r="Y96" s="43"/>
      <c r="Z96" s="43"/>
      <c r="AA96" s="43"/>
      <c r="AB96" s="86"/>
    </row>
    <row r="97" spans="2:28">
      <c r="B97" s="25"/>
      <c r="C97" s="44"/>
      <c r="D97" s="45" t="s">
        <v>139</v>
      </c>
      <c r="E97" s="45"/>
      <c r="F97" s="45"/>
      <c r="G97" s="45"/>
      <c r="H97" s="45"/>
      <c r="I97" s="45"/>
      <c r="J97" s="45"/>
      <c r="K97" s="45"/>
      <c r="L97" s="45"/>
      <c r="M97" s="45"/>
      <c r="N97" s="90"/>
      <c r="O97" s="26"/>
      <c r="R97" s="44"/>
      <c r="S97" s="45" t="s">
        <v>139</v>
      </c>
      <c r="T97" s="45"/>
      <c r="U97" s="45"/>
      <c r="V97" s="45"/>
      <c r="W97" s="45"/>
      <c r="X97" s="45"/>
      <c r="Y97" s="45"/>
      <c r="Z97" s="45"/>
      <c r="AA97" s="45"/>
      <c r="AB97" s="90"/>
    </row>
    <row r="98" spans="2:28" ht="38.25">
      <c r="B98" s="25"/>
      <c r="C98" s="46">
        <f t="shared" ref="C98:C103" si="81">R98</f>
        <v>48</v>
      </c>
      <c r="D98" s="47" t="str">
        <f t="shared" ref="D98:D103" si="82">S98</f>
        <v>UG-NGFW-SU-2000-C2</v>
      </c>
      <c r="E98" s="48" t="str">
        <f t="shared" ref="E98:E103" si="83">T98</f>
        <v>Подписка Security Updates на 1 год для UserGate NGFW до 2000 пользователей (кластер из 2 узлов)</v>
      </c>
      <c r="F98" s="77" t="str">
        <f t="shared" ref="F98:F103" si="84">U98</f>
        <v>Национальный режим не предоставляется – запрет</v>
      </c>
      <c r="G98" s="46" t="str">
        <f t="shared" ref="G98:G103" si="85">W98</f>
        <v>шт.</v>
      </c>
      <c r="H98" s="78">
        <f t="shared" ref="H98:H103" si="86">X98</f>
        <v>1</v>
      </c>
      <c r="I98" s="28" t="s">
        <v>15</v>
      </c>
      <c r="J98" s="27" t="s">
        <v>15</v>
      </c>
      <c r="K98" s="27"/>
      <c r="L98" s="37">
        <f t="shared" ref="L98:L103" si="87">AA98</f>
        <v>1850000</v>
      </c>
      <c r="M98" s="1">
        <v>0</v>
      </c>
      <c r="N98" s="104">
        <f t="shared" ref="N98:N103" si="88">H98*M98</f>
        <v>0</v>
      </c>
      <c r="O98" s="26"/>
      <c r="R98" s="59">
        <v>48</v>
      </c>
      <c r="S98" s="63" t="s">
        <v>140</v>
      </c>
      <c r="T98" s="63" t="s">
        <v>141</v>
      </c>
      <c r="U98" s="77" t="s">
        <v>28</v>
      </c>
      <c r="V98" s="63" t="s">
        <v>295</v>
      </c>
      <c r="W98" s="82" t="s">
        <v>12</v>
      </c>
      <c r="X98" s="57">
        <v>1</v>
      </c>
      <c r="Y98" s="99" t="s">
        <v>37</v>
      </c>
      <c r="Z98" s="99" t="s">
        <v>41</v>
      </c>
      <c r="AA98" s="91">
        <v>1850000</v>
      </c>
      <c r="AB98" s="89">
        <f t="shared" ref="AB98:AB103" si="89">ROUND(X98*AA98,2)</f>
        <v>1850000</v>
      </c>
    </row>
    <row r="99" spans="2:28" ht="38.25">
      <c r="B99" s="25"/>
      <c r="C99" s="46">
        <f t="shared" si="81"/>
        <v>49</v>
      </c>
      <c r="D99" s="47" t="str">
        <f t="shared" si="82"/>
        <v>UG-NGFW-AT-2000-C1</v>
      </c>
      <c r="E99" s="48" t="str">
        <f t="shared" si="83"/>
        <v>Модуль Advanced Threat Protection на 1 год для UserGate NGFW до 2000 пользователей</v>
      </c>
      <c r="F99" s="77" t="str">
        <f t="shared" si="84"/>
        <v>Национальный режим не предоставляется – запрет</v>
      </c>
      <c r="G99" s="46" t="str">
        <f t="shared" si="85"/>
        <v>шт.</v>
      </c>
      <c r="H99" s="78">
        <f t="shared" si="86"/>
        <v>1</v>
      </c>
      <c r="I99" s="28" t="s">
        <v>15</v>
      </c>
      <c r="J99" s="27" t="s">
        <v>15</v>
      </c>
      <c r="K99" s="27"/>
      <c r="L99" s="37">
        <f t="shared" si="87"/>
        <v>728150</v>
      </c>
      <c r="M99" s="1">
        <v>0</v>
      </c>
      <c r="N99" s="104">
        <f t="shared" si="88"/>
        <v>0</v>
      </c>
      <c r="O99" s="26"/>
      <c r="R99" s="59">
        <f>R98+1</f>
        <v>49</v>
      </c>
      <c r="S99" s="60" t="s">
        <v>142</v>
      </c>
      <c r="T99" s="60" t="s">
        <v>143</v>
      </c>
      <c r="U99" s="77" t="s">
        <v>28</v>
      </c>
      <c r="V99" s="63" t="s">
        <v>295</v>
      </c>
      <c r="W99" s="57" t="s">
        <v>12</v>
      </c>
      <c r="X99" s="80">
        <v>1</v>
      </c>
      <c r="Y99" s="99" t="s">
        <v>37</v>
      </c>
      <c r="Z99" s="99" t="s">
        <v>41</v>
      </c>
      <c r="AA99" s="91">
        <v>728150</v>
      </c>
      <c r="AB99" s="89">
        <f t="shared" si="89"/>
        <v>728150</v>
      </c>
    </row>
    <row r="100" spans="2:28" ht="38.25">
      <c r="B100" s="25"/>
      <c r="C100" s="46">
        <f t="shared" si="81"/>
        <v>50</v>
      </c>
      <c r="D100" s="47" t="str">
        <f t="shared" si="82"/>
        <v>UG-LA-SU-2000-C2-1Y</v>
      </c>
      <c r="E100" s="48" t="str">
        <f t="shared" si="83"/>
        <v>Продление подписки Security Updates на сенсор для UserGate Log Analyzer до 2000 пользователей на 1 год (кластер, 2 узла)</v>
      </c>
      <c r="F100" s="77" t="str">
        <f t="shared" si="84"/>
        <v>Национальный режим не предоставляется – запрет</v>
      </c>
      <c r="G100" s="46" t="str">
        <f t="shared" si="85"/>
        <v>шт.</v>
      </c>
      <c r="H100" s="78">
        <f t="shared" si="86"/>
        <v>1</v>
      </c>
      <c r="I100" s="28" t="s">
        <v>15</v>
      </c>
      <c r="J100" s="27" t="s">
        <v>15</v>
      </c>
      <c r="K100" s="27"/>
      <c r="L100" s="37">
        <f t="shared" si="87"/>
        <v>321240</v>
      </c>
      <c r="M100" s="1">
        <v>0</v>
      </c>
      <c r="N100" s="104">
        <f t="shared" si="88"/>
        <v>0</v>
      </c>
      <c r="O100" s="26"/>
      <c r="R100" s="59">
        <f>R99+1</f>
        <v>50</v>
      </c>
      <c r="S100" s="60" t="s">
        <v>144</v>
      </c>
      <c r="T100" s="60" t="s">
        <v>145</v>
      </c>
      <c r="U100" s="77" t="s">
        <v>28</v>
      </c>
      <c r="V100" s="63" t="s">
        <v>295</v>
      </c>
      <c r="W100" s="57" t="s">
        <v>12</v>
      </c>
      <c r="X100" s="80">
        <v>1</v>
      </c>
      <c r="Y100" s="99" t="s">
        <v>37</v>
      </c>
      <c r="Z100" s="99" t="s">
        <v>41</v>
      </c>
      <c r="AA100" s="91">
        <v>321240</v>
      </c>
      <c r="AB100" s="89">
        <f t="shared" si="89"/>
        <v>321240</v>
      </c>
    </row>
    <row r="101" spans="2:28" ht="38.25">
      <c r="B101" s="25"/>
      <c r="C101" s="46">
        <f t="shared" si="81"/>
        <v>51</v>
      </c>
      <c r="D101" s="47" t="str">
        <f t="shared" si="82"/>
        <v>UG-NGFW-AT-E3000-C1</v>
      </c>
      <c r="E101" s="48" t="str">
        <f t="shared" si="83"/>
        <v>Модуль Advanced Threat Protection на 1 год для UserGate NGFW E3000 без ограничения числа пользователей</v>
      </c>
      <c r="F101" s="77" t="str">
        <f t="shared" si="84"/>
        <v>Национальный режим не предоставляется – запрет</v>
      </c>
      <c r="G101" s="46" t="str">
        <f t="shared" si="85"/>
        <v>шт.</v>
      </c>
      <c r="H101" s="78">
        <f t="shared" si="86"/>
        <v>1</v>
      </c>
      <c r="I101" s="28" t="s">
        <v>15</v>
      </c>
      <c r="J101" s="27" t="s">
        <v>15</v>
      </c>
      <c r="K101" s="27"/>
      <c r="L101" s="37">
        <f t="shared" si="87"/>
        <v>1057210</v>
      </c>
      <c r="M101" s="1">
        <v>0</v>
      </c>
      <c r="N101" s="104">
        <f t="shared" si="88"/>
        <v>0</v>
      </c>
      <c r="O101" s="26"/>
      <c r="R101" s="49">
        <v>51</v>
      </c>
      <c r="S101" s="47" t="s">
        <v>146</v>
      </c>
      <c r="T101" s="47" t="s">
        <v>147</v>
      </c>
      <c r="U101" s="77" t="s">
        <v>28</v>
      </c>
      <c r="V101" s="76" t="s">
        <v>295</v>
      </c>
      <c r="W101" s="54" t="s">
        <v>12</v>
      </c>
      <c r="X101" s="79">
        <v>1</v>
      </c>
      <c r="Y101" s="99" t="s">
        <v>37</v>
      </c>
      <c r="Z101" s="99" t="s">
        <v>41</v>
      </c>
      <c r="AA101" s="88">
        <v>1057210</v>
      </c>
      <c r="AB101" s="89">
        <f t="shared" si="89"/>
        <v>1057210</v>
      </c>
    </row>
    <row r="102" spans="2:28" ht="38.25">
      <c r="B102" s="25"/>
      <c r="C102" s="46">
        <f t="shared" si="81"/>
        <v>52</v>
      </c>
      <c r="D102" s="47" t="str">
        <f t="shared" si="82"/>
        <v>UG-LA-SU-E3000-C2-1Y</v>
      </c>
      <c r="E102" s="48" t="str">
        <f t="shared" si="83"/>
        <v>Продление подписки Security Updates на сенсор для UserGate Log Analyzer E3000 (кластер, 2 узла) на 1 год</v>
      </c>
      <c r="F102" s="77" t="str">
        <f t="shared" si="84"/>
        <v>Национальный режим не предоставляется – запрет</v>
      </c>
      <c r="G102" s="46" t="str">
        <f t="shared" si="85"/>
        <v>шт.</v>
      </c>
      <c r="H102" s="78">
        <f t="shared" si="86"/>
        <v>1</v>
      </c>
      <c r="I102" s="28" t="s">
        <v>15</v>
      </c>
      <c r="J102" s="27" t="s">
        <v>15</v>
      </c>
      <c r="K102" s="27"/>
      <c r="L102" s="37">
        <f t="shared" si="87"/>
        <v>467290</v>
      </c>
      <c r="M102" s="1">
        <v>0</v>
      </c>
      <c r="N102" s="104">
        <f t="shared" si="88"/>
        <v>0</v>
      </c>
      <c r="O102" s="26"/>
      <c r="R102" s="49">
        <v>52</v>
      </c>
      <c r="S102" s="47" t="s">
        <v>148</v>
      </c>
      <c r="T102" s="47" t="s">
        <v>149</v>
      </c>
      <c r="U102" s="77" t="s">
        <v>28</v>
      </c>
      <c r="V102" s="76" t="s">
        <v>295</v>
      </c>
      <c r="W102" s="54" t="s">
        <v>12</v>
      </c>
      <c r="X102" s="79">
        <v>1</v>
      </c>
      <c r="Y102" s="99" t="s">
        <v>37</v>
      </c>
      <c r="Z102" s="99" t="s">
        <v>41</v>
      </c>
      <c r="AA102" s="88">
        <v>467290</v>
      </c>
      <c r="AB102" s="89">
        <f t="shared" si="89"/>
        <v>467290</v>
      </c>
    </row>
    <row r="103" spans="2:28" ht="38.25">
      <c r="B103" s="25"/>
      <c r="C103" s="46">
        <f t="shared" si="81"/>
        <v>53</v>
      </c>
      <c r="D103" s="47" t="str">
        <f t="shared" si="82"/>
        <v>UG-MC-SU-E3000-C2-1Y</v>
      </c>
      <c r="E103" s="48" t="str">
        <f t="shared" si="83"/>
        <v>Продление подписки Security Updates на сенсор для UserGate Management Center E3000 (кластер, 2 узла) на 1 год</v>
      </c>
      <c r="F103" s="77" t="str">
        <f t="shared" si="84"/>
        <v>Национальный режим не предоставляется – запрет</v>
      </c>
      <c r="G103" s="46" t="str">
        <f t="shared" si="85"/>
        <v>шт.</v>
      </c>
      <c r="H103" s="78">
        <f t="shared" si="86"/>
        <v>1</v>
      </c>
      <c r="I103" s="28" t="s">
        <v>15</v>
      </c>
      <c r="J103" s="27" t="s">
        <v>15</v>
      </c>
      <c r="K103" s="27"/>
      <c r="L103" s="37">
        <f t="shared" si="87"/>
        <v>467290</v>
      </c>
      <c r="M103" s="1">
        <v>0</v>
      </c>
      <c r="N103" s="104">
        <f t="shared" si="88"/>
        <v>0</v>
      </c>
      <c r="O103" s="26"/>
      <c r="R103" s="49">
        <v>53</v>
      </c>
      <c r="S103" s="47" t="s">
        <v>150</v>
      </c>
      <c r="T103" s="47" t="s">
        <v>151</v>
      </c>
      <c r="U103" s="77" t="s">
        <v>28</v>
      </c>
      <c r="V103" s="76" t="s">
        <v>295</v>
      </c>
      <c r="W103" s="54" t="s">
        <v>12</v>
      </c>
      <c r="X103" s="79">
        <v>1</v>
      </c>
      <c r="Y103" s="99" t="s">
        <v>37</v>
      </c>
      <c r="Z103" s="99" t="s">
        <v>41</v>
      </c>
      <c r="AA103" s="88">
        <v>467290</v>
      </c>
      <c r="AB103" s="89">
        <f t="shared" si="89"/>
        <v>467290</v>
      </c>
    </row>
    <row r="104" spans="2:28">
      <c r="B104" s="25"/>
      <c r="C104" s="44"/>
      <c r="D104" s="45" t="s">
        <v>152</v>
      </c>
      <c r="E104" s="45"/>
      <c r="F104" s="45"/>
      <c r="G104" s="45"/>
      <c r="H104" s="45"/>
      <c r="I104" s="45"/>
      <c r="J104" s="45"/>
      <c r="K104" s="45"/>
      <c r="L104" s="45"/>
      <c r="M104" s="45"/>
      <c r="N104" s="90"/>
      <c r="O104" s="26"/>
      <c r="R104" s="44"/>
      <c r="S104" s="45" t="s">
        <v>152</v>
      </c>
      <c r="T104" s="45"/>
      <c r="U104" s="45"/>
      <c r="V104" s="45"/>
      <c r="W104" s="45"/>
      <c r="X104" s="45"/>
      <c r="Y104" s="45"/>
      <c r="Z104" s="45"/>
      <c r="AA104" s="45"/>
      <c r="AB104" s="90"/>
    </row>
    <row r="105" spans="2:28" ht="38.25">
      <c r="B105" s="25"/>
      <c r="C105" s="46">
        <f t="shared" ref="C105:C106" si="90">R105</f>
        <v>54</v>
      </c>
      <c r="D105" s="47" t="str">
        <f t="shared" ref="D105:D106" si="91">S105</f>
        <v>UG-NGFW-AT-100-C1</v>
      </c>
      <c r="E105" s="48" t="str">
        <f t="shared" ref="E105:E106" si="92">T105</f>
        <v>Модуль Advanced Threat Protection на 1 год для UserGate NGFW до 100 пользователей</v>
      </c>
      <c r="F105" s="77" t="str">
        <f t="shared" ref="F105:F106" si="93">U105</f>
        <v>Национальный режим не предоставляется – запрет</v>
      </c>
      <c r="G105" s="46" t="str">
        <f t="shared" ref="G105:G106" si="94">W105</f>
        <v>шт.</v>
      </c>
      <c r="H105" s="78">
        <f t="shared" ref="H105:H106" si="95">X105</f>
        <v>1</v>
      </c>
      <c r="I105" s="28" t="s">
        <v>15</v>
      </c>
      <c r="J105" s="27" t="s">
        <v>15</v>
      </c>
      <c r="K105" s="27"/>
      <c r="L105" s="37">
        <f t="shared" ref="L105:L106" si="96">AA105</f>
        <v>64970</v>
      </c>
      <c r="M105" s="1">
        <v>0</v>
      </c>
      <c r="N105" s="104">
        <f t="shared" ref="N105:N106" si="97">H105*M105</f>
        <v>0</v>
      </c>
      <c r="O105" s="26"/>
      <c r="R105" s="59">
        <v>54</v>
      </c>
      <c r="S105" s="60" t="s">
        <v>153</v>
      </c>
      <c r="T105" s="60" t="s">
        <v>154</v>
      </c>
      <c r="U105" s="77" t="s">
        <v>28</v>
      </c>
      <c r="V105" s="63" t="s">
        <v>295</v>
      </c>
      <c r="W105" s="57" t="s">
        <v>12</v>
      </c>
      <c r="X105" s="80">
        <v>1</v>
      </c>
      <c r="Y105" s="99" t="s">
        <v>37</v>
      </c>
      <c r="Z105" s="99" t="s">
        <v>41</v>
      </c>
      <c r="AA105" s="91">
        <v>64970</v>
      </c>
      <c r="AB105" s="89">
        <f>ROUND(X105*AA105,2)</f>
        <v>64970</v>
      </c>
    </row>
    <row r="106" spans="2:28" ht="38.25">
      <c r="B106" s="25"/>
      <c r="C106" s="46">
        <f t="shared" si="90"/>
        <v>55</v>
      </c>
      <c r="D106" s="47" t="str">
        <f t="shared" si="91"/>
        <v>UG-NGFW-SU-100-C1</v>
      </c>
      <c r="E106" s="48" t="str">
        <f t="shared" si="92"/>
        <v>Подписка Security Updates на 1 год для UserGate NGFW до 100 пользователей</v>
      </c>
      <c r="F106" s="77" t="str">
        <f t="shared" si="93"/>
        <v>Национальный режим не предоставляется – запрет</v>
      </c>
      <c r="G106" s="46" t="str">
        <f t="shared" si="94"/>
        <v>шт.</v>
      </c>
      <c r="H106" s="78">
        <f t="shared" si="95"/>
        <v>1</v>
      </c>
      <c r="I106" s="28" t="s">
        <v>15</v>
      </c>
      <c r="J106" s="27" t="s">
        <v>15</v>
      </c>
      <c r="K106" s="27"/>
      <c r="L106" s="37">
        <f t="shared" si="96"/>
        <v>84460</v>
      </c>
      <c r="M106" s="1">
        <v>0</v>
      </c>
      <c r="N106" s="104">
        <f t="shared" si="97"/>
        <v>0</v>
      </c>
      <c r="O106" s="26"/>
      <c r="R106" s="59">
        <f>R105+1</f>
        <v>55</v>
      </c>
      <c r="S106" s="60" t="s">
        <v>155</v>
      </c>
      <c r="T106" s="60" t="s">
        <v>156</v>
      </c>
      <c r="U106" s="77" t="s">
        <v>28</v>
      </c>
      <c r="V106" s="63" t="s">
        <v>295</v>
      </c>
      <c r="W106" s="57" t="s">
        <v>12</v>
      </c>
      <c r="X106" s="80">
        <v>1</v>
      </c>
      <c r="Y106" s="99" t="s">
        <v>37</v>
      </c>
      <c r="Z106" s="99" t="s">
        <v>41</v>
      </c>
      <c r="AA106" s="91">
        <v>84460</v>
      </c>
      <c r="AB106" s="89">
        <f>ROUND(X106*AA106,2)</f>
        <v>84460</v>
      </c>
    </row>
    <row r="107" spans="2:28">
      <c r="B107" s="25"/>
      <c r="C107" s="64" t="s">
        <v>157</v>
      </c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93"/>
      <c r="O107" s="26"/>
      <c r="R107" s="64" t="s">
        <v>157</v>
      </c>
      <c r="S107" s="65"/>
      <c r="T107" s="65"/>
      <c r="U107" s="65"/>
      <c r="V107" s="65"/>
      <c r="W107" s="65"/>
      <c r="X107" s="65"/>
      <c r="Y107" s="65"/>
      <c r="Z107" s="65"/>
      <c r="AA107" s="65"/>
      <c r="AB107" s="93"/>
    </row>
    <row r="108" spans="2:28">
      <c r="B108" s="25"/>
      <c r="C108" s="44"/>
      <c r="D108" s="45" t="s">
        <v>158</v>
      </c>
      <c r="E108" s="45"/>
      <c r="F108" s="45"/>
      <c r="G108" s="45"/>
      <c r="H108" s="45"/>
      <c r="I108" s="45"/>
      <c r="J108" s="45"/>
      <c r="K108" s="45"/>
      <c r="L108" s="45"/>
      <c r="M108" s="45"/>
      <c r="N108" s="90"/>
      <c r="O108" s="26"/>
      <c r="R108" s="44"/>
      <c r="S108" s="45" t="s">
        <v>158</v>
      </c>
      <c r="T108" s="45"/>
      <c r="U108" s="45"/>
      <c r="V108" s="45"/>
      <c r="W108" s="45"/>
      <c r="X108" s="45"/>
      <c r="Y108" s="45"/>
      <c r="Z108" s="45"/>
      <c r="AA108" s="45"/>
      <c r="AB108" s="90"/>
    </row>
    <row r="109" spans="2:28" ht="89.25">
      <c r="B109" s="25"/>
      <c r="C109" s="46">
        <f>R109</f>
        <v>56</v>
      </c>
      <c r="D109" s="47" t="str">
        <f>S109</f>
        <v>-</v>
      </c>
      <c r="E109" s="48" t="str">
        <f>T109</f>
        <v>Право на использование программы для электронных вычислительных машин «Менеджер паролей Пассворк», редакция с 200 до 300 пользователей, расширенные функциональные возможности, право использования обновлений программы, гарантия на срок 1 (один) год.</v>
      </c>
      <c r="F109" s="77" t="str">
        <f>U109</f>
        <v>Национальный режим не предоставляется – запрет</v>
      </c>
      <c r="G109" s="46" t="str">
        <f>W109</f>
        <v>шт.</v>
      </c>
      <c r="H109" s="78">
        <f>X109</f>
        <v>1</v>
      </c>
      <c r="I109" s="28" t="s">
        <v>15</v>
      </c>
      <c r="J109" s="27" t="s">
        <v>15</v>
      </c>
      <c r="K109" s="27"/>
      <c r="L109" s="37">
        <f>AA109</f>
        <v>1470000</v>
      </c>
      <c r="M109" s="1">
        <v>0</v>
      </c>
      <c r="N109" s="104">
        <f t="shared" ref="N109" si="98">H109*M109</f>
        <v>0</v>
      </c>
      <c r="O109" s="26"/>
      <c r="R109" s="54">
        <v>56</v>
      </c>
      <c r="S109" s="56" t="s">
        <v>159</v>
      </c>
      <c r="T109" s="58" t="s">
        <v>160</v>
      </c>
      <c r="U109" s="77" t="s">
        <v>28</v>
      </c>
      <c r="V109" s="76" t="s">
        <v>295</v>
      </c>
      <c r="W109" s="54" t="s">
        <v>12</v>
      </c>
      <c r="X109" s="79">
        <v>1</v>
      </c>
      <c r="Y109" s="99" t="s">
        <v>37</v>
      </c>
      <c r="Z109" s="99" t="s">
        <v>41</v>
      </c>
      <c r="AA109" s="88">
        <v>1470000</v>
      </c>
      <c r="AB109" s="89">
        <f>ROUND(X109*AA109,2)</f>
        <v>1470000</v>
      </c>
    </row>
    <row r="110" spans="2:28">
      <c r="B110" s="25"/>
      <c r="C110" s="64" t="s">
        <v>161</v>
      </c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93"/>
      <c r="O110" s="26"/>
      <c r="R110" s="64" t="s">
        <v>161</v>
      </c>
      <c r="S110" s="65"/>
      <c r="T110" s="65"/>
      <c r="U110" s="65"/>
      <c r="V110" s="65"/>
      <c r="W110" s="65"/>
      <c r="X110" s="65"/>
      <c r="Y110" s="65"/>
      <c r="Z110" s="65"/>
      <c r="AA110" s="65"/>
      <c r="AB110" s="93"/>
    </row>
    <row r="111" spans="2:28">
      <c r="B111" s="25"/>
      <c r="C111" s="44"/>
      <c r="D111" s="45" t="s">
        <v>162</v>
      </c>
      <c r="E111" s="45"/>
      <c r="F111" s="45"/>
      <c r="G111" s="45"/>
      <c r="H111" s="45"/>
      <c r="I111" s="45"/>
      <c r="J111" s="45"/>
      <c r="K111" s="45"/>
      <c r="L111" s="45"/>
      <c r="M111" s="45"/>
      <c r="N111" s="90"/>
      <c r="O111" s="26"/>
      <c r="R111" s="44"/>
      <c r="S111" s="45" t="s">
        <v>162</v>
      </c>
      <c r="T111" s="45"/>
      <c r="U111" s="45"/>
      <c r="V111" s="45"/>
      <c r="W111" s="45"/>
      <c r="X111" s="45"/>
      <c r="Y111" s="45"/>
      <c r="Z111" s="45"/>
      <c r="AA111" s="45"/>
      <c r="AB111" s="90"/>
    </row>
    <row r="112" spans="2:28" ht="114.75">
      <c r="B112" s="25"/>
      <c r="C112" s="46">
        <f>R112</f>
        <v>57</v>
      </c>
      <c r="D112" s="47" t="str">
        <f>S112</f>
        <v>TI-BZ-LIC-12M-00037</v>
      </c>
      <c r="E112" s="48" t="str">
        <f>T112</f>
        <v>Простая (неисключительная) лицензия на право использования программного обеспечения BI.ZONEThreat Intelligence, срок действия лицензии 12 (Двенадцать) месяцев: «Аналитика», «Отчеты», «Индикаторы» (Indicators), «Атакующие», (Threat Actors), «ВПО» (Malware), «Инструменты» (Tools), «Атаки» (Attacks), Инструмент «Теневые ресурсы»</v>
      </c>
      <c r="F112" s="77" t="str">
        <f>U112</f>
        <v>Национальный режим не предоставляется – запрет</v>
      </c>
      <c r="G112" s="46" t="str">
        <f>W112</f>
        <v>шт.</v>
      </c>
      <c r="H112" s="78">
        <f>X112</f>
        <v>1</v>
      </c>
      <c r="I112" s="28" t="s">
        <v>15</v>
      </c>
      <c r="J112" s="27" t="s">
        <v>15</v>
      </c>
      <c r="K112" s="27"/>
      <c r="L112" s="37">
        <f>AA112</f>
        <v>11000000</v>
      </c>
      <c r="M112" s="1">
        <v>0</v>
      </c>
      <c r="N112" s="104">
        <f t="shared" ref="N112" si="99">H112*M112</f>
        <v>0</v>
      </c>
      <c r="O112" s="26"/>
      <c r="R112" s="49">
        <v>57</v>
      </c>
      <c r="S112" s="66" t="s">
        <v>163</v>
      </c>
      <c r="T112" s="58" t="s">
        <v>164</v>
      </c>
      <c r="U112" s="77" t="s">
        <v>28</v>
      </c>
      <c r="V112" s="76" t="s">
        <v>295</v>
      </c>
      <c r="W112" s="54" t="s">
        <v>12</v>
      </c>
      <c r="X112" s="79">
        <v>1</v>
      </c>
      <c r="Y112" s="99" t="s">
        <v>37</v>
      </c>
      <c r="Z112" s="99" t="s">
        <v>41</v>
      </c>
      <c r="AA112" s="88">
        <v>11000000</v>
      </c>
      <c r="AB112" s="89">
        <f>ROUND(X112*AA112,2)</f>
        <v>11000000</v>
      </c>
    </row>
    <row r="113" spans="2:28">
      <c r="B113" s="25"/>
      <c r="C113" s="42" t="s">
        <v>44</v>
      </c>
      <c r="D113" s="43"/>
      <c r="E113" s="43"/>
      <c r="F113" s="43"/>
      <c r="G113" s="43"/>
      <c r="H113" s="43"/>
      <c r="I113" s="42"/>
      <c r="J113" s="42"/>
      <c r="K113" s="42"/>
      <c r="L113" s="43"/>
      <c r="M113" s="43"/>
      <c r="N113" s="86"/>
      <c r="O113" s="26"/>
      <c r="R113" s="42" t="s">
        <v>44</v>
      </c>
      <c r="S113" s="43"/>
      <c r="T113" s="43"/>
      <c r="U113" s="43"/>
      <c r="V113" s="42"/>
      <c r="W113" s="43"/>
      <c r="X113" s="43"/>
      <c r="Y113" s="43"/>
      <c r="Z113" s="43"/>
      <c r="AA113" s="43"/>
      <c r="AB113" s="86"/>
    </row>
    <row r="114" spans="2:28">
      <c r="B114" s="25"/>
      <c r="C114" s="44"/>
      <c r="D114" s="45" t="s">
        <v>165</v>
      </c>
      <c r="E114" s="45"/>
      <c r="F114" s="45"/>
      <c r="G114" s="45"/>
      <c r="H114" s="45"/>
      <c r="I114" s="45"/>
      <c r="J114" s="45"/>
      <c r="K114" s="45"/>
      <c r="L114" s="45"/>
      <c r="M114" s="45"/>
      <c r="N114" s="90"/>
      <c r="O114" s="26"/>
      <c r="R114" s="44"/>
      <c r="S114" s="45" t="s">
        <v>165</v>
      </c>
      <c r="T114" s="45"/>
      <c r="U114" s="45"/>
      <c r="V114" s="45"/>
      <c r="W114" s="45"/>
      <c r="X114" s="45"/>
      <c r="Y114" s="45"/>
      <c r="Z114" s="45"/>
      <c r="AA114" s="45"/>
      <c r="AB114" s="87"/>
    </row>
    <row r="115" spans="2:28" ht="51">
      <c r="B115" s="25"/>
      <c r="C115" s="46">
        <f t="shared" ref="C115:C116" si="100">R115</f>
        <v>58</v>
      </c>
      <c r="D115" s="47" t="str">
        <f t="shared" ref="D115:D116" si="101">S115</f>
        <v>KL4941RAYD6</v>
      </c>
      <c r="E115" s="48" t="str">
        <f t="shared" ref="E115:E116" si="102">T115</f>
        <v>Kaspersky Industrial CyberSecurity for Nodes, Workstation, Enterprise Russian Edition. 
5000+ Node 2 year Renewal Premium Plus License - Лицензия</v>
      </c>
      <c r="F115" s="77" t="str">
        <f t="shared" ref="F115:F116" si="103">U115</f>
        <v>Национальный режим не предоставляется – запрет</v>
      </c>
      <c r="G115" s="46" t="str">
        <f t="shared" ref="G115:G116" si="104">W115</f>
        <v>шт.</v>
      </c>
      <c r="H115" s="78">
        <f t="shared" ref="H115:H116" si="105">X115</f>
        <v>200</v>
      </c>
      <c r="I115" s="28" t="s">
        <v>15</v>
      </c>
      <c r="J115" s="27" t="s">
        <v>15</v>
      </c>
      <c r="K115" s="27"/>
      <c r="L115" s="37">
        <f t="shared" ref="L115:L116" si="106">AA115</f>
        <v>95400</v>
      </c>
      <c r="M115" s="1">
        <v>0</v>
      </c>
      <c r="N115" s="104">
        <f t="shared" ref="N115:N116" si="107">H115*M115</f>
        <v>0</v>
      </c>
      <c r="O115" s="26"/>
      <c r="R115" s="46">
        <f>R112+1</f>
        <v>58</v>
      </c>
      <c r="S115" s="50" t="s">
        <v>46</v>
      </c>
      <c r="T115" s="48" t="s">
        <v>47</v>
      </c>
      <c r="U115" s="77" t="s">
        <v>28</v>
      </c>
      <c r="V115" s="76" t="s">
        <v>295</v>
      </c>
      <c r="W115" s="46" t="s">
        <v>12</v>
      </c>
      <c r="X115" s="78">
        <v>200</v>
      </c>
      <c r="Y115" s="99" t="s">
        <v>37</v>
      </c>
      <c r="Z115" s="99" t="s">
        <v>41</v>
      </c>
      <c r="AA115" s="88">
        <v>95400</v>
      </c>
      <c r="AB115" s="89">
        <f>ROUND(X115*AA115,2)</f>
        <v>19080000</v>
      </c>
    </row>
    <row r="116" spans="2:28" ht="51">
      <c r="B116" s="25"/>
      <c r="C116" s="46">
        <f t="shared" si="100"/>
        <v>59</v>
      </c>
      <c r="D116" s="47" t="str">
        <f t="shared" si="101"/>
        <v>KL4943RAYD6</v>
      </c>
      <c r="E116" s="48" t="str">
        <f t="shared" si="102"/>
        <v>Kaspersky Industrial CyberSecurity for Nodes, Server, Enterprise Russian Edition. 
5000+ Node 2 year Renewal Premium Plus License - Лицензия</v>
      </c>
      <c r="F116" s="77" t="str">
        <f t="shared" si="103"/>
        <v>Национальный режим не предоставляется – запрет</v>
      </c>
      <c r="G116" s="46" t="str">
        <f t="shared" si="104"/>
        <v>шт.</v>
      </c>
      <c r="H116" s="78">
        <f t="shared" si="105"/>
        <v>200</v>
      </c>
      <c r="I116" s="28" t="s">
        <v>15</v>
      </c>
      <c r="J116" s="27" t="s">
        <v>15</v>
      </c>
      <c r="K116" s="27"/>
      <c r="L116" s="37">
        <f t="shared" si="106"/>
        <v>141300</v>
      </c>
      <c r="M116" s="1">
        <v>0</v>
      </c>
      <c r="N116" s="104">
        <f t="shared" si="107"/>
        <v>0</v>
      </c>
      <c r="O116" s="26"/>
      <c r="R116" s="49">
        <f>R115+1</f>
        <v>59</v>
      </c>
      <c r="S116" s="50" t="s">
        <v>48</v>
      </c>
      <c r="T116" s="48" t="s">
        <v>49</v>
      </c>
      <c r="U116" s="77" t="s">
        <v>28</v>
      </c>
      <c r="V116" s="76" t="s">
        <v>295</v>
      </c>
      <c r="W116" s="54" t="s">
        <v>12</v>
      </c>
      <c r="X116" s="79">
        <v>200</v>
      </c>
      <c r="Y116" s="99" t="s">
        <v>37</v>
      </c>
      <c r="Z116" s="99" t="s">
        <v>41</v>
      </c>
      <c r="AA116" s="88">
        <v>141300</v>
      </c>
      <c r="AB116" s="89">
        <f>ROUND(X116*AA116,2)</f>
        <v>28260000</v>
      </c>
    </row>
    <row r="117" spans="2:28">
      <c r="B117" s="25"/>
      <c r="C117" s="42" t="s">
        <v>166</v>
      </c>
      <c r="D117" s="43"/>
      <c r="E117" s="43"/>
      <c r="F117" s="43"/>
      <c r="G117" s="43"/>
      <c r="H117" s="43"/>
      <c r="I117" s="42"/>
      <c r="J117" s="42"/>
      <c r="K117" s="42"/>
      <c r="L117" s="43"/>
      <c r="M117" s="43"/>
      <c r="N117" s="86"/>
      <c r="O117" s="26"/>
      <c r="R117" s="42" t="s">
        <v>166</v>
      </c>
      <c r="S117" s="43"/>
      <c r="T117" s="43"/>
      <c r="U117" s="43"/>
      <c r="V117" s="42"/>
      <c r="W117" s="43"/>
      <c r="X117" s="43"/>
      <c r="Y117" s="43"/>
      <c r="Z117" s="43"/>
      <c r="AA117" s="43"/>
      <c r="AB117" s="94"/>
    </row>
    <row r="118" spans="2:28">
      <c r="B118" s="25"/>
      <c r="C118" s="44"/>
      <c r="D118" s="45" t="s">
        <v>139</v>
      </c>
      <c r="E118" s="45"/>
      <c r="F118" s="45"/>
      <c r="G118" s="45"/>
      <c r="H118" s="45"/>
      <c r="I118" s="45"/>
      <c r="J118" s="45"/>
      <c r="K118" s="45"/>
      <c r="L118" s="45"/>
      <c r="M118" s="45"/>
      <c r="N118" s="90"/>
      <c r="O118" s="26"/>
      <c r="R118" s="44"/>
      <c r="S118" s="45" t="s">
        <v>139</v>
      </c>
      <c r="T118" s="45"/>
      <c r="U118" s="45"/>
      <c r="V118" s="45"/>
      <c r="W118" s="45"/>
      <c r="X118" s="45"/>
      <c r="Y118" s="45"/>
      <c r="Z118" s="45"/>
      <c r="AA118" s="45"/>
      <c r="AB118" s="87"/>
    </row>
    <row r="119" spans="2:28" ht="38.25">
      <c r="B119" s="25"/>
      <c r="C119" s="46">
        <f>R119</f>
        <v>60</v>
      </c>
      <c r="D119" s="47" t="str">
        <f>S119</f>
        <v>KL4869RAYF6</v>
      </c>
      <c r="E119" s="48" t="str">
        <f>T119</f>
        <v>Kaspersky Total Security для бизнеса Russian Edition. 5000+ Node 1 year Renewal Premium Plus License - Лицензия</v>
      </c>
      <c r="F119" s="77" t="str">
        <f>U119</f>
        <v>Национальный режим не предоставляется – запрет</v>
      </c>
      <c r="G119" s="46" t="str">
        <f>W119</f>
        <v>шт.</v>
      </c>
      <c r="H119" s="78">
        <f>X119</f>
        <v>10000</v>
      </c>
      <c r="I119" s="28" t="s">
        <v>15</v>
      </c>
      <c r="J119" s="27" t="s">
        <v>15</v>
      </c>
      <c r="K119" s="27"/>
      <c r="L119" s="37">
        <f>AA119</f>
        <v>3350</v>
      </c>
      <c r="M119" s="1">
        <v>0</v>
      </c>
      <c r="N119" s="104">
        <f t="shared" ref="N119" si="108">H119*M119</f>
        <v>0</v>
      </c>
      <c r="O119" s="26"/>
      <c r="R119" s="49">
        <f>R116+1</f>
        <v>60</v>
      </c>
      <c r="S119" s="67" t="s">
        <v>167</v>
      </c>
      <c r="T119" s="68" t="s">
        <v>168</v>
      </c>
      <c r="U119" s="77" t="s">
        <v>28</v>
      </c>
      <c r="V119" s="76" t="s">
        <v>295</v>
      </c>
      <c r="W119" s="46" t="s">
        <v>12</v>
      </c>
      <c r="X119" s="78">
        <v>10000</v>
      </c>
      <c r="Y119" s="99" t="s">
        <v>37</v>
      </c>
      <c r="Z119" s="99" t="s">
        <v>41</v>
      </c>
      <c r="AA119" s="88">
        <v>3350</v>
      </c>
      <c r="AB119" s="89">
        <f>ROUND(X119*AA119,2)</f>
        <v>33500000</v>
      </c>
    </row>
    <row r="120" spans="2:28">
      <c r="B120" s="25"/>
      <c r="C120" s="42" t="s">
        <v>169</v>
      </c>
      <c r="D120" s="43"/>
      <c r="E120" s="43"/>
      <c r="F120" s="43"/>
      <c r="G120" s="43"/>
      <c r="H120" s="43"/>
      <c r="I120" s="42"/>
      <c r="J120" s="42"/>
      <c r="K120" s="42"/>
      <c r="L120" s="43"/>
      <c r="M120" s="43"/>
      <c r="N120" s="86"/>
      <c r="O120" s="26"/>
      <c r="R120" s="42" t="s">
        <v>169</v>
      </c>
      <c r="S120" s="43"/>
      <c r="T120" s="43"/>
      <c r="U120" s="43"/>
      <c r="V120" s="42"/>
      <c r="W120" s="43"/>
      <c r="X120" s="43"/>
      <c r="Y120" s="43"/>
      <c r="Z120" s="43"/>
      <c r="AA120" s="43"/>
      <c r="AB120" s="86"/>
    </row>
    <row r="121" spans="2:28">
      <c r="B121" s="25"/>
      <c r="C121" s="44"/>
      <c r="D121" s="45" t="s">
        <v>162</v>
      </c>
      <c r="E121" s="45"/>
      <c r="F121" s="45"/>
      <c r="G121" s="45"/>
      <c r="H121" s="45"/>
      <c r="I121" s="45"/>
      <c r="J121" s="45"/>
      <c r="K121" s="45"/>
      <c r="L121" s="45"/>
      <c r="M121" s="45"/>
      <c r="N121" s="90"/>
      <c r="O121" s="26"/>
      <c r="R121" s="44"/>
      <c r="S121" s="45" t="s">
        <v>162</v>
      </c>
      <c r="T121" s="45"/>
      <c r="U121" s="45"/>
      <c r="V121" s="45"/>
      <c r="W121" s="45"/>
      <c r="X121" s="45"/>
      <c r="Y121" s="45"/>
      <c r="Z121" s="45"/>
      <c r="AA121" s="45"/>
      <c r="AB121" s="90"/>
    </row>
    <row r="122" spans="2:28" ht="76.5">
      <c r="B122" s="25"/>
      <c r="C122" s="46">
        <f>R122</f>
        <v>61</v>
      </c>
      <c r="D122" s="47" t="str">
        <f>S122</f>
        <v>PT-MXEDR-STD-CS-5000-9999-M24-EXT</v>
      </c>
      <c r="E122" s="48" t="str">
        <f>T122</f>
        <v>Программное обеспечение MaxPatrol Endpoint Detection and Response. Лицензия на подключение агентов в количестве от 5000 до 9999. Конфигурация Standard (стандартный набор модулей EDR), обновления в течение 2 (двух) лет</v>
      </c>
      <c r="F122" s="77" t="str">
        <f>U122</f>
        <v>Национальный режим не предоставляется – запрет</v>
      </c>
      <c r="G122" s="46" t="str">
        <f>W122</f>
        <v>шт.</v>
      </c>
      <c r="H122" s="78">
        <f>X122</f>
        <v>7000</v>
      </c>
      <c r="I122" s="28" t="s">
        <v>15</v>
      </c>
      <c r="J122" s="27" t="s">
        <v>15</v>
      </c>
      <c r="K122" s="27"/>
      <c r="L122" s="37">
        <f>AA122</f>
        <v>2070</v>
      </c>
      <c r="M122" s="1">
        <v>0</v>
      </c>
      <c r="N122" s="104">
        <f t="shared" ref="N122" si="109">H122*M122</f>
        <v>0</v>
      </c>
      <c r="O122" s="26"/>
      <c r="R122" s="49">
        <f>R119+1</f>
        <v>61</v>
      </c>
      <c r="S122" s="47" t="s">
        <v>170</v>
      </c>
      <c r="T122" s="47" t="s">
        <v>171</v>
      </c>
      <c r="U122" s="77" t="s">
        <v>28</v>
      </c>
      <c r="V122" s="76" t="s">
        <v>295</v>
      </c>
      <c r="W122" s="54" t="s">
        <v>12</v>
      </c>
      <c r="X122" s="79">
        <v>7000</v>
      </c>
      <c r="Y122" s="99" t="s">
        <v>37</v>
      </c>
      <c r="Z122" s="99" t="s">
        <v>41</v>
      </c>
      <c r="AA122" s="88">
        <v>2070</v>
      </c>
      <c r="AB122" s="89">
        <f>ROUND(X122*AA122,2)</f>
        <v>14490000</v>
      </c>
    </row>
    <row r="123" spans="2:28">
      <c r="B123" s="25"/>
      <c r="C123" s="42" t="s">
        <v>172</v>
      </c>
      <c r="D123" s="43"/>
      <c r="E123" s="43"/>
      <c r="F123" s="43"/>
      <c r="G123" s="43"/>
      <c r="H123" s="43"/>
      <c r="I123" s="42"/>
      <c r="J123" s="42"/>
      <c r="K123" s="42"/>
      <c r="L123" s="43"/>
      <c r="M123" s="43"/>
      <c r="N123" s="86"/>
      <c r="O123" s="26"/>
      <c r="R123" s="42" t="s">
        <v>172</v>
      </c>
      <c r="S123" s="43"/>
      <c r="T123" s="43"/>
      <c r="U123" s="43"/>
      <c r="V123" s="42"/>
      <c r="W123" s="43"/>
      <c r="X123" s="43"/>
      <c r="Y123" s="43"/>
      <c r="Z123" s="43"/>
      <c r="AA123" s="43"/>
      <c r="AB123" s="86"/>
    </row>
    <row r="124" spans="2:28">
      <c r="B124" s="25"/>
      <c r="C124" s="44"/>
      <c r="D124" s="45" t="s">
        <v>173</v>
      </c>
      <c r="E124" s="45"/>
      <c r="F124" s="45"/>
      <c r="G124" s="45"/>
      <c r="H124" s="45"/>
      <c r="I124" s="45"/>
      <c r="J124" s="45"/>
      <c r="K124" s="45"/>
      <c r="L124" s="45"/>
      <c r="M124" s="45"/>
      <c r="N124" s="90"/>
      <c r="O124" s="26"/>
      <c r="R124" s="44"/>
      <c r="S124" s="45" t="s">
        <v>173</v>
      </c>
      <c r="T124" s="45"/>
      <c r="U124" s="45"/>
      <c r="V124" s="45"/>
      <c r="W124" s="45"/>
      <c r="X124" s="45"/>
      <c r="Y124" s="45"/>
      <c r="Z124" s="45"/>
      <c r="AA124" s="45"/>
      <c r="AB124" s="90"/>
    </row>
    <row r="125" spans="2:28" ht="76.5">
      <c r="B125" s="25"/>
      <c r="C125" s="46">
        <f t="shared" ref="C125:C127" si="110">R125</f>
        <v>62</v>
      </c>
      <c r="D125" s="47" t="str">
        <f t="shared" ref="D125:D127" si="111">S125</f>
        <v>PT-NAD-AIO-500-M10-EXT</v>
      </c>
      <c r="E125" s="48" t="str">
        <f t="shared" ref="E125:E127" si="112">T125</f>
        <v>Программное обеспечение Positive Technologies Network Attack Discovery. Конфигурация Network Attack Discovery All-in-One до 500 Mбит/с, продление лицензии, гарантийные обязательства в течение 10 (десяти) месяцев</v>
      </c>
      <c r="F125" s="77" t="str">
        <f t="shared" ref="F125:F127" si="113">U125</f>
        <v>Национальный режим не предоставляется – запрет</v>
      </c>
      <c r="G125" s="46" t="str">
        <f t="shared" ref="G125:G127" si="114">W125</f>
        <v>шт.</v>
      </c>
      <c r="H125" s="78">
        <f t="shared" ref="H125:H127" si="115">X125</f>
        <v>6</v>
      </c>
      <c r="I125" s="28" t="s">
        <v>15</v>
      </c>
      <c r="J125" s="27" t="s">
        <v>15</v>
      </c>
      <c r="K125" s="27"/>
      <c r="L125" s="37">
        <f t="shared" ref="L125:L127" si="116">AA125</f>
        <v>1982400</v>
      </c>
      <c r="M125" s="1">
        <v>0</v>
      </c>
      <c r="N125" s="104">
        <f t="shared" ref="N125:N127" si="117">H125*M125</f>
        <v>0</v>
      </c>
      <c r="O125" s="26"/>
      <c r="R125" s="49">
        <f>R122+1</f>
        <v>62</v>
      </c>
      <c r="S125" s="47" t="s">
        <v>174</v>
      </c>
      <c r="T125" s="47" t="s">
        <v>175</v>
      </c>
      <c r="U125" s="77" t="s">
        <v>28</v>
      </c>
      <c r="V125" s="76" t="s">
        <v>295</v>
      </c>
      <c r="W125" s="54" t="s">
        <v>12</v>
      </c>
      <c r="X125" s="79">
        <v>6</v>
      </c>
      <c r="Y125" s="99" t="s">
        <v>37</v>
      </c>
      <c r="Z125" s="99" t="s">
        <v>41</v>
      </c>
      <c r="AA125" s="88">
        <v>1982400</v>
      </c>
      <c r="AB125" s="89">
        <f>ROUND(X125*AA125,2)</f>
        <v>11894400</v>
      </c>
    </row>
    <row r="126" spans="2:28" ht="76.5">
      <c r="B126" s="25"/>
      <c r="C126" s="46">
        <f t="shared" si="110"/>
        <v>63</v>
      </c>
      <c r="D126" s="47" t="str">
        <f t="shared" si="111"/>
        <v>PT-NAD-AIO-500-EXT</v>
      </c>
      <c r="E126" s="48" t="str">
        <f t="shared" si="112"/>
        <v>Программное обеспечение Positive Technologies Network Attack Discovery. Конфигурация Network Attack Discovery All-in-One до 500 Mбит/с, продление лицензии, гарантийные обязательства в течение 1 (один) год</v>
      </c>
      <c r="F126" s="77" t="str">
        <f t="shared" si="113"/>
        <v>Национальный режим не предоставляется – запрет</v>
      </c>
      <c r="G126" s="46" t="str">
        <f t="shared" si="114"/>
        <v>шт.</v>
      </c>
      <c r="H126" s="78">
        <f t="shared" si="115"/>
        <v>13</v>
      </c>
      <c r="I126" s="28" t="s">
        <v>15</v>
      </c>
      <c r="J126" s="27" t="s">
        <v>15</v>
      </c>
      <c r="K126" s="27"/>
      <c r="L126" s="37">
        <f t="shared" si="116"/>
        <v>2378880</v>
      </c>
      <c r="M126" s="1">
        <v>0</v>
      </c>
      <c r="N126" s="104">
        <f t="shared" si="117"/>
        <v>0</v>
      </c>
      <c r="O126" s="26"/>
      <c r="R126" s="54">
        <f>R125+1</f>
        <v>63</v>
      </c>
      <c r="S126" s="47" t="s">
        <v>176</v>
      </c>
      <c r="T126" s="47" t="s">
        <v>177</v>
      </c>
      <c r="U126" s="77" t="s">
        <v>28</v>
      </c>
      <c r="V126" s="76" t="s">
        <v>295</v>
      </c>
      <c r="W126" s="54" t="s">
        <v>12</v>
      </c>
      <c r="X126" s="79">
        <v>13</v>
      </c>
      <c r="Y126" s="99" t="s">
        <v>37</v>
      </c>
      <c r="Z126" s="99" t="s">
        <v>41</v>
      </c>
      <c r="AA126" s="88">
        <v>2378880</v>
      </c>
      <c r="AB126" s="89">
        <f>ROUND(X126*AA126,2)</f>
        <v>30925440</v>
      </c>
    </row>
    <row r="127" spans="2:28" ht="63.75">
      <c r="B127" s="25"/>
      <c r="C127" s="46">
        <f t="shared" si="110"/>
        <v>64</v>
      </c>
      <c r="D127" s="47" t="str">
        <f t="shared" si="111"/>
        <v>PT-NAD-AIO-1000-EXT</v>
      </c>
      <c r="E127" s="48" t="str">
        <f t="shared" si="112"/>
        <v>Программное обеспечение Positive Technologies Network Attack Discovery. Конфигурация Network Attack Discovery All-in-One, до 1 000 Мбит/с, продление лицензии, обновления в течение 1 (один) год</v>
      </c>
      <c r="F127" s="77" t="str">
        <f t="shared" si="113"/>
        <v>Национальный режим не предоставляется – запрет</v>
      </c>
      <c r="G127" s="46" t="str">
        <f t="shared" si="114"/>
        <v>шт.</v>
      </c>
      <c r="H127" s="78">
        <f t="shared" si="115"/>
        <v>1</v>
      </c>
      <c r="I127" s="28" t="s">
        <v>15</v>
      </c>
      <c r="J127" s="27" t="s">
        <v>15</v>
      </c>
      <c r="K127" s="27"/>
      <c r="L127" s="37">
        <f t="shared" si="116"/>
        <v>3498480</v>
      </c>
      <c r="M127" s="1">
        <v>0</v>
      </c>
      <c r="N127" s="104">
        <f t="shared" si="117"/>
        <v>0</v>
      </c>
      <c r="O127" s="26"/>
      <c r="R127" s="54">
        <f>R126+1</f>
        <v>64</v>
      </c>
      <c r="S127" s="47" t="s">
        <v>178</v>
      </c>
      <c r="T127" s="47" t="s">
        <v>179</v>
      </c>
      <c r="U127" s="77" t="s">
        <v>28</v>
      </c>
      <c r="V127" s="76" t="s">
        <v>295</v>
      </c>
      <c r="W127" s="54" t="s">
        <v>12</v>
      </c>
      <c r="X127" s="79">
        <v>1</v>
      </c>
      <c r="Y127" s="99" t="s">
        <v>37</v>
      </c>
      <c r="Z127" s="99" t="s">
        <v>41</v>
      </c>
      <c r="AA127" s="88">
        <v>3498480</v>
      </c>
      <c r="AB127" s="89">
        <f>ROUND(X127*AA127,2)</f>
        <v>3498480</v>
      </c>
    </row>
    <row r="128" spans="2:28">
      <c r="B128" s="25"/>
      <c r="C128" s="42" t="s">
        <v>180</v>
      </c>
      <c r="D128" s="43"/>
      <c r="E128" s="43"/>
      <c r="F128" s="43"/>
      <c r="G128" s="43"/>
      <c r="H128" s="43"/>
      <c r="I128" s="42"/>
      <c r="J128" s="42"/>
      <c r="K128" s="42"/>
      <c r="L128" s="43"/>
      <c r="M128" s="43"/>
      <c r="N128" s="86"/>
      <c r="O128" s="26"/>
      <c r="R128" s="42" t="s">
        <v>180</v>
      </c>
      <c r="S128" s="43"/>
      <c r="T128" s="43"/>
      <c r="U128" s="43"/>
      <c r="V128" s="42"/>
      <c r="W128" s="43"/>
      <c r="X128" s="43"/>
      <c r="Y128" s="43"/>
      <c r="Z128" s="43"/>
      <c r="AA128" s="43"/>
      <c r="AB128" s="86"/>
    </row>
    <row r="129" spans="2:28">
      <c r="B129" s="25"/>
      <c r="C129" s="44"/>
      <c r="D129" s="45" t="s">
        <v>139</v>
      </c>
      <c r="E129" s="45"/>
      <c r="F129" s="45"/>
      <c r="G129" s="45"/>
      <c r="H129" s="45"/>
      <c r="I129" s="45"/>
      <c r="J129" s="45"/>
      <c r="K129" s="45"/>
      <c r="L129" s="45"/>
      <c r="M129" s="45"/>
      <c r="N129" s="90"/>
      <c r="O129" s="26"/>
      <c r="R129" s="44"/>
      <c r="S129" s="45" t="s">
        <v>139</v>
      </c>
      <c r="T129" s="45"/>
      <c r="U129" s="45"/>
      <c r="V129" s="45"/>
      <c r="W129" s="45"/>
      <c r="X129" s="45"/>
      <c r="Y129" s="45"/>
      <c r="Z129" s="45"/>
      <c r="AA129" s="45"/>
      <c r="AB129" s="90"/>
    </row>
    <row r="130" spans="2:28" ht="76.5">
      <c r="B130" s="25"/>
      <c r="C130" s="46">
        <f t="shared" ref="C130:C132" si="118">R130</f>
        <v>65</v>
      </c>
      <c r="D130" s="47" t="str">
        <f t="shared" ref="D130:D132" si="119">S130</f>
        <v>PT-SBX-SRV-EXT</v>
      </c>
      <c r="E130" s="48" t="str">
        <f t="shared" ref="E130:E132" si="120">T130</f>
        <v>Программное обеспечение Система статического и динамического анализа для выявления вредоносных объектов Positive Technologies Sandbox. Конфигурация PT Sandbox Server, продление лицензии, обновления в течение 1 (одного) года</v>
      </c>
      <c r="F130" s="77" t="str">
        <f t="shared" ref="F130:F132" si="121">U130</f>
        <v>Национальный режим не предоставляется – запрет</v>
      </c>
      <c r="G130" s="46" t="str">
        <f t="shared" ref="G130:G132" si="122">W130</f>
        <v>шт.</v>
      </c>
      <c r="H130" s="78">
        <f t="shared" ref="H130:H132" si="123">X130</f>
        <v>1</v>
      </c>
      <c r="I130" s="28" t="s">
        <v>15</v>
      </c>
      <c r="J130" s="27" t="s">
        <v>15</v>
      </c>
      <c r="K130" s="27"/>
      <c r="L130" s="37">
        <f t="shared" ref="L130:L132" si="124">AA130</f>
        <v>4642704</v>
      </c>
      <c r="M130" s="1">
        <v>0</v>
      </c>
      <c r="N130" s="104">
        <f t="shared" ref="N130:N132" si="125">H130*M130</f>
        <v>0</v>
      </c>
      <c r="O130" s="26"/>
      <c r="R130" s="49">
        <f>R127+1</f>
        <v>65</v>
      </c>
      <c r="S130" s="47" t="s">
        <v>181</v>
      </c>
      <c r="T130" s="47" t="s">
        <v>182</v>
      </c>
      <c r="U130" s="77" t="s">
        <v>28</v>
      </c>
      <c r="V130" s="76" t="s">
        <v>295</v>
      </c>
      <c r="W130" s="54" t="s">
        <v>12</v>
      </c>
      <c r="X130" s="54">
        <v>1</v>
      </c>
      <c r="Y130" s="99" t="s">
        <v>37</v>
      </c>
      <c r="Z130" s="99" t="s">
        <v>41</v>
      </c>
      <c r="AA130" s="88">
        <v>4642704</v>
      </c>
      <c r="AB130" s="89">
        <f>ROUND(X130*AA130,2)</f>
        <v>4642704</v>
      </c>
    </row>
    <row r="131" spans="2:28" ht="89.25">
      <c r="B131" s="25"/>
      <c r="C131" s="46">
        <f t="shared" si="118"/>
        <v>66</v>
      </c>
      <c r="D131" s="47" t="str">
        <f t="shared" si="119"/>
        <v>PT-SBX-EP-M-1000-EXT</v>
      </c>
      <c r="E131" s="48" t="str">
        <f t="shared" si="120"/>
        <v>Программное обеспечение Система статического и динамического анализа для выявления вредоносных объектов Positive Technologies Sandbox. Конфигурация PT Sandbox Entrypoint Mail, до 1 000 почтовых ящиков, продление лицензии, обновления в течение 1 (одного) года</v>
      </c>
      <c r="F131" s="77" t="str">
        <f t="shared" si="121"/>
        <v>Национальный режим не предоставляется – запрет</v>
      </c>
      <c r="G131" s="46" t="str">
        <f t="shared" si="122"/>
        <v>шт.</v>
      </c>
      <c r="H131" s="78">
        <f t="shared" si="123"/>
        <v>1</v>
      </c>
      <c r="I131" s="28" t="s">
        <v>15</v>
      </c>
      <c r="J131" s="27" t="s">
        <v>15</v>
      </c>
      <c r="K131" s="27"/>
      <c r="L131" s="37">
        <f t="shared" si="124"/>
        <v>863928</v>
      </c>
      <c r="M131" s="1">
        <v>0</v>
      </c>
      <c r="N131" s="104">
        <f t="shared" si="125"/>
        <v>0</v>
      </c>
      <c r="O131" s="26"/>
      <c r="R131" s="54">
        <f>R130+1</f>
        <v>66</v>
      </c>
      <c r="S131" s="47" t="s">
        <v>183</v>
      </c>
      <c r="T131" s="47" t="s">
        <v>184</v>
      </c>
      <c r="U131" s="77" t="s">
        <v>28</v>
      </c>
      <c r="V131" s="76" t="s">
        <v>295</v>
      </c>
      <c r="W131" s="54" t="s">
        <v>12</v>
      </c>
      <c r="X131" s="54">
        <v>1</v>
      </c>
      <c r="Y131" s="99" t="s">
        <v>37</v>
      </c>
      <c r="Z131" s="99" t="s">
        <v>41</v>
      </c>
      <c r="AA131" s="88">
        <v>863928</v>
      </c>
      <c r="AB131" s="89">
        <f>ROUND(X131*AA131,2)</f>
        <v>863928</v>
      </c>
    </row>
    <row r="132" spans="2:28" ht="89.25">
      <c r="B132" s="25"/>
      <c r="C132" s="46">
        <f t="shared" si="118"/>
        <v>67</v>
      </c>
      <c r="D132" s="47" t="str">
        <f t="shared" si="119"/>
        <v>PT-SBX-EP-T-1000-EXT</v>
      </c>
      <c r="E132" s="48" t="str">
        <f t="shared" si="120"/>
        <v>Программное обеспечение Система статического и динамического анализа для выявления вредоносных объектов Positive Technologies Sandbox. Конфигурация PT Sandbox Entrypoint Traffic, до 1 Гбит/с, продление лицензии, обновления в течение 1 (одного) года</v>
      </c>
      <c r="F132" s="77" t="str">
        <f t="shared" si="121"/>
        <v>Национальный режим не предоставляется – запрет</v>
      </c>
      <c r="G132" s="46" t="str">
        <f t="shared" si="122"/>
        <v>шт.</v>
      </c>
      <c r="H132" s="78">
        <f t="shared" si="123"/>
        <v>1</v>
      </c>
      <c r="I132" s="28" t="s">
        <v>15</v>
      </c>
      <c r="J132" s="27" t="s">
        <v>15</v>
      </c>
      <c r="K132" s="27"/>
      <c r="L132" s="37">
        <f t="shared" si="124"/>
        <v>900432</v>
      </c>
      <c r="M132" s="1">
        <v>0</v>
      </c>
      <c r="N132" s="104">
        <f t="shared" si="125"/>
        <v>0</v>
      </c>
      <c r="O132" s="26"/>
      <c r="R132" s="54">
        <f>R131+1</f>
        <v>67</v>
      </c>
      <c r="S132" s="47" t="s">
        <v>185</v>
      </c>
      <c r="T132" s="47" t="s">
        <v>186</v>
      </c>
      <c r="U132" s="77" t="s">
        <v>28</v>
      </c>
      <c r="V132" s="76" t="s">
        <v>295</v>
      </c>
      <c r="W132" s="54" t="s">
        <v>12</v>
      </c>
      <c r="X132" s="54">
        <v>1</v>
      </c>
      <c r="Y132" s="99" t="s">
        <v>37</v>
      </c>
      <c r="Z132" s="99" t="s">
        <v>41</v>
      </c>
      <c r="AA132" s="88">
        <v>900432</v>
      </c>
      <c r="AB132" s="89">
        <f>ROUND(X132*AA132,2)</f>
        <v>900432</v>
      </c>
    </row>
    <row r="133" spans="2:28">
      <c r="B133" s="25"/>
      <c r="C133" s="42" t="s">
        <v>187</v>
      </c>
      <c r="D133" s="43"/>
      <c r="E133" s="43"/>
      <c r="F133" s="43"/>
      <c r="G133" s="43"/>
      <c r="H133" s="43"/>
      <c r="I133" s="42"/>
      <c r="J133" s="42"/>
      <c r="K133" s="42"/>
      <c r="L133" s="43"/>
      <c r="M133" s="43"/>
      <c r="N133" s="86"/>
      <c r="O133" s="26"/>
      <c r="R133" s="42" t="s">
        <v>187</v>
      </c>
      <c r="S133" s="43"/>
      <c r="T133" s="43"/>
      <c r="U133" s="43"/>
      <c r="V133" s="42"/>
      <c r="W133" s="43"/>
      <c r="X133" s="43"/>
      <c r="Y133" s="43"/>
      <c r="Z133" s="43"/>
      <c r="AA133" s="43"/>
      <c r="AB133" s="86"/>
    </row>
    <row r="134" spans="2:28">
      <c r="B134" s="25"/>
      <c r="C134" s="44"/>
      <c r="D134" s="45" t="s">
        <v>188</v>
      </c>
      <c r="E134" s="45"/>
      <c r="F134" s="45"/>
      <c r="G134" s="45"/>
      <c r="H134" s="45"/>
      <c r="I134" s="45"/>
      <c r="J134" s="45"/>
      <c r="K134" s="45"/>
      <c r="L134" s="45"/>
      <c r="M134" s="45"/>
      <c r="N134" s="90"/>
      <c r="O134" s="26"/>
      <c r="R134" s="44"/>
      <c r="S134" s="45" t="s">
        <v>188</v>
      </c>
      <c r="T134" s="45"/>
      <c r="U134" s="45"/>
      <c r="V134" s="45"/>
      <c r="W134" s="45"/>
      <c r="X134" s="45"/>
      <c r="Y134" s="45"/>
      <c r="Z134" s="45"/>
      <c r="AA134" s="45"/>
      <c r="AB134" s="90"/>
    </row>
    <row r="135" spans="2:28" ht="51">
      <c r="B135" s="25"/>
      <c r="C135" s="46">
        <f t="shared" ref="C135:C141" si="126">R135</f>
        <v>68</v>
      </c>
      <c r="D135" s="47" t="str">
        <f t="shared" ref="D135:D141" si="127">S135</f>
        <v>PT-MPVM-BASE-H1000-EXT</v>
      </c>
      <c r="E135" s="48" t="str">
        <f t="shared" ref="E135:E141" si="128">T135</f>
        <v>Программное обеспечение MaxPatrol VM. Базовая лицензия на 1 000 активов, продление лицензии, обновления в течение 1 (одного) года</v>
      </c>
      <c r="F135" s="77" t="str">
        <f t="shared" ref="F135:F141" si="129">U135</f>
        <v>Национальный режим не предоставляется – запрет</v>
      </c>
      <c r="G135" s="46" t="str">
        <f t="shared" ref="G135:G141" si="130">W135</f>
        <v>шт.</v>
      </c>
      <c r="H135" s="78">
        <f t="shared" ref="H135:H141" si="131">X135</f>
        <v>1</v>
      </c>
      <c r="I135" s="28" t="s">
        <v>15</v>
      </c>
      <c r="J135" s="27" t="s">
        <v>15</v>
      </c>
      <c r="K135" s="27"/>
      <c r="L135" s="37">
        <f t="shared" ref="L135:L141" si="132">AA135</f>
        <v>753480</v>
      </c>
      <c r="M135" s="1">
        <v>0</v>
      </c>
      <c r="N135" s="104">
        <f t="shared" ref="N135:N141" si="133">H135*M135</f>
        <v>0</v>
      </c>
      <c r="O135" s="26"/>
      <c r="R135" s="49">
        <f>R132+1</f>
        <v>68</v>
      </c>
      <c r="S135" s="47" t="s">
        <v>189</v>
      </c>
      <c r="T135" s="47" t="s">
        <v>190</v>
      </c>
      <c r="U135" s="77" t="s">
        <v>28</v>
      </c>
      <c r="V135" s="76" t="s">
        <v>295</v>
      </c>
      <c r="W135" s="54" t="s">
        <v>12</v>
      </c>
      <c r="X135" s="79">
        <v>1</v>
      </c>
      <c r="Y135" s="99" t="s">
        <v>37</v>
      </c>
      <c r="Z135" s="99" t="s">
        <v>41</v>
      </c>
      <c r="AA135" s="88">
        <v>753480</v>
      </c>
      <c r="AB135" s="89">
        <f t="shared" ref="AB135:AB141" si="134">ROUND(X135*AA135,2)</f>
        <v>753480</v>
      </c>
    </row>
    <row r="136" spans="2:28" ht="51">
      <c r="B136" s="25"/>
      <c r="C136" s="46">
        <f t="shared" si="126"/>
        <v>69</v>
      </c>
      <c r="D136" s="47" t="str">
        <f t="shared" si="127"/>
        <v>PT-MPVM-BASE-H10000-EXT</v>
      </c>
      <c r="E136" s="48" t="str">
        <f t="shared" si="128"/>
        <v>Программное обеспечение MaxPatrol VM. Базовая лицензия на 10 000 активов, продление лицензии, обновления в течение 1 (одного) года</v>
      </c>
      <c r="F136" s="77" t="str">
        <f t="shared" si="129"/>
        <v>Национальный режим не предоставляется – запрет</v>
      </c>
      <c r="G136" s="46" t="str">
        <f t="shared" si="130"/>
        <v>шт.</v>
      </c>
      <c r="H136" s="78">
        <f t="shared" si="131"/>
        <v>1</v>
      </c>
      <c r="I136" s="28" t="s">
        <v>15</v>
      </c>
      <c r="J136" s="27" t="s">
        <v>15</v>
      </c>
      <c r="K136" s="27"/>
      <c r="L136" s="37">
        <f t="shared" si="132"/>
        <v>4628520</v>
      </c>
      <c r="M136" s="1">
        <v>0</v>
      </c>
      <c r="N136" s="104">
        <f t="shared" si="133"/>
        <v>0</v>
      </c>
      <c r="O136" s="26"/>
      <c r="R136" s="54">
        <f t="shared" ref="R136:R141" si="135">R135+1</f>
        <v>69</v>
      </c>
      <c r="S136" s="47" t="s">
        <v>191</v>
      </c>
      <c r="T136" s="47" t="s">
        <v>192</v>
      </c>
      <c r="U136" s="77" t="s">
        <v>28</v>
      </c>
      <c r="V136" s="76" t="s">
        <v>295</v>
      </c>
      <c r="W136" s="54" t="s">
        <v>12</v>
      </c>
      <c r="X136" s="79">
        <v>1</v>
      </c>
      <c r="Y136" s="99" t="s">
        <v>37</v>
      </c>
      <c r="Z136" s="99" t="s">
        <v>41</v>
      </c>
      <c r="AA136" s="88">
        <v>4628520</v>
      </c>
      <c r="AB136" s="89">
        <f t="shared" si="134"/>
        <v>4628520</v>
      </c>
    </row>
    <row r="137" spans="2:28" ht="51">
      <c r="B137" s="25"/>
      <c r="C137" s="46">
        <f t="shared" si="126"/>
        <v>70</v>
      </c>
      <c r="D137" s="47" t="str">
        <f t="shared" si="127"/>
        <v>PT-MPVM-SRV-EXT</v>
      </c>
      <c r="E137" s="48" t="str">
        <f t="shared" si="128"/>
        <v>Программное обеспечение MaxPatrol VM. Компонент MaxPatrol VM Server, продление лицензии, обновления в течение 1 (одного) года</v>
      </c>
      <c r="F137" s="77" t="str">
        <f t="shared" si="129"/>
        <v>Национальный режим не предоставляется – запрет</v>
      </c>
      <c r="G137" s="46" t="str">
        <f t="shared" si="130"/>
        <v>шт.</v>
      </c>
      <c r="H137" s="78">
        <f t="shared" si="131"/>
        <v>1</v>
      </c>
      <c r="I137" s="28" t="s">
        <v>15</v>
      </c>
      <c r="J137" s="27" t="s">
        <v>15</v>
      </c>
      <c r="K137" s="27"/>
      <c r="L137" s="37">
        <f t="shared" si="132"/>
        <v>1872000</v>
      </c>
      <c r="M137" s="1">
        <v>0</v>
      </c>
      <c r="N137" s="104">
        <f t="shared" si="133"/>
        <v>0</v>
      </c>
      <c r="O137" s="26"/>
      <c r="R137" s="54">
        <f t="shared" si="135"/>
        <v>70</v>
      </c>
      <c r="S137" s="47" t="s">
        <v>193</v>
      </c>
      <c r="T137" s="47" t="s">
        <v>194</v>
      </c>
      <c r="U137" s="77" t="s">
        <v>28</v>
      </c>
      <c r="V137" s="76" t="s">
        <v>295</v>
      </c>
      <c r="W137" s="54" t="s">
        <v>12</v>
      </c>
      <c r="X137" s="79">
        <v>1</v>
      </c>
      <c r="Y137" s="99" t="s">
        <v>37</v>
      </c>
      <c r="Z137" s="99" t="s">
        <v>41</v>
      </c>
      <c r="AA137" s="88">
        <v>1872000</v>
      </c>
      <c r="AB137" s="89">
        <f t="shared" si="134"/>
        <v>1872000</v>
      </c>
    </row>
    <row r="138" spans="2:28" ht="51">
      <c r="B138" s="25"/>
      <c r="C138" s="46">
        <f t="shared" si="126"/>
        <v>71</v>
      </c>
      <c r="D138" s="47" t="str">
        <f t="shared" si="127"/>
        <v>PT-MPVM-VS10000-EXT</v>
      </c>
      <c r="E138" s="48" t="str">
        <f t="shared" si="128"/>
        <v>Программное обеспечение MaxPatrol VM. Лицензия для выявления уязвимостей не более 10 000 активов, продление лицензии, обновления в течение 1 (одного) года</v>
      </c>
      <c r="F138" s="77" t="str">
        <f t="shared" si="129"/>
        <v>Национальный режим не предоставляется – запрет</v>
      </c>
      <c r="G138" s="46" t="str">
        <f t="shared" si="130"/>
        <v>шт.</v>
      </c>
      <c r="H138" s="78">
        <f t="shared" si="131"/>
        <v>1</v>
      </c>
      <c r="I138" s="28" t="s">
        <v>15</v>
      </c>
      <c r="J138" s="27" t="s">
        <v>15</v>
      </c>
      <c r="K138" s="27"/>
      <c r="L138" s="37">
        <f t="shared" si="132"/>
        <v>12275150.4</v>
      </c>
      <c r="M138" s="1">
        <v>0</v>
      </c>
      <c r="N138" s="104">
        <f t="shared" si="133"/>
        <v>0</v>
      </c>
      <c r="O138" s="26"/>
      <c r="R138" s="54">
        <f t="shared" si="135"/>
        <v>71</v>
      </c>
      <c r="S138" s="47" t="s">
        <v>195</v>
      </c>
      <c r="T138" s="47" t="s">
        <v>196</v>
      </c>
      <c r="U138" s="77" t="s">
        <v>28</v>
      </c>
      <c r="V138" s="76" t="s">
        <v>295</v>
      </c>
      <c r="W138" s="54" t="s">
        <v>12</v>
      </c>
      <c r="X138" s="79">
        <v>1</v>
      </c>
      <c r="Y138" s="99" t="s">
        <v>37</v>
      </c>
      <c r="Z138" s="99" t="s">
        <v>41</v>
      </c>
      <c r="AA138" s="88">
        <v>12275150.4</v>
      </c>
      <c r="AB138" s="89">
        <f t="shared" si="134"/>
        <v>12275150.4</v>
      </c>
    </row>
    <row r="139" spans="2:28" ht="51">
      <c r="B139" s="25"/>
      <c r="C139" s="46">
        <f t="shared" si="126"/>
        <v>72</v>
      </c>
      <c r="D139" s="47" t="str">
        <f t="shared" si="127"/>
        <v>PT-MPVM-VS2000-EXT</v>
      </c>
      <c r="E139" s="48" t="str">
        <f t="shared" si="128"/>
        <v>Программное обеспечение MaxPatrol VM. Лицензия для выявления уязвимостей не более 2 000 активов, продление лицензии, обновления в течение 1 (одного) года</v>
      </c>
      <c r="F139" s="77" t="str">
        <f t="shared" si="129"/>
        <v>Национальный режим не предоставляется – запрет</v>
      </c>
      <c r="G139" s="46" t="str">
        <f t="shared" si="130"/>
        <v>шт.</v>
      </c>
      <c r="H139" s="78">
        <f t="shared" si="131"/>
        <v>2</v>
      </c>
      <c r="I139" s="28" t="s">
        <v>15</v>
      </c>
      <c r="J139" s="27" t="s">
        <v>15</v>
      </c>
      <c r="K139" s="27"/>
      <c r="L139" s="37">
        <f t="shared" si="132"/>
        <v>2530944</v>
      </c>
      <c r="M139" s="1">
        <v>0</v>
      </c>
      <c r="N139" s="104">
        <f t="shared" si="133"/>
        <v>0</v>
      </c>
      <c r="O139" s="26"/>
      <c r="R139" s="54">
        <f t="shared" si="135"/>
        <v>72</v>
      </c>
      <c r="S139" s="47" t="s">
        <v>197</v>
      </c>
      <c r="T139" s="47" t="s">
        <v>198</v>
      </c>
      <c r="U139" s="77" t="s">
        <v>28</v>
      </c>
      <c r="V139" s="76" t="s">
        <v>295</v>
      </c>
      <c r="W139" s="54" t="s">
        <v>12</v>
      </c>
      <c r="X139" s="79">
        <v>2</v>
      </c>
      <c r="Y139" s="99" t="s">
        <v>37</v>
      </c>
      <c r="Z139" s="99" t="s">
        <v>41</v>
      </c>
      <c r="AA139" s="88">
        <v>2530944</v>
      </c>
      <c r="AB139" s="89">
        <f t="shared" si="134"/>
        <v>5061888</v>
      </c>
    </row>
    <row r="140" spans="2:28" ht="63.75">
      <c r="B140" s="25"/>
      <c r="C140" s="46">
        <f t="shared" si="126"/>
        <v>73</v>
      </c>
      <c r="D140" s="47" t="str">
        <f t="shared" si="127"/>
        <v>PT-MPVM-HCC10000-EXT</v>
      </c>
      <c r="E140" s="48" t="str">
        <f t="shared" si="128"/>
        <v>Программное обеспечение MaxPatrol VM. Лицензия для проверки соответствия стандартам не более 10 000 активов, продление лицензии, обновления в течение 1 (одного) года</v>
      </c>
      <c r="F140" s="77" t="str">
        <f t="shared" si="129"/>
        <v>Национальный режим не предоставляется – запрет</v>
      </c>
      <c r="G140" s="46" t="str">
        <f t="shared" si="130"/>
        <v>шт.</v>
      </c>
      <c r="H140" s="78">
        <f t="shared" si="131"/>
        <v>1</v>
      </c>
      <c r="I140" s="28" t="s">
        <v>15</v>
      </c>
      <c r="J140" s="27" t="s">
        <v>15</v>
      </c>
      <c r="K140" s="27"/>
      <c r="L140" s="37">
        <f t="shared" si="132"/>
        <v>9820044</v>
      </c>
      <c r="M140" s="1">
        <v>0</v>
      </c>
      <c r="N140" s="104">
        <f t="shared" si="133"/>
        <v>0</v>
      </c>
      <c r="O140" s="26"/>
      <c r="R140" s="54">
        <f t="shared" si="135"/>
        <v>73</v>
      </c>
      <c r="S140" s="47" t="s">
        <v>199</v>
      </c>
      <c r="T140" s="47" t="s">
        <v>200</v>
      </c>
      <c r="U140" s="77" t="s">
        <v>28</v>
      </c>
      <c r="V140" s="76" t="s">
        <v>295</v>
      </c>
      <c r="W140" s="54" t="s">
        <v>12</v>
      </c>
      <c r="X140" s="79">
        <v>1</v>
      </c>
      <c r="Y140" s="99" t="s">
        <v>37</v>
      </c>
      <c r="Z140" s="99" t="s">
        <v>41</v>
      </c>
      <c r="AA140" s="88">
        <v>9820044</v>
      </c>
      <c r="AB140" s="89">
        <f t="shared" si="134"/>
        <v>9820044</v>
      </c>
    </row>
    <row r="141" spans="2:28" ht="63.75">
      <c r="B141" s="25"/>
      <c r="C141" s="46">
        <f t="shared" si="126"/>
        <v>74</v>
      </c>
      <c r="D141" s="47" t="str">
        <f t="shared" si="127"/>
        <v>PT-MPVM-HCC2000-EXT</v>
      </c>
      <c r="E141" s="48" t="str">
        <f t="shared" si="128"/>
        <v>Программное обеспечение MaxPatrol VM. Лицензия для проверки соответствия стандартам не более 2 000 активов, продление лицензии, обновления в течение 1 (одного) года</v>
      </c>
      <c r="F141" s="77" t="str">
        <f t="shared" si="129"/>
        <v>Национальный режим не предоставляется – запрет</v>
      </c>
      <c r="G141" s="46" t="str">
        <f t="shared" si="130"/>
        <v>шт.</v>
      </c>
      <c r="H141" s="78">
        <f t="shared" si="131"/>
        <v>2</v>
      </c>
      <c r="I141" s="28" t="s">
        <v>15</v>
      </c>
      <c r="J141" s="27" t="s">
        <v>15</v>
      </c>
      <c r="K141" s="27"/>
      <c r="L141" s="37">
        <f t="shared" si="132"/>
        <v>2024568</v>
      </c>
      <c r="M141" s="1">
        <v>0</v>
      </c>
      <c r="N141" s="104">
        <f t="shared" si="133"/>
        <v>0</v>
      </c>
      <c r="O141" s="26"/>
      <c r="R141" s="54">
        <f t="shared" si="135"/>
        <v>74</v>
      </c>
      <c r="S141" s="47" t="s">
        <v>201</v>
      </c>
      <c r="T141" s="47" t="s">
        <v>202</v>
      </c>
      <c r="U141" s="77" t="s">
        <v>28</v>
      </c>
      <c r="V141" s="76" t="s">
        <v>295</v>
      </c>
      <c r="W141" s="54" t="s">
        <v>12</v>
      </c>
      <c r="X141" s="79">
        <v>2</v>
      </c>
      <c r="Y141" s="99" t="s">
        <v>37</v>
      </c>
      <c r="Z141" s="99" t="s">
        <v>41</v>
      </c>
      <c r="AA141" s="88">
        <v>2024568</v>
      </c>
      <c r="AB141" s="89">
        <f t="shared" si="134"/>
        <v>4049136</v>
      </c>
    </row>
    <row r="142" spans="2:28">
      <c r="B142" s="25"/>
      <c r="C142" s="42" t="s">
        <v>203</v>
      </c>
      <c r="D142" s="43"/>
      <c r="E142" s="43"/>
      <c r="F142" s="43"/>
      <c r="G142" s="43"/>
      <c r="H142" s="43"/>
      <c r="I142" s="42"/>
      <c r="J142" s="42"/>
      <c r="K142" s="42"/>
      <c r="L142" s="43"/>
      <c r="M142" s="43"/>
      <c r="N142" s="86"/>
      <c r="O142" s="26"/>
      <c r="R142" s="42" t="s">
        <v>203</v>
      </c>
      <c r="S142" s="43"/>
      <c r="T142" s="43"/>
      <c r="U142" s="43"/>
      <c r="V142" s="42"/>
      <c r="W142" s="43"/>
      <c r="X142" s="43"/>
      <c r="Y142" s="43"/>
      <c r="Z142" s="43"/>
      <c r="AA142" s="43"/>
      <c r="AB142" s="86"/>
    </row>
    <row r="143" spans="2:28">
      <c r="B143" s="25"/>
      <c r="C143" s="44"/>
      <c r="D143" s="45" t="s">
        <v>139</v>
      </c>
      <c r="E143" s="45"/>
      <c r="F143" s="45"/>
      <c r="G143" s="45"/>
      <c r="H143" s="45"/>
      <c r="I143" s="45"/>
      <c r="J143" s="45"/>
      <c r="K143" s="45"/>
      <c r="L143" s="45"/>
      <c r="M143" s="45"/>
      <c r="N143" s="90"/>
      <c r="O143" s="26"/>
      <c r="R143" s="44"/>
      <c r="S143" s="45" t="s">
        <v>139</v>
      </c>
      <c r="T143" s="45"/>
      <c r="U143" s="45"/>
      <c r="V143" s="45"/>
      <c r="W143" s="45"/>
      <c r="X143" s="45"/>
      <c r="Y143" s="45"/>
      <c r="Z143" s="45"/>
      <c r="AA143" s="45"/>
      <c r="AB143" s="90"/>
    </row>
    <row r="144" spans="2:28" ht="63.75">
      <c r="B144" s="25"/>
      <c r="C144" s="46">
        <f t="shared" ref="C144:C151" si="136">R144</f>
        <v>75</v>
      </c>
      <c r="D144" s="47" t="str">
        <f t="shared" ref="D144:D151" si="137">S144</f>
        <v>PT-MPSIEM-BASE-H2000-EXT</v>
      </c>
      <c r="E144" s="48" t="str">
        <f t="shared" ref="E144:E151" si="138">T144</f>
        <v>Программное обеспечение MaxPatrol Security Information and Event Management. Базовая  лицензия на 2 000 активов, продление лицензии, обновления в течение 1 (одного) года</v>
      </c>
      <c r="F144" s="77" t="str">
        <f t="shared" ref="F144:F151" si="139">U144</f>
        <v>Национальный режим не предоставляется – запрет</v>
      </c>
      <c r="G144" s="46" t="str">
        <f t="shared" ref="G144:G151" si="140">W144</f>
        <v>шт.</v>
      </c>
      <c r="H144" s="78">
        <f t="shared" ref="H144:H151" si="141">X144</f>
        <v>3</v>
      </c>
      <c r="I144" s="28" t="s">
        <v>15</v>
      </c>
      <c r="J144" s="27" t="s">
        <v>15</v>
      </c>
      <c r="K144" s="27"/>
      <c r="L144" s="37">
        <f t="shared" ref="L144:L151" si="142">AA144</f>
        <v>1291680</v>
      </c>
      <c r="M144" s="1">
        <v>0</v>
      </c>
      <c r="N144" s="104">
        <f t="shared" ref="N144:N151" si="143">H144*M144</f>
        <v>0</v>
      </c>
      <c r="O144" s="26"/>
      <c r="R144" s="49">
        <f>R141+1</f>
        <v>75</v>
      </c>
      <c r="S144" s="47" t="s">
        <v>204</v>
      </c>
      <c r="T144" s="47" t="s">
        <v>205</v>
      </c>
      <c r="U144" s="77" t="s">
        <v>28</v>
      </c>
      <c r="V144" s="76" t="s">
        <v>295</v>
      </c>
      <c r="W144" s="54" t="s">
        <v>12</v>
      </c>
      <c r="X144" s="79">
        <v>3</v>
      </c>
      <c r="Y144" s="99" t="s">
        <v>37</v>
      </c>
      <c r="Z144" s="99" t="s">
        <v>41</v>
      </c>
      <c r="AA144" s="88">
        <v>1291680</v>
      </c>
      <c r="AB144" s="89">
        <f t="shared" ref="AB144:AB151" si="144">ROUND(X144*AA144,2)</f>
        <v>3875040</v>
      </c>
    </row>
    <row r="145" spans="2:28" ht="63.75">
      <c r="B145" s="25"/>
      <c r="C145" s="46">
        <f t="shared" si="136"/>
        <v>76</v>
      </c>
      <c r="D145" s="47" t="str">
        <f t="shared" si="137"/>
        <v>PT-MPSIEM-BASE-H1000-EXT</v>
      </c>
      <c r="E145" s="48" t="str">
        <f t="shared" si="138"/>
        <v>Программное обеспечение MaxPatrol Security Information and Event Management. Базовая лицензия на 1 000 активов, продление лицензии, обновления в течение 1 (одного) года</v>
      </c>
      <c r="F145" s="77" t="str">
        <f t="shared" si="139"/>
        <v>Национальный режим не предоставляется – запрет</v>
      </c>
      <c r="G145" s="46" t="str">
        <f t="shared" si="140"/>
        <v>шт.</v>
      </c>
      <c r="H145" s="78">
        <f t="shared" si="141"/>
        <v>1</v>
      </c>
      <c r="I145" s="28" t="s">
        <v>15</v>
      </c>
      <c r="J145" s="27" t="s">
        <v>15</v>
      </c>
      <c r="K145" s="27"/>
      <c r="L145" s="37">
        <f t="shared" si="142"/>
        <v>753480</v>
      </c>
      <c r="M145" s="1">
        <v>0</v>
      </c>
      <c r="N145" s="104">
        <f t="shared" si="143"/>
        <v>0</v>
      </c>
      <c r="O145" s="26"/>
      <c r="R145" s="54">
        <f t="shared" ref="R145:R151" si="145">R144+1</f>
        <v>76</v>
      </c>
      <c r="S145" s="47" t="s">
        <v>206</v>
      </c>
      <c r="T145" s="47" t="s">
        <v>207</v>
      </c>
      <c r="U145" s="77" t="s">
        <v>28</v>
      </c>
      <c r="V145" s="76" t="s">
        <v>295</v>
      </c>
      <c r="W145" s="54" t="s">
        <v>12</v>
      </c>
      <c r="X145" s="79">
        <v>1</v>
      </c>
      <c r="Y145" s="99" t="s">
        <v>37</v>
      </c>
      <c r="Z145" s="99" t="s">
        <v>41</v>
      </c>
      <c r="AA145" s="88">
        <v>753480</v>
      </c>
      <c r="AB145" s="89">
        <f t="shared" si="144"/>
        <v>753480</v>
      </c>
    </row>
    <row r="146" spans="2:28" ht="76.5">
      <c r="B146" s="25"/>
      <c r="C146" s="46">
        <f t="shared" si="136"/>
        <v>77</v>
      </c>
      <c r="D146" s="47" t="str">
        <f t="shared" si="137"/>
        <v>PT-MPSIEM-SRV-EXT</v>
      </c>
      <c r="E146" s="48" t="str">
        <f t="shared" si="138"/>
        <v>Программное обеспечение MaxPatrol Security Information and Event Management. Компонент MaxPatrol SIEM Server, продление лицензии, обновления 
в течение 1 (одного) года
в течение 2 (два) года</v>
      </c>
      <c r="F146" s="77" t="str">
        <f t="shared" si="139"/>
        <v>Национальный режим не предоставляется – запрет</v>
      </c>
      <c r="G146" s="46" t="str">
        <f t="shared" si="140"/>
        <v>шт.</v>
      </c>
      <c r="H146" s="78">
        <f t="shared" si="141"/>
        <v>4</v>
      </c>
      <c r="I146" s="28" t="s">
        <v>15</v>
      </c>
      <c r="J146" s="27" t="s">
        <v>15</v>
      </c>
      <c r="K146" s="27"/>
      <c r="L146" s="37">
        <f t="shared" si="142"/>
        <v>2745000</v>
      </c>
      <c r="M146" s="1">
        <v>0</v>
      </c>
      <c r="N146" s="104">
        <f t="shared" si="143"/>
        <v>0</v>
      </c>
      <c r="O146" s="26"/>
      <c r="R146" s="54">
        <f t="shared" si="145"/>
        <v>77</v>
      </c>
      <c r="S146" s="47" t="s">
        <v>208</v>
      </c>
      <c r="T146" s="47" t="s">
        <v>209</v>
      </c>
      <c r="U146" s="77" t="s">
        <v>28</v>
      </c>
      <c r="V146" s="76" t="s">
        <v>295</v>
      </c>
      <c r="W146" s="54" t="s">
        <v>12</v>
      </c>
      <c r="X146" s="79">
        <v>4</v>
      </c>
      <c r="Y146" s="99" t="s">
        <v>37</v>
      </c>
      <c r="Z146" s="99" t="s">
        <v>41</v>
      </c>
      <c r="AA146" s="88">
        <v>2745000</v>
      </c>
      <c r="AB146" s="89">
        <f t="shared" si="144"/>
        <v>10980000</v>
      </c>
    </row>
    <row r="147" spans="2:28" ht="76.5">
      <c r="B147" s="25"/>
      <c r="C147" s="46">
        <f t="shared" si="136"/>
        <v>78</v>
      </c>
      <c r="D147" s="47" t="str">
        <f t="shared" si="137"/>
        <v>PT-MPSIEM-LS1000-EXT</v>
      </c>
      <c r="E147" s="48" t="str">
        <f t="shared" si="138"/>
        <v>Программное обеспечение MaxPatrol Security Information and Event Management. Лицензия для сбора и обработки событий не более 1 000 активов и не более 3 000 событий в секунду, продление лицензии, обновления в течение 1 (одного) года</v>
      </c>
      <c r="F147" s="77" t="str">
        <f t="shared" si="139"/>
        <v>Национальный режим не предоставляется – запрет</v>
      </c>
      <c r="G147" s="46" t="str">
        <f t="shared" si="140"/>
        <v>шт.</v>
      </c>
      <c r="H147" s="78">
        <f t="shared" si="141"/>
        <v>4</v>
      </c>
      <c r="I147" s="28" t="s">
        <v>15</v>
      </c>
      <c r="J147" s="27" t="s">
        <v>15</v>
      </c>
      <c r="K147" s="27"/>
      <c r="L147" s="37">
        <f t="shared" si="142"/>
        <v>2637720</v>
      </c>
      <c r="M147" s="1">
        <v>0</v>
      </c>
      <c r="N147" s="104">
        <f t="shared" si="143"/>
        <v>0</v>
      </c>
      <c r="O147" s="26"/>
      <c r="R147" s="54">
        <f t="shared" si="145"/>
        <v>78</v>
      </c>
      <c r="S147" s="47" t="s">
        <v>210</v>
      </c>
      <c r="T147" s="47" t="s">
        <v>211</v>
      </c>
      <c r="U147" s="77" t="s">
        <v>28</v>
      </c>
      <c r="V147" s="76" t="s">
        <v>295</v>
      </c>
      <c r="W147" s="54" t="s">
        <v>12</v>
      </c>
      <c r="X147" s="79">
        <v>4</v>
      </c>
      <c r="Y147" s="99" t="s">
        <v>37</v>
      </c>
      <c r="Z147" s="99" t="s">
        <v>41</v>
      </c>
      <c r="AA147" s="88">
        <v>2637720</v>
      </c>
      <c r="AB147" s="89">
        <f t="shared" si="144"/>
        <v>10550880</v>
      </c>
    </row>
    <row r="148" spans="2:28" ht="76.5">
      <c r="B148" s="25"/>
      <c r="C148" s="46">
        <f t="shared" si="136"/>
        <v>79</v>
      </c>
      <c r="D148" s="47" t="str">
        <f t="shared" si="137"/>
        <v>PT-MPSIEM-LS10000-EXT</v>
      </c>
      <c r="E148" s="48" t="str">
        <f t="shared" si="138"/>
        <v>Программное обеспечение MaxPatrol Security Information and Event Management. Лицензия для сбора и обработки событий не более 10 000 активов и не более 30 000 событий в секунду, продление лицензии, обновления в течение 1 (одного) года</v>
      </c>
      <c r="F148" s="77" t="str">
        <f t="shared" si="139"/>
        <v>Национальный режим не предоставляется – запрет</v>
      </c>
      <c r="G148" s="46" t="str">
        <f t="shared" si="140"/>
        <v>шт.</v>
      </c>
      <c r="H148" s="78">
        <f t="shared" si="141"/>
        <v>1</v>
      </c>
      <c r="I148" s="28" t="s">
        <v>15</v>
      </c>
      <c r="J148" s="27" t="s">
        <v>15</v>
      </c>
      <c r="K148" s="27"/>
      <c r="L148" s="37">
        <f t="shared" si="142"/>
        <v>25586280</v>
      </c>
      <c r="M148" s="1">
        <v>0</v>
      </c>
      <c r="N148" s="104">
        <f t="shared" si="143"/>
        <v>0</v>
      </c>
      <c r="O148" s="26"/>
      <c r="R148" s="54">
        <f t="shared" si="145"/>
        <v>79</v>
      </c>
      <c r="S148" s="47" t="s">
        <v>212</v>
      </c>
      <c r="T148" s="47" t="s">
        <v>213</v>
      </c>
      <c r="U148" s="77" t="s">
        <v>28</v>
      </c>
      <c r="V148" s="76" t="s">
        <v>295</v>
      </c>
      <c r="W148" s="54" t="s">
        <v>12</v>
      </c>
      <c r="X148" s="79">
        <v>1</v>
      </c>
      <c r="Y148" s="99" t="s">
        <v>37</v>
      </c>
      <c r="Z148" s="99" t="s">
        <v>41</v>
      </c>
      <c r="AA148" s="88">
        <v>25586280</v>
      </c>
      <c r="AB148" s="89">
        <f t="shared" si="144"/>
        <v>25586280</v>
      </c>
    </row>
    <row r="149" spans="2:28" ht="76.5">
      <c r="B149" s="25"/>
      <c r="C149" s="46">
        <f t="shared" si="136"/>
        <v>80</v>
      </c>
      <c r="D149" s="47" t="str">
        <f t="shared" si="137"/>
        <v>PT-MPSIEM-LS2000-EXT</v>
      </c>
      <c r="E149" s="48" t="str">
        <f t="shared" si="138"/>
        <v>Программное обеспечение MaxPatrol Security Information and Event Management. Лицензия для сбора и обработки событий не более 2 000 активов и не более 6 000 событий в секунду, продление лицензии, обновления в течение 1 (одного) года</v>
      </c>
      <c r="F149" s="77" t="str">
        <f t="shared" si="139"/>
        <v>Национальный режим не предоставляется – запрет</v>
      </c>
      <c r="G149" s="46" t="str">
        <f t="shared" si="140"/>
        <v>шт.</v>
      </c>
      <c r="H149" s="78">
        <f t="shared" si="141"/>
        <v>2</v>
      </c>
      <c r="I149" s="28" t="s">
        <v>15</v>
      </c>
      <c r="J149" s="27" t="s">
        <v>15</v>
      </c>
      <c r="K149" s="27"/>
      <c r="L149" s="37">
        <f t="shared" si="142"/>
        <v>5275440</v>
      </c>
      <c r="M149" s="1">
        <v>0</v>
      </c>
      <c r="N149" s="104">
        <f t="shared" si="143"/>
        <v>0</v>
      </c>
      <c r="O149" s="26"/>
      <c r="R149" s="54">
        <f t="shared" si="145"/>
        <v>80</v>
      </c>
      <c r="S149" s="47" t="s">
        <v>214</v>
      </c>
      <c r="T149" s="47" t="s">
        <v>215</v>
      </c>
      <c r="U149" s="77" t="s">
        <v>28</v>
      </c>
      <c r="V149" s="76" t="s">
        <v>295</v>
      </c>
      <c r="W149" s="54" t="s">
        <v>12</v>
      </c>
      <c r="X149" s="79">
        <v>2</v>
      </c>
      <c r="Y149" s="99" t="s">
        <v>37</v>
      </c>
      <c r="Z149" s="99" t="s">
        <v>41</v>
      </c>
      <c r="AA149" s="88">
        <v>5275440</v>
      </c>
      <c r="AB149" s="89">
        <f t="shared" si="144"/>
        <v>10550880</v>
      </c>
    </row>
    <row r="150" spans="2:28" ht="76.5">
      <c r="B150" s="25"/>
      <c r="C150" s="46">
        <f t="shared" si="136"/>
        <v>81</v>
      </c>
      <c r="D150" s="47" t="str">
        <f t="shared" si="137"/>
        <v>PT-MPSIEM-HA-H10000-EXT</v>
      </c>
      <c r="E150" s="48" t="str">
        <f t="shared" si="138"/>
        <v>Программное обеспечение MaxPatrol Security Information and Event Management. Лицензия на компоненты кластерной конфигурации на 10 000 активов, продление лицензии, обновления в течение 1 (одного) года</v>
      </c>
      <c r="F150" s="77" t="str">
        <f t="shared" si="139"/>
        <v>Национальный режим не предоставляется – запрет</v>
      </c>
      <c r="G150" s="46" t="str">
        <f t="shared" si="140"/>
        <v>шт.</v>
      </c>
      <c r="H150" s="78">
        <f t="shared" si="141"/>
        <v>1</v>
      </c>
      <c r="I150" s="28" t="s">
        <v>15</v>
      </c>
      <c r="J150" s="27" t="s">
        <v>15</v>
      </c>
      <c r="K150" s="27"/>
      <c r="L150" s="37">
        <f t="shared" si="142"/>
        <v>3008880</v>
      </c>
      <c r="M150" s="1">
        <v>0</v>
      </c>
      <c r="N150" s="104">
        <f t="shared" si="143"/>
        <v>0</v>
      </c>
      <c r="O150" s="26"/>
      <c r="R150" s="54">
        <f t="shared" si="145"/>
        <v>81</v>
      </c>
      <c r="S150" s="47" t="s">
        <v>216</v>
      </c>
      <c r="T150" s="47" t="s">
        <v>217</v>
      </c>
      <c r="U150" s="77" t="s">
        <v>28</v>
      </c>
      <c r="V150" s="76" t="s">
        <v>295</v>
      </c>
      <c r="W150" s="54" t="s">
        <v>12</v>
      </c>
      <c r="X150" s="79">
        <v>1</v>
      </c>
      <c r="Y150" s="99" t="s">
        <v>37</v>
      </c>
      <c r="Z150" s="99" t="s">
        <v>41</v>
      </c>
      <c r="AA150" s="88">
        <v>3008880</v>
      </c>
      <c r="AB150" s="89">
        <f t="shared" si="144"/>
        <v>3008880</v>
      </c>
    </row>
    <row r="151" spans="2:28" ht="76.5">
      <c r="B151" s="25"/>
      <c r="C151" s="46">
        <f t="shared" si="136"/>
        <v>82</v>
      </c>
      <c r="D151" s="47" t="str">
        <f t="shared" si="137"/>
        <v>PT-MPSIEM-HA-H2000-EXT</v>
      </c>
      <c r="E151" s="48" t="str">
        <f t="shared" si="138"/>
        <v>Программное обеспечение MaxPatrol Security Information and Event Management. Лицензия на компоненты кластерной конфигурации на 2 000 активов, продление лицензии, обновления в течение 1 (одного) года</v>
      </c>
      <c r="F151" s="77" t="str">
        <f t="shared" si="139"/>
        <v>Национальный режим не предоставляется – запрет</v>
      </c>
      <c r="G151" s="46" t="str">
        <f t="shared" si="140"/>
        <v>шт.</v>
      </c>
      <c r="H151" s="78">
        <f t="shared" si="141"/>
        <v>4</v>
      </c>
      <c r="I151" s="28" t="s">
        <v>15</v>
      </c>
      <c r="J151" s="27" t="s">
        <v>15</v>
      </c>
      <c r="K151" s="27"/>
      <c r="L151" s="37">
        <f t="shared" si="142"/>
        <v>839880</v>
      </c>
      <c r="M151" s="1">
        <v>0</v>
      </c>
      <c r="N151" s="104">
        <f t="shared" si="143"/>
        <v>0</v>
      </c>
      <c r="O151" s="26"/>
      <c r="R151" s="54">
        <f t="shared" si="145"/>
        <v>82</v>
      </c>
      <c r="S151" s="47" t="s">
        <v>218</v>
      </c>
      <c r="T151" s="47" t="s">
        <v>219</v>
      </c>
      <c r="U151" s="77" t="s">
        <v>28</v>
      </c>
      <c r="V151" s="76" t="s">
        <v>295</v>
      </c>
      <c r="W151" s="54" t="s">
        <v>12</v>
      </c>
      <c r="X151" s="79">
        <v>4</v>
      </c>
      <c r="Y151" s="99" t="s">
        <v>37</v>
      </c>
      <c r="Z151" s="99" t="s">
        <v>41</v>
      </c>
      <c r="AA151" s="88">
        <v>839880</v>
      </c>
      <c r="AB151" s="89">
        <f t="shared" si="144"/>
        <v>3359520</v>
      </c>
    </row>
    <row r="152" spans="2:28">
      <c r="B152" s="25"/>
      <c r="C152" s="42" t="s">
        <v>220</v>
      </c>
      <c r="D152" s="43"/>
      <c r="E152" s="43"/>
      <c r="F152" s="43"/>
      <c r="G152" s="43"/>
      <c r="H152" s="43"/>
      <c r="I152" s="42"/>
      <c r="J152" s="42"/>
      <c r="K152" s="42"/>
      <c r="L152" s="43"/>
      <c r="M152" s="43"/>
      <c r="N152" s="86"/>
      <c r="O152" s="26"/>
      <c r="R152" s="42" t="s">
        <v>220</v>
      </c>
      <c r="S152" s="43"/>
      <c r="T152" s="43"/>
      <c r="U152" s="43"/>
      <c r="V152" s="42"/>
      <c r="W152" s="43"/>
      <c r="X152" s="43"/>
      <c r="Y152" s="43"/>
      <c r="Z152" s="43"/>
      <c r="AA152" s="43"/>
      <c r="AB152" s="86"/>
    </row>
    <row r="153" spans="2:28">
      <c r="B153" s="25"/>
      <c r="C153" s="44"/>
      <c r="D153" s="45" t="s">
        <v>139</v>
      </c>
      <c r="E153" s="45"/>
      <c r="F153" s="45"/>
      <c r="G153" s="45"/>
      <c r="H153" s="45"/>
      <c r="I153" s="45"/>
      <c r="J153" s="45"/>
      <c r="K153" s="45"/>
      <c r="L153" s="45"/>
      <c r="M153" s="45"/>
      <c r="N153" s="90"/>
      <c r="O153" s="26"/>
      <c r="R153" s="44"/>
      <c r="S153" s="45" t="s">
        <v>139</v>
      </c>
      <c r="T153" s="45"/>
      <c r="U153" s="45"/>
      <c r="V153" s="45"/>
      <c r="W153" s="45"/>
      <c r="X153" s="45"/>
      <c r="Y153" s="45"/>
      <c r="Z153" s="45"/>
      <c r="AA153" s="45"/>
      <c r="AB153" s="90"/>
    </row>
    <row r="154" spans="2:28" ht="76.5">
      <c r="B154" s="25"/>
      <c r="C154" s="46">
        <f>R154</f>
        <v>83</v>
      </c>
      <c r="D154" s="47" t="str">
        <f>S154</f>
        <v>ARCHIVA-ONPREM-RERR-1Y-7000L</v>
      </c>
      <c r="E154" s="48" t="str">
        <f>T154</f>
        <v>Предоставление неисключительного права на получение обновлений для ПО «АРХИВА» (код версии: RERR, UID основной лицензии: ff27af51) для 7000 почтовых адресов на период с 15/04/2027 по 14/04/2028</v>
      </c>
      <c r="F154" s="77" t="str">
        <f>U154</f>
        <v>Национальный режим не предоставляется – запрет</v>
      </c>
      <c r="G154" s="46" t="str">
        <f>W154</f>
        <v>шт.</v>
      </c>
      <c r="H154" s="78">
        <f>X154</f>
        <v>1</v>
      </c>
      <c r="I154" s="28" t="s">
        <v>15</v>
      </c>
      <c r="J154" s="27" t="s">
        <v>15</v>
      </c>
      <c r="K154" s="27"/>
      <c r="L154" s="37">
        <f>AA154</f>
        <v>6802250</v>
      </c>
      <c r="M154" s="1">
        <v>0</v>
      </c>
      <c r="N154" s="104">
        <f t="shared" ref="N154" si="146">H154*M154</f>
        <v>0</v>
      </c>
      <c r="O154" s="26"/>
      <c r="R154" s="49">
        <f>R151+1</f>
        <v>83</v>
      </c>
      <c r="S154" s="47" t="s">
        <v>221</v>
      </c>
      <c r="T154" s="51" t="s">
        <v>222</v>
      </c>
      <c r="U154" s="77" t="s">
        <v>28</v>
      </c>
      <c r="V154" s="76" t="s">
        <v>295</v>
      </c>
      <c r="W154" s="54" t="s">
        <v>12</v>
      </c>
      <c r="X154" s="80">
        <v>1</v>
      </c>
      <c r="Y154" s="99" t="s">
        <v>37</v>
      </c>
      <c r="Z154" s="99" t="s">
        <v>41</v>
      </c>
      <c r="AA154" s="88">
        <v>6802250</v>
      </c>
      <c r="AB154" s="89">
        <f>ROUND(X154*AA154,2)</f>
        <v>6802250</v>
      </c>
    </row>
    <row r="155" spans="2:28">
      <c r="B155" s="25"/>
      <c r="C155" s="42" t="s">
        <v>223</v>
      </c>
      <c r="D155" s="43"/>
      <c r="E155" s="43"/>
      <c r="F155" s="43"/>
      <c r="G155" s="43"/>
      <c r="H155" s="43"/>
      <c r="I155" s="42"/>
      <c r="J155" s="42"/>
      <c r="K155" s="42"/>
      <c r="L155" s="43"/>
      <c r="M155" s="43"/>
      <c r="N155" s="86"/>
      <c r="O155" s="26"/>
      <c r="R155" s="42" t="s">
        <v>223</v>
      </c>
      <c r="S155" s="43"/>
      <c r="T155" s="43"/>
      <c r="U155" s="43"/>
      <c r="V155" s="42"/>
      <c r="W155" s="43"/>
      <c r="X155" s="43"/>
      <c r="Y155" s="43"/>
      <c r="Z155" s="43"/>
      <c r="AA155" s="43"/>
      <c r="AB155" s="86"/>
    </row>
    <row r="156" spans="2:28">
      <c r="B156" s="25"/>
      <c r="C156" s="44"/>
      <c r="D156" s="45" t="s">
        <v>224</v>
      </c>
      <c r="E156" s="45"/>
      <c r="F156" s="45"/>
      <c r="G156" s="45"/>
      <c r="H156" s="45"/>
      <c r="I156" s="45"/>
      <c r="J156" s="45"/>
      <c r="K156" s="45"/>
      <c r="L156" s="45"/>
      <c r="M156" s="45"/>
      <c r="N156" s="90"/>
      <c r="O156" s="26"/>
      <c r="R156" s="44"/>
      <c r="S156" s="45" t="s">
        <v>224</v>
      </c>
      <c r="T156" s="45"/>
      <c r="U156" s="45"/>
      <c r="V156" s="45"/>
      <c r="W156" s="45"/>
      <c r="X156" s="45"/>
      <c r="Y156" s="45"/>
      <c r="Z156" s="45"/>
      <c r="AA156" s="45"/>
      <c r="AB156" s="90"/>
    </row>
    <row r="157" spans="2:28" ht="63.75">
      <c r="B157" s="25"/>
      <c r="C157" s="46">
        <f t="shared" ref="C157:C162" si="147">R157</f>
        <v>84</v>
      </c>
      <c r="D157" s="47" t="str">
        <f t="shared" ref="D157:D162" si="148">S157</f>
        <v>-</v>
      </c>
      <c r="E157" s="48" t="str">
        <f t="shared" ref="E157:E162" si="149">T157</f>
        <v>Услуги уровня Basic на многоканальную систему записи, регистрации и архивирования звуковых сигналов "Незабудка II", сроком на 2 года для Исполнительного аппарата</v>
      </c>
      <c r="F157" s="77" t="str">
        <f t="shared" ref="F157:F162" si="150">U157</f>
        <v>Национальный режим предоставляется</v>
      </c>
      <c r="G157" s="46" t="str">
        <f t="shared" ref="G157:G162" si="151">W157</f>
        <v>шт.</v>
      </c>
      <c r="H157" s="78">
        <f t="shared" ref="H157:H162" si="152">X157</f>
        <v>1</v>
      </c>
      <c r="I157" s="28" t="s">
        <v>15</v>
      </c>
      <c r="J157" s="27" t="s">
        <v>15</v>
      </c>
      <c r="K157" s="27"/>
      <c r="L157" s="37">
        <f t="shared" ref="L157:L162" si="153">AA157</f>
        <v>3156496.8</v>
      </c>
      <c r="M157" s="1">
        <v>0</v>
      </c>
      <c r="N157" s="104">
        <f t="shared" ref="N157:N162" si="154">H157*M157</f>
        <v>0</v>
      </c>
      <c r="O157" s="26"/>
      <c r="R157" s="57">
        <f>R154+1</f>
        <v>84</v>
      </c>
      <c r="S157" s="69" t="s">
        <v>159</v>
      </c>
      <c r="T157" s="61" t="s">
        <v>225</v>
      </c>
      <c r="U157" s="77" t="s">
        <v>27</v>
      </c>
      <c r="V157" s="60" t="s">
        <v>296</v>
      </c>
      <c r="W157" s="57" t="s">
        <v>12</v>
      </c>
      <c r="X157" s="80">
        <v>1</v>
      </c>
      <c r="Y157" s="99" t="s">
        <v>33</v>
      </c>
      <c r="Z157" s="39" t="s">
        <v>41</v>
      </c>
      <c r="AA157" s="91">
        <v>3156496.8</v>
      </c>
      <c r="AB157" s="92">
        <f t="shared" ref="AB157:AB162" si="155">ROUND(X157*AA157,2)</f>
        <v>3156496.8</v>
      </c>
    </row>
    <row r="158" spans="2:28" ht="63.75">
      <c r="B158" s="25"/>
      <c r="C158" s="46">
        <f t="shared" si="147"/>
        <v>85</v>
      </c>
      <c r="D158" s="47" t="str">
        <f t="shared" si="148"/>
        <v>-</v>
      </c>
      <c r="E158" s="48" t="str">
        <f t="shared" si="149"/>
        <v>Услуги уровня Basic на многоканальную систему записи, регистрации и архивирования звуковых сигналов "Незабудка II", сроком на 2 года для Чебоксарской ГЭС</v>
      </c>
      <c r="F158" s="77" t="str">
        <f t="shared" si="150"/>
        <v>Национальный режим предоставляется</v>
      </c>
      <c r="G158" s="46" t="str">
        <f t="shared" si="151"/>
        <v>шт.</v>
      </c>
      <c r="H158" s="78">
        <f t="shared" si="152"/>
        <v>1</v>
      </c>
      <c r="I158" s="28" t="s">
        <v>15</v>
      </c>
      <c r="J158" s="27" t="s">
        <v>15</v>
      </c>
      <c r="K158" s="27"/>
      <c r="L158" s="37">
        <f t="shared" si="153"/>
        <v>2030863.2</v>
      </c>
      <c r="M158" s="1">
        <v>0</v>
      </c>
      <c r="N158" s="104">
        <f t="shared" si="154"/>
        <v>0</v>
      </c>
      <c r="O158" s="26"/>
      <c r="R158" s="57">
        <f>R157+1</f>
        <v>85</v>
      </c>
      <c r="S158" s="69" t="s">
        <v>159</v>
      </c>
      <c r="T158" s="61" t="s">
        <v>226</v>
      </c>
      <c r="U158" s="77" t="s">
        <v>27</v>
      </c>
      <c r="V158" s="60" t="s">
        <v>296</v>
      </c>
      <c r="W158" s="57" t="s">
        <v>12</v>
      </c>
      <c r="X158" s="80">
        <v>1</v>
      </c>
      <c r="Y158" s="99" t="s">
        <v>33</v>
      </c>
      <c r="Z158" s="39" t="s">
        <v>41</v>
      </c>
      <c r="AA158" s="91">
        <v>2030863.2</v>
      </c>
      <c r="AB158" s="92">
        <f t="shared" si="155"/>
        <v>2030863.2</v>
      </c>
    </row>
    <row r="159" spans="2:28" ht="63.75">
      <c r="B159" s="25"/>
      <c r="C159" s="46">
        <f t="shared" si="147"/>
        <v>86</v>
      </c>
      <c r="D159" s="47" t="str">
        <f t="shared" si="148"/>
        <v>-</v>
      </c>
      <c r="E159" s="48" t="str">
        <f t="shared" si="149"/>
        <v>Услуги уровня Basic на многоканальную систему записи, регистрации и архивирования звуковых сигналов "Незабудка II", сроком на 2 года для Камской ГЭС</v>
      </c>
      <c r="F159" s="77" t="str">
        <f t="shared" si="150"/>
        <v>Национальный режим предоставляется</v>
      </c>
      <c r="G159" s="46" t="str">
        <f t="shared" si="151"/>
        <v>шт.</v>
      </c>
      <c r="H159" s="78">
        <f t="shared" si="152"/>
        <v>1</v>
      </c>
      <c r="I159" s="28" t="s">
        <v>15</v>
      </c>
      <c r="J159" s="27" t="s">
        <v>15</v>
      </c>
      <c r="K159" s="27"/>
      <c r="L159" s="37">
        <f t="shared" si="153"/>
        <v>1351718.4</v>
      </c>
      <c r="M159" s="1">
        <v>0</v>
      </c>
      <c r="N159" s="104">
        <f t="shared" si="154"/>
        <v>0</v>
      </c>
      <c r="O159" s="26"/>
      <c r="R159" s="57">
        <f>R158+1</f>
        <v>86</v>
      </c>
      <c r="S159" s="69" t="s">
        <v>159</v>
      </c>
      <c r="T159" s="61" t="s">
        <v>227</v>
      </c>
      <c r="U159" s="77" t="s">
        <v>27</v>
      </c>
      <c r="V159" s="60" t="s">
        <v>296</v>
      </c>
      <c r="W159" s="57" t="s">
        <v>12</v>
      </c>
      <c r="X159" s="80">
        <v>1</v>
      </c>
      <c r="Y159" s="99" t="s">
        <v>33</v>
      </c>
      <c r="Z159" s="39" t="s">
        <v>41</v>
      </c>
      <c r="AA159" s="91">
        <v>1351718.4</v>
      </c>
      <c r="AB159" s="92">
        <f t="shared" si="155"/>
        <v>1351718.4</v>
      </c>
    </row>
    <row r="160" spans="2:28" ht="63.75">
      <c r="B160" s="25"/>
      <c r="C160" s="46">
        <f t="shared" si="147"/>
        <v>87</v>
      </c>
      <c r="D160" s="47" t="str">
        <f t="shared" si="148"/>
        <v>-</v>
      </c>
      <c r="E160" s="48" t="str">
        <f t="shared" si="149"/>
        <v>Услуги уровня Basic на многоканальную систему записи, регистрации и архивирования звуковых сигналов "Незабудка II", сроком на 2 года для Загорской ГЭС</v>
      </c>
      <c r="F160" s="77" t="str">
        <f t="shared" si="150"/>
        <v>Национальный режим предоставляется</v>
      </c>
      <c r="G160" s="46" t="str">
        <f t="shared" si="151"/>
        <v>шт.</v>
      </c>
      <c r="H160" s="78">
        <f t="shared" si="152"/>
        <v>1</v>
      </c>
      <c r="I160" s="28" t="s">
        <v>15</v>
      </c>
      <c r="J160" s="27" t="s">
        <v>15</v>
      </c>
      <c r="K160" s="27"/>
      <c r="L160" s="37">
        <f t="shared" si="153"/>
        <v>1351718.4</v>
      </c>
      <c r="M160" s="1">
        <v>0</v>
      </c>
      <c r="N160" s="104">
        <f t="shared" si="154"/>
        <v>0</v>
      </c>
      <c r="O160" s="26"/>
      <c r="R160" s="57">
        <f>R159+1</f>
        <v>87</v>
      </c>
      <c r="S160" s="60" t="s">
        <v>159</v>
      </c>
      <c r="T160" s="61" t="s">
        <v>228</v>
      </c>
      <c r="U160" s="77" t="s">
        <v>27</v>
      </c>
      <c r="V160" s="60" t="s">
        <v>296</v>
      </c>
      <c r="W160" s="57" t="s">
        <v>12</v>
      </c>
      <c r="X160" s="80">
        <v>1</v>
      </c>
      <c r="Y160" s="99" t="s">
        <v>33</v>
      </c>
      <c r="Z160" s="39" t="s">
        <v>41</v>
      </c>
      <c r="AA160" s="91">
        <v>1351718.4</v>
      </c>
      <c r="AB160" s="92">
        <f t="shared" si="155"/>
        <v>1351718.4</v>
      </c>
    </row>
    <row r="161" spans="2:28" ht="63.75">
      <c r="B161" s="25"/>
      <c r="C161" s="46">
        <f t="shared" si="147"/>
        <v>88</v>
      </c>
      <c r="D161" s="47" t="str">
        <f t="shared" si="148"/>
        <v>-</v>
      </c>
      <c r="E161" s="48" t="str">
        <f t="shared" si="149"/>
        <v>Услуги уровня Basic на многоканальную систему записи, регистрации и архивирования звуковых сигналов "Незабудка II", сроком на 1 год для Нижне-Бурейская ГЭС</v>
      </c>
      <c r="F161" s="77" t="str">
        <f t="shared" si="150"/>
        <v>Национальный режим предоставляется</v>
      </c>
      <c r="G161" s="46" t="str">
        <f t="shared" si="151"/>
        <v>шт.</v>
      </c>
      <c r="H161" s="78">
        <f t="shared" si="152"/>
        <v>1</v>
      </c>
      <c r="I161" s="28" t="s">
        <v>15</v>
      </c>
      <c r="J161" s="27" t="s">
        <v>15</v>
      </c>
      <c r="K161" s="27"/>
      <c r="L161" s="37">
        <f t="shared" si="153"/>
        <v>2262319.1999999997</v>
      </c>
      <c r="M161" s="1">
        <v>0</v>
      </c>
      <c r="N161" s="104">
        <f t="shared" si="154"/>
        <v>0</v>
      </c>
      <c r="O161" s="26"/>
      <c r="R161" s="57">
        <f>R160+1</f>
        <v>88</v>
      </c>
      <c r="S161" s="69" t="s">
        <v>159</v>
      </c>
      <c r="T161" s="61" t="s">
        <v>229</v>
      </c>
      <c r="U161" s="77" t="s">
        <v>27</v>
      </c>
      <c r="V161" s="60" t="s">
        <v>296</v>
      </c>
      <c r="W161" s="57" t="s">
        <v>12</v>
      </c>
      <c r="X161" s="80">
        <v>1</v>
      </c>
      <c r="Y161" s="99" t="s">
        <v>33</v>
      </c>
      <c r="Z161" s="39" t="s">
        <v>41</v>
      </c>
      <c r="AA161" s="91">
        <v>2262319.1999999997</v>
      </c>
      <c r="AB161" s="92">
        <f t="shared" si="155"/>
        <v>2262319.2000000002</v>
      </c>
    </row>
    <row r="162" spans="2:28" ht="51">
      <c r="B162" s="25"/>
      <c r="C162" s="46">
        <f t="shared" si="147"/>
        <v>89</v>
      </c>
      <c r="D162" s="47" t="str">
        <f t="shared" si="148"/>
        <v>FR-930-1Y-8/5</v>
      </c>
      <c r="E162" s="48" t="str">
        <f t="shared" si="149"/>
        <v>ФЛАТ Запись 4.0. Сертификат технической поддержки за 1 канал записи в год в формате 8/5</v>
      </c>
      <c r="F162" s="77" t="str">
        <f t="shared" si="150"/>
        <v>Национальный режим предоставляется</v>
      </c>
      <c r="G162" s="46" t="str">
        <f t="shared" si="151"/>
        <v>шт.</v>
      </c>
      <c r="H162" s="78">
        <f t="shared" si="152"/>
        <v>125</v>
      </c>
      <c r="I162" s="28" t="s">
        <v>15</v>
      </c>
      <c r="J162" s="27" t="s">
        <v>15</v>
      </c>
      <c r="K162" s="27"/>
      <c r="L162" s="37">
        <f t="shared" si="153"/>
        <v>4445.8999999999996</v>
      </c>
      <c r="M162" s="1">
        <v>0</v>
      </c>
      <c r="N162" s="104">
        <f t="shared" si="154"/>
        <v>0</v>
      </c>
      <c r="O162" s="26"/>
      <c r="R162" s="57">
        <f>R161+1</f>
        <v>89</v>
      </c>
      <c r="S162" s="60" t="s">
        <v>230</v>
      </c>
      <c r="T162" s="61" t="s">
        <v>231</v>
      </c>
      <c r="U162" s="77" t="s">
        <v>27</v>
      </c>
      <c r="V162" s="60" t="s">
        <v>296</v>
      </c>
      <c r="W162" s="57" t="s">
        <v>12</v>
      </c>
      <c r="X162" s="80">
        <v>125</v>
      </c>
      <c r="Y162" s="99" t="s">
        <v>33</v>
      </c>
      <c r="Z162" s="39" t="s">
        <v>41</v>
      </c>
      <c r="AA162" s="91">
        <v>4445.8999999999996</v>
      </c>
      <c r="AB162" s="92">
        <f t="shared" si="155"/>
        <v>555737.5</v>
      </c>
    </row>
    <row r="163" spans="2:28">
      <c r="B163" s="25"/>
      <c r="C163" s="42" t="s">
        <v>232</v>
      </c>
      <c r="D163" s="43"/>
      <c r="E163" s="43"/>
      <c r="F163" s="43"/>
      <c r="G163" s="43"/>
      <c r="H163" s="43"/>
      <c r="I163" s="42"/>
      <c r="J163" s="42"/>
      <c r="K163" s="42"/>
      <c r="L163" s="43"/>
      <c r="M163" s="43"/>
      <c r="N163" s="86"/>
      <c r="O163" s="26"/>
      <c r="R163" s="42" t="s">
        <v>232</v>
      </c>
      <c r="S163" s="43"/>
      <c r="T163" s="43"/>
      <c r="U163" s="43"/>
      <c r="V163" s="42"/>
      <c r="W163" s="43"/>
      <c r="X163" s="43"/>
      <c r="Y163" s="43"/>
      <c r="Z163" s="43"/>
      <c r="AA163" s="43"/>
      <c r="AB163" s="86"/>
    </row>
    <row r="164" spans="2:28">
      <c r="B164" s="25"/>
      <c r="C164" s="44"/>
      <c r="D164" s="45" t="s">
        <v>162</v>
      </c>
      <c r="E164" s="45"/>
      <c r="F164" s="45"/>
      <c r="G164" s="45"/>
      <c r="H164" s="45"/>
      <c r="I164" s="45"/>
      <c r="J164" s="45"/>
      <c r="K164" s="45"/>
      <c r="L164" s="45"/>
      <c r="M164" s="45"/>
      <c r="N164" s="90"/>
      <c r="O164" s="26"/>
      <c r="R164" s="44"/>
      <c r="S164" s="45" t="s">
        <v>162</v>
      </c>
      <c r="T164" s="45"/>
      <c r="U164" s="45"/>
      <c r="V164" s="45"/>
      <c r="W164" s="45"/>
      <c r="X164" s="45"/>
      <c r="Y164" s="45"/>
      <c r="Z164" s="45"/>
      <c r="AA164" s="45"/>
      <c r="AB164" s="90"/>
    </row>
    <row r="165" spans="2:28" ht="76.5">
      <c r="B165" s="25"/>
      <c r="C165" s="46">
        <f t="shared" ref="C165:C166" si="156">R165</f>
        <v>90</v>
      </c>
      <c r="D165" s="47" t="str">
        <f t="shared" ref="D165:D166" si="157">S165</f>
        <v>ICR-PAM-S104-LU-ST1Y</v>
      </c>
      <c r="E165" s="48" t="str">
        <f t="shared" ref="E165:E166" si="158">T165</f>
        <v>Бессрочные неисключительные права на программное обеспечение Innostage Privileged Access Management. Подключение до 104 одновременных сессий. Стандартная техническая поддержка на 1 год включена</v>
      </c>
      <c r="F165" s="77" t="str">
        <f t="shared" ref="F165:F166" si="159">U165</f>
        <v>Национальный режим не предоставляется – запрет</v>
      </c>
      <c r="G165" s="46" t="str">
        <f t="shared" ref="G165:G166" si="160">W165</f>
        <v>шт.</v>
      </c>
      <c r="H165" s="78">
        <f t="shared" ref="H165:H166" si="161">X165</f>
        <v>1</v>
      </c>
      <c r="I165" s="28" t="s">
        <v>15</v>
      </c>
      <c r="J165" s="27" t="s">
        <v>15</v>
      </c>
      <c r="K165" s="27"/>
      <c r="L165" s="37">
        <f t="shared" ref="L165:L166" si="162">AA165</f>
        <v>19950000</v>
      </c>
      <c r="M165" s="1">
        <v>0</v>
      </c>
      <c r="N165" s="104">
        <f t="shared" ref="N165:N166" si="163">H165*M165</f>
        <v>0</v>
      </c>
      <c r="O165" s="26"/>
      <c r="R165" s="49">
        <f>R162+1</f>
        <v>90</v>
      </c>
      <c r="S165" s="60" t="s">
        <v>233</v>
      </c>
      <c r="T165" s="61" t="s">
        <v>234</v>
      </c>
      <c r="U165" s="77" t="s">
        <v>28</v>
      </c>
      <c r="V165" s="76" t="s">
        <v>295</v>
      </c>
      <c r="W165" s="57" t="s">
        <v>12</v>
      </c>
      <c r="X165" s="57">
        <v>1</v>
      </c>
      <c r="Y165" s="99" t="s">
        <v>37</v>
      </c>
      <c r="Z165" s="99" t="s">
        <v>41</v>
      </c>
      <c r="AA165" s="88">
        <v>19950000</v>
      </c>
      <c r="AB165" s="89">
        <f>ROUND(X165*AA165,2)</f>
        <v>19950000</v>
      </c>
    </row>
    <row r="166" spans="2:28" ht="51">
      <c r="B166" s="25"/>
      <c r="C166" s="46">
        <f t="shared" si="156"/>
        <v>91</v>
      </c>
      <c r="D166" s="47" t="str">
        <f t="shared" si="157"/>
        <v>ICR-PAM-CERTKIT</v>
      </c>
      <c r="E166" s="48" t="str">
        <f t="shared" si="158"/>
        <v>Сертифицированный комплект Innostage Privileged Access Management</v>
      </c>
      <c r="F166" s="77" t="str">
        <f t="shared" si="159"/>
        <v>Национальный режим предоставляется</v>
      </c>
      <c r="G166" s="46" t="str">
        <f t="shared" si="160"/>
        <v>шт.</v>
      </c>
      <c r="H166" s="78">
        <f t="shared" si="161"/>
        <v>1</v>
      </c>
      <c r="I166" s="28" t="s">
        <v>15</v>
      </c>
      <c r="J166" s="27" t="s">
        <v>15</v>
      </c>
      <c r="K166" s="27"/>
      <c r="L166" s="37">
        <f t="shared" si="162"/>
        <v>16393.439999999999</v>
      </c>
      <c r="M166" s="1">
        <v>0</v>
      </c>
      <c r="N166" s="104">
        <f t="shared" si="163"/>
        <v>0</v>
      </c>
      <c r="O166" s="26"/>
      <c r="R166" s="57">
        <f>R165+1</f>
        <v>91</v>
      </c>
      <c r="S166" s="60" t="s">
        <v>235</v>
      </c>
      <c r="T166" s="61" t="s">
        <v>236</v>
      </c>
      <c r="U166" s="77" t="s">
        <v>27</v>
      </c>
      <c r="V166" s="60" t="s">
        <v>296</v>
      </c>
      <c r="W166" s="57" t="s">
        <v>12</v>
      </c>
      <c r="X166" s="57">
        <v>1</v>
      </c>
      <c r="Y166" s="99" t="s">
        <v>33</v>
      </c>
      <c r="Z166" s="39" t="s">
        <v>41</v>
      </c>
      <c r="AA166" s="91">
        <v>16393.439999999999</v>
      </c>
      <c r="AB166" s="92">
        <f>ROUND(X166*AA166,2)</f>
        <v>16393.439999999999</v>
      </c>
    </row>
    <row r="167" spans="2:28">
      <c r="B167" s="25"/>
      <c r="C167" s="42" t="s">
        <v>237</v>
      </c>
      <c r="D167" s="43"/>
      <c r="E167" s="43"/>
      <c r="F167" s="43"/>
      <c r="G167" s="43"/>
      <c r="H167" s="43"/>
      <c r="I167" s="42"/>
      <c r="J167" s="42"/>
      <c r="K167" s="42"/>
      <c r="L167" s="43"/>
      <c r="M167" s="43"/>
      <c r="N167" s="86"/>
      <c r="O167" s="26"/>
      <c r="R167" s="42" t="s">
        <v>237</v>
      </c>
      <c r="S167" s="43"/>
      <c r="T167" s="43"/>
      <c r="U167" s="43"/>
      <c r="V167" s="42"/>
      <c r="W167" s="43"/>
      <c r="X167" s="43"/>
      <c r="Y167" s="43"/>
      <c r="Z167" s="43"/>
      <c r="AA167" s="43"/>
      <c r="AB167" s="86"/>
    </row>
    <row r="168" spans="2:28">
      <c r="B168" s="25"/>
      <c r="C168" s="55"/>
      <c r="D168" s="45" t="s">
        <v>238</v>
      </c>
      <c r="E168" s="45"/>
      <c r="F168" s="45"/>
      <c r="G168" s="45"/>
      <c r="H168" s="45"/>
      <c r="I168" s="45"/>
      <c r="J168" s="45"/>
      <c r="K168" s="45"/>
      <c r="L168" s="45"/>
      <c r="M168" s="45"/>
      <c r="N168" s="90"/>
      <c r="O168" s="26"/>
      <c r="R168" s="55"/>
      <c r="S168" s="45" t="s">
        <v>238</v>
      </c>
      <c r="T168" s="45"/>
      <c r="U168" s="45"/>
      <c r="V168" s="45"/>
      <c r="W168" s="45"/>
      <c r="X168" s="45"/>
      <c r="Y168" s="45"/>
      <c r="Z168" s="45"/>
      <c r="AA168" s="45"/>
      <c r="AB168" s="90"/>
    </row>
    <row r="169" spans="2:28" ht="51">
      <c r="B169" s="25"/>
      <c r="C169" s="46">
        <f t="shared" ref="C169:C171" si="164">R169</f>
        <v>92</v>
      </c>
      <c r="D169" s="47" t="str">
        <f t="shared" ref="D169:D171" si="165">S169</f>
        <v>SNS-8.x-PFW-NS-SUP-ST</v>
      </c>
      <c r="E169" s="48" t="str">
        <f t="shared" ref="E169:E171" si="166">T169</f>
        <v>Ключ активации сервиса прямой технической поддержки уровня "Стандартный"  для СЗИ Secret Net Studio 8, SNS-8.x-PFW-NS-SP1Y</v>
      </c>
      <c r="F169" s="77" t="str">
        <f t="shared" ref="F169:F171" si="167">U169</f>
        <v>Национальный режим предоставляется</v>
      </c>
      <c r="G169" s="46" t="str">
        <f t="shared" ref="G169:G171" si="168">W169</f>
        <v>шт.</v>
      </c>
      <c r="H169" s="78">
        <f t="shared" ref="H169:H171" si="169">X169</f>
        <v>905</v>
      </c>
      <c r="I169" s="28" t="s">
        <v>15</v>
      </c>
      <c r="J169" s="27" t="s">
        <v>15</v>
      </c>
      <c r="K169" s="27"/>
      <c r="L169" s="37">
        <f t="shared" ref="L169:L171" si="170">AA169</f>
        <v>184.43</v>
      </c>
      <c r="M169" s="1">
        <v>0</v>
      </c>
      <c r="N169" s="104">
        <f t="shared" ref="N169:N171" si="171">H169*M169</f>
        <v>0</v>
      </c>
      <c r="O169" s="26"/>
      <c r="R169" s="59">
        <f>R166+1</f>
        <v>92</v>
      </c>
      <c r="S169" s="60" t="s">
        <v>239</v>
      </c>
      <c r="T169" s="61" t="s">
        <v>240</v>
      </c>
      <c r="U169" s="77" t="s">
        <v>27</v>
      </c>
      <c r="V169" s="60" t="s">
        <v>296</v>
      </c>
      <c r="W169" s="57" t="s">
        <v>12</v>
      </c>
      <c r="X169" s="80">
        <v>905</v>
      </c>
      <c r="Y169" s="99" t="s">
        <v>33</v>
      </c>
      <c r="Z169" s="39" t="s">
        <v>41</v>
      </c>
      <c r="AA169" s="91">
        <v>184.43</v>
      </c>
      <c r="AB169" s="92">
        <f>ROUND(X169*AA169,2)</f>
        <v>166909.15</v>
      </c>
    </row>
    <row r="170" spans="2:28" ht="51">
      <c r="B170" s="25"/>
      <c r="C170" s="46">
        <f t="shared" si="164"/>
        <v>93</v>
      </c>
      <c r="D170" s="47" t="str">
        <f t="shared" si="165"/>
        <v>SNS-8.x-IPSK-SB-SP1Y</v>
      </c>
      <c r="E170" s="48" t="str">
        <f t="shared" si="166"/>
        <v>Право на использование модуля обнаружения и предотвращения вторжений Средства защиты информации Secret Net Studio 8</v>
      </c>
      <c r="F170" s="77" t="str">
        <f t="shared" si="167"/>
        <v>Национальный режим не предоставляется – запрет</v>
      </c>
      <c r="G170" s="46" t="str">
        <f t="shared" si="168"/>
        <v>шт.</v>
      </c>
      <c r="H170" s="78">
        <f t="shared" si="169"/>
        <v>905</v>
      </c>
      <c r="I170" s="28" t="s">
        <v>15</v>
      </c>
      <c r="J170" s="27" t="s">
        <v>15</v>
      </c>
      <c r="K170" s="27"/>
      <c r="L170" s="37">
        <f t="shared" si="170"/>
        <v>1519</v>
      </c>
      <c r="M170" s="1">
        <v>0</v>
      </c>
      <c r="N170" s="104">
        <f t="shared" si="171"/>
        <v>0</v>
      </c>
      <c r="O170" s="26"/>
      <c r="R170" s="49">
        <f>R169+1</f>
        <v>93</v>
      </c>
      <c r="S170" s="47" t="s">
        <v>241</v>
      </c>
      <c r="T170" s="70" t="s">
        <v>242</v>
      </c>
      <c r="U170" s="77" t="s">
        <v>28</v>
      </c>
      <c r="V170" s="76" t="s">
        <v>295</v>
      </c>
      <c r="W170" s="54" t="s">
        <v>12</v>
      </c>
      <c r="X170" s="79">
        <v>905</v>
      </c>
      <c r="Y170" s="99" t="s">
        <v>37</v>
      </c>
      <c r="Z170" s="99" t="s">
        <v>41</v>
      </c>
      <c r="AA170" s="88">
        <v>1519</v>
      </c>
      <c r="AB170" s="89">
        <f>ROUND(X170*AA170,2)</f>
        <v>1374695</v>
      </c>
    </row>
    <row r="171" spans="2:28" ht="51">
      <c r="B171" s="25"/>
      <c r="C171" s="46">
        <f t="shared" si="164"/>
        <v>94</v>
      </c>
      <c r="D171" s="47" t="str">
        <f t="shared" si="165"/>
        <v>SNS-8.x-NSD-NS-SUP-ST</v>
      </c>
      <c r="E171" s="48" t="str">
        <f t="shared" si="166"/>
        <v>Ключ активации сервиса прямой технической поддержки уровня "Стандартный"  для СЗИ Secret Net Studio 8, SNS-8.x-NSD-NS-SP1Y</v>
      </c>
      <c r="F171" s="77" t="str">
        <f t="shared" si="167"/>
        <v>Национальный режим предоставляется</v>
      </c>
      <c r="G171" s="46" t="str">
        <f t="shared" si="168"/>
        <v>шт.</v>
      </c>
      <c r="H171" s="78">
        <f t="shared" si="169"/>
        <v>905</v>
      </c>
      <c r="I171" s="28" t="s">
        <v>15</v>
      </c>
      <c r="J171" s="27" t="s">
        <v>15</v>
      </c>
      <c r="K171" s="27"/>
      <c r="L171" s="37">
        <f t="shared" si="170"/>
        <v>927.05</v>
      </c>
      <c r="M171" s="1">
        <v>0</v>
      </c>
      <c r="N171" s="104">
        <f t="shared" si="171"/>
        <v>0</v>
      </c>
      <c r="O171" s="26"/>
      <c r="R171" s="59">
        <f>R170+1</f>
        <v>94</v>
      </c>
      <c r="S171" s="60" t="s">
        <v>243</v>
      </c>
      <c r="T171" s="61" t="s">
        <v>244</v>
      </c>
      <c r="U171" s="77" t="s">
        <v>27</v>
      </c>
      <c r="V171" s="60" t="s">
        <v>296</v>
      </c>
      <c r="W171" s="57" t="s">
        <v>12</v>
      </c>
      <c r="X171" s="80">
        <v>905</v>
      </c>
      <c r="Y171" s="99" t="s">
        <v>33</v>
      </c>
      <c r="Z171" s="39" t="s">
        <v>41</v>
      </c>
      <c r="AA171" s="91">
        <v>927.05</v>
      </c>
      <c r="AB171" s="92">
        <f>ROUND(X171*AA171,2)</f>
        <v>838980.25</v>
      </c>
    </row>
    <row r="172" spans="2:28">
      <c r="B172" s="25"/>
      <c r="C172" s="44"/>
      <c r="D172" s="45" t="s">
        <v>245</v>
      </c>
      <c r="E172" s="45"/>
      <c r="F172" s="45"/>
      <c r="G172" s="45"/>
      <c r="H172" s="45"/>
      <c r="I172" s="45"/>
      <c r="J172" s="45"/>
      <c r="K172" s="45"/>
      <c r="L172" s="45"/>
      <c r="M172" s="45"/>
      <c r="N172" s="90"/>
      <c r="O172" s="26"/>
      <c r="R172" s="44"/>
      <c r="S172" s="45" t="s">
        <v>245</v>
      </c>
      <c r="T172" s="45"/>
      <c r="U172" s="45"/>
      <c r="V172" s="45"/>
      <c r="W172" s="45"/>
      <c r="X172" s="45"/>
      <c r="Y172" s="45"/>
      <c r="Z172" s="45"/>
      <c r="AA172" s="45"/>
      <c r="AB172" s="90"/>
    </row>
    <row r="173" spans="2:28" ht="51">
      <c r="B173" s="25"/>
      <c r="C173" s="46">
        <f t="shared" ref="C173:C176" si="172">R173</f>
        <v>95</v>
      </c>
      <c r="D173" s="47" t="str">
        <f t="shared" ref="D173:D176" si="173">S173</f>
        <v>SNS-8.x-PFW-NS-SUP-ST</v>
      </c>
      <c r="E173" s="48" t="str">
        <f t="shared" ref="E173:E176" si="174">T173</f>
        <v>Ключ активации сервиса прямой технической поддержки уровня "Стандартный"  для СЗИ Secret Net Studio 8, SNS-8.x-PFW-NS-SP1Y</v>
      </c>
      <c r="F173" s="77" t="str">
        <f t="shared" ref="F173:F176" si="175">U173</f>
        <v>Национальный режим предоставляется</v>
      </c>
      <c r="G173" s="46" t="str">
        <f t="shared" ref="G173:G176" si="176">W173</f>
        <v>шт.</v>
      </c>
      <c r="H173" s="78">
        <f t="shared" ref="H173:H176" si="177">X173</f>
        <v>120</v>
      </c>
      <c r="I173" s="28" t="s">
        <v>15</v>
      </c>
      <c r="J173" s="27" t="s">
        <v>15</v>
      </c>
      <c r="K173" s="27"/>
      <c r="L173" s="37">
        <f t="shared" ref="L173:L176" si="178">AA173</f>
        <v>184.43</v>
      </c>
      <c r="M173" s="1">
        <v>0</v>
      </c>
      <c r="N173" s="104">
        <f t="shared" ref="N173:N176" si="179">H173*M173</f>
        <v>0</v>
      </c>
      <c r="O173" s="26"/>
      <c r="R173" s="59">
        <f>R171+1</f>
        <v>95</v>
      </c>
      <c r="S173" s="60" t="s">
        <v>239</v>
      </c>
      <c r="T173" s="61" t="s">
        <v>240</v>
      </c>
      <c r="U173" s="77" t="s">
        <v>27</v>
      </c>
      <c r="V173" s="60" t="s">
        <v>296</v>
      </c>
      <c r="W173" s="57" t="s">
        <v>12</v>
      </c>
      <c r="X173" s="80">
        <v>120</v>
      </c>
      <c r="Y173" s="99" t="s">
        <v>33</v>
      </c>
      <c r="Z173" s="39" t="s">
        <v>41</v>
      </c>
      <c r="AA173" s="91">
        <v>184.43</v>
      </c>
      <c r="AB173" s="92">
        <f>ROUND(X173*AA173,2)</f>
        <v>22131.599999999999</v>
      </c>
    </row>
    <row r="174" spans="2:28" ht="51">
      <c r="B174" s="25"/>
      <c r="C174" s="46">
        <f t="shared" si="172"/>
        <v>96</v>
      </c>
      <c r="D174" s="47" t="str">
        <f t="shared" si="173"/>
        <v>SNS-8.x-IPSK-SB-SP1Y</v>
      </c>
      <c r="E174" s="48" t="str">
        <f t="shared" si="174"/>
        <v>Право на использование модуля обнаружения и предотвращения вторжений Средства защиты информации Secret Net Studio 8</v>
      </c>
      <c r="F174" s="77" t="str">
        <f t="shared" si="175"/>
        <v>Национальный режим не предоставляется – запрет</v>
      </c>
      <c r="G174" s="46" t="str">
        <f t="shared" si="176"/>
        <v>шт.</v>
      </c>
      <c r="H174" s="78">
        <f t="shared" si="177"/>
        <v>120</v>
      </c>
      <c r="I174" s="28" t="s">
        <v>15</v>
      </c>
      <c r="J174" s="27" t="s">
        <v>15</v>
      </c>
      <c r="K174" s="27"/>
      <c r="L174" s="37">
        <f t="shared" si="178"/>
        <v>1519</v>
      </c>
      <c r="M174" s="1">
        <v>0</v>
      </c>
      <c r="N174" s="104">
        <f t="shared" si="179"/>
        <v>0</v>
      </c>
      <c r="O174" s="26"/>
      <c r="R174" s="49">
        <f>R173+1</f>
        <v>96</v>
      </c>
      <c r="S174" s="47" t="s">
        <v>241</v>
      </c>
      <c r="T174" s="70" t="s">
        <v>242</v>
      </c>
      <c r="U174" s="77" t="s">
        <v>28</v>
      </c>
      <c r="V174" s="76" t="s">
        <v>295</v>
      </c>
      <c r="W174" s="54" t="s">
        <v>12</v>
      </c>
      <c r="X174" s="79">
        <v>120</v>
      </c>
      <c r="Y174" s="99" t="s">
        <v>37</v>
      </c>
      <c r="Z174" s="99" t="s">
        <v>41</v>
      </c>
      <c r="AA174" s="88">
        <v>1519</v>
      </c>
      <c r="AB174" s="89">
        <f>ROUND(X174*AA174,2)</f>
        <v>182280</v>
      </c>
    </row>
    <row r="175" spans="2:28" ht="51">
      <c r="B175" s="25"/>
      <c r="C175" s="46">
        <f t="shared" si="172"/>
        <v>97</v>
      </c>
      <c r="D175" s="47" t="str">
        <f t="shared" si="173"/>
        <v>SNS-8.x-NSD-NS-SUP-ST</v>
      </c>
      <c r="E175" s="48" t="str">
        <f t="shared" si="174"/>
        <v>Ключ активации сервиса прямой технической поддержки уровня "Стандартный"  для СЗИ Secret Net Studio 8, SNS-8.x-NSD-NS-SP1Y</v>
      </c>
      <c r="F175" s="77" t="str">
        <f t="shared" si="175"/>
        <v>Национальный режим предоставляется</v>
      </c>
      <c r="G175" s="46" t="str">
        <f t="shared" si="176"/>
        <v>шт.</v>
      </c>
      <c r="H175" s="78">
        <f t="shared" si="177"/>
        <v>120</v>
      </c>
      <c r="I175" s="28" t="s">
        <v>15</v>
      </c>
      <c r="J175" s="27" t="s">
        <v>15</v>
      </c>
      <c r="K175" s="27"/>
      <c r="L175" s="37">
        <f t="shared" si="178"/>
        <v>927.05</v>
      </c>
      <c r="M175" s="1">
        <v>0</v>
      </c>
      <c r="N175" s="104">
        <f t="shared" si="179"/>
        <v>0</v>
      </c>
      <c r="O175" s="26"/>
      <c r="R175" s="59">
        <f>R174+1</f>
        <v>97</v>
      </c>
      <c r="S175" s="60" t="s">
        <v>243</v>
      </c>
      <c r="T175" s="61" t="s">
        <v>244</v>
      </c>
      <c r="U175" s="77" t="s">
        <v>27</v>
      </c>
      <c r="V175" s="60" t="s">
        <v>296</v>
      </c>
      <c r="W175" s="57" t="s">
        <v>12</v>
      </c>
      <c r="X175" s="80">
        <v>120</v>
      </c>
      <c r="Y175" s="99" t="s">
        <v>33</v>
      </c>
      <c r="Z175" s="39" t="s">
        <v>41</v>
      </c>
      <c r="AA175" s="91">
        <v>927.05</v>
      </c>
      <c r="AB175" s="92">
        <f>ROUND(X175*AA175,2)</f>
        <v>111246</v>
      </c>
    </row>
    <row r="176" spans="2:28" ht="51">
      <c r="B176" s="25"/>
      <c r="C176" s="46">
        <f t="shared" si="172"/>
        <v>98</v>
      </c>
      <c r="D176" s="47" t="str">
        <f t="shared" si="173"/>
        <v>SNS-8.x-BK1-SB-SUP-ST</v>
      </c>
      <c r="E176" s="48" t="str">
        <f t="shared" si="174"/>
        <v>Ключ активации сервиса прямой технической поддержки уровня "Стандартный" для СЗИ Secret Net Studio 8, SNS-8.x-BK1-SB-SP1Y</v>
      </c>
      <c r="F176" s="77" t="str">
        <f t="shared" si="175"/>
        <v>Национальный режим предоставляется</v>
      </c>
      <c r="G176" s="46" t="str">
        <f t="shared" si="176"/>
        <v>шт.</v>
      </c>
      <c r="H176" s="78">
        <f t="shared" si="177"/>
        <v>1</v>
      </c>
      <c r="I176" s="28" t="s">
        <v>15</v>
      </c>
      <c r="J176" s="27" t="s">
        <v>15</v>
      </c>
      <c r="K176" s="27"/>
      <c r="L176" s="37">
        <f t="shared" si="178"/>
        <v>3000</v>
      </c>
      <c r="M176" s="1">
        <v>0</v>
      </c>
      <c r="N176" s="104">
        <f t="shared" si="179"/>
        <v>0</v>
      </c>
      <c r="O176" s="26"/>
      <c r="R176" s="57">
        <f>R175+1</f>
        <v>98</v>
      </c>
      <c r="S176" s="60" t="s">
        <v>246</v>
      </c>
      <c r="T176" s="60" t="s">
        <v>247</v>
      </c>
      <c r="U176" s="77" t="s">
        <v>27</v>
      </c>
      <c r="V176" s="60" t="s">
        <v>296</v>
      </c>
      <c r="W176" s="57" t="s">
        <v>12</v>
      </c>
      <c r="X176" s="80">
        <v>1</v>
      </c>
      <c r="Y176" s="99" t="s">
        <v>33</v>
      </c>
      <c r="Z176" s="39" t="s">
        <v>41</v>
      </c>
      <c r="AA176" s="91">
        <v>3000</v>
      </c>
      <c r="AB176" s="92">
        <f>ROUND(X176*AA176,2)</f>
        <v>3000</v>
      </c>
    </row>
    <row r="177" spans="2:28">
      <c r="B177" s="25"/>
      <c r="C177" s="45"/>
      <c r="D177" s="45" t="s">
        <v>248</v>
      </c>
      <c r="E177" s="45"/>
      <c r="F177" s="45"/>
      <c r="G177" s="45"/>
      <c r="H177" s="45"/>
      <c r="I177" s="45"/>
      <c r="J177" s="45"/>
      <c r="K177" s="45"/>
      <c r="L177" s="45"/>
      <c r="M177" s="45"/>
      <c r="N177" s="90"/>
      <c r="O177" s="26"/>
      <c r="R177" s="45"/>
      <c r="S177" s="45" t="s">
        <v>248</v>
      </c>
      <c r="T177" s="45"/>
      <c r="U177" s="45"/>
      <c r="V177" s="45"/>
      <c r="W177" s="45"/>
      <c r="X177" s="45"/>
      <c r="Y177" s="45"/>
      <c r="Z177" s="45"/>
      <c r="AA177" s="45"/>
      <c r="AB177" s="90"/>
    </row>
    <row r="178" spans="2:28" ht="51">
      <c r="B178" s="25"/>
      <c r="C178" s="46">
        <f t="shared" ref="C178:C180" si="180">R178</f>
        <v>99</v>
      </c>
      <c r="D178" s="47" t="str">
        <f t="shared" ref="D178:D180" si="181">S178</f>
        <v>SNS-8.x-PFW-NS-SUP-ST</v>
      </c>
      <c r="E178" s="48" t="str">
        <f t="shared" ref="E178:E180" si="182">T178</f>
        <v>Ключ активации сервиса прямой технической поддержки уровня "Стандартный"  для СЗИ Secret Net Studio 8, SNS-8.x-PFW-NS-SP1Y</v>
      </c>
      <c r="F178" s="77" t="str">
        <f t="shared" ref="F178:F180" si="183">U178</f>
        <v>Национальный режим предоставляется</v>
      </c>
      <c r="G178" s="46" t="str">
        <f t="shared" ref="G178:G180" si="184">W178</f>
        <v>шт.</v>
      </c>
      <c r="H178" s="78">
        <f t="shared" ref="H178:H180" si="185">X178</f>
        <v>50</v>
      </c>
      <c r="I178" s="28" t="s">
        <v>15</v>
      </c>
      <c r="J178" s="27" t="s">
        <v>15</v>
      </c>
      <c r="K178" s="27"/>
      <c r="L178" s="37">
        <f t="shared" ref="L178:L180" si="186">AA178</f>
        <v>184.43</v>
      </c>
      <c r="M178" s="1">
        <v>0</v>
      </c>
      <c r="N178" s="104">
        <f t="shared" ref="N178:N180" si="187">H178*M178</f>
        <v>0</v>
      </c>
      <c r="O178" s="26"/>
      <c r="R178" s="59">
        <f>R176+1</f>
        <v>99</v>
      </c>
      <c r="S178" s="60" t="s">
        <v>239</v>
      </c>
      <c r="T178" s="61" t="s">
        <v>240</v>
      </c>
      <c r="U178" s="77" t="s">
        <v>27</v>
      </c>
      <c r="V178" s="60" t="s">
        <v>296</v>
      </c>
      <c r="W178" s="57" t="s">
        <v>12</v>
      </c>
      <c r="X178" s="80">
        <v>50</v>
      </c>
      <c r="Y178" s="99" t="s">
        <v>33</v>
      </c>
      <c r="Z178" s="39" t="s">
        <v>41</v>
      </c>
      <c r="AA178" s="91">
        <v>184.43</v>
      </c>
      <c r="AB178" s="92">
        <f>ROUND(X178*AA178,2)</f>
        <v>9221.5</v>
      </c>
    </row>
    <row r="179" spans="2:28" ht="51">
      <c r="B179" s="25"/>
      <c r="C179" s="46">
        <f t="shared" si="180"/>
        <v>100</v>
      </c>
      <c r="D179" s="47" t="str">
        <f t="shared" si="181"/>
        <v>SNS-8.x-IPSK-SB-SP1Y</v>
      </c>
      <c r="E179" s="48" t="str">
        <f t="shared" si="182"/>
        <v>Право на использование модуля обнаружения и предотвращения вторжений Средства защиты информации Secret Net Studio 8</v>
      </c>
      <c r="F179" s="77" t="str">
        <f t="shared" si="183"/>
        <v>Национальный режим не предоставляется – запрет</v>
      </c>
      <c r="G179" s="46" t="str">
        <f t="shared" si="184"/>
        <v>шт.</v>
      </c>
      <c r="H179" s="78">
        <f t="shared" si="185"/>
        <v>50</v>
      </c>
      <c r="I179" s="28" t="s">
        <v>15</v>
      </c>
      <c r="J179" s="27" t="s">
        <v>15</v>
      </c>
      <c r="K179" s="27"/>
      <c r="L179" s="37">
        <f t="shared" si="186"/>
        <v>1519</v>
      </c>
      <c r="M179" s="1">
        <v>0</v>
      </c>
      <c r="N179" s="104">
        <f t="shared" si="187"/>
        <v>0</v>
      </c>
      <c r="O179" s="26"/>
      <c r="R179" s="49">
        <f>R178+1</f>
        <v>100</v>
      </c>
      <c r="S179" s="47" t="s">
        <v>241</v>
      </c>
      <c r="T179" s="70" t="s">
        <v>242</v>
      </c>
      <c r="U179" s="77" t="s">
        <v>28</v>
      </c>
      <c r="V179" s="76" t="s">
        <v>295</v>
      </c>
      <c r="W179" s="54" t="s">
        <v>12</v>
      </c>
      <c r="X179" s="79">
        <v>50</v>
      </c>
      <c r="Y179" s="99" t="s">
        <v>37</v>
      </c>
      <c r="Z179" s="99" t="s">
        <v>41</v>
      </c>
      <c r="AA179" s="88">
        <v>1519</v>
      </c>
      <c r="AB179" s="89">
        <f>ROUND(X179*AA179,2)</f>
        <v>75950</v>
      </c>
    </row>
    <row r="180" spans="2:28" ht="51">
      <c r="B180" s="25"/>
      <c r="C180" s="46">
        <f t="shared" si="180"/>
        <v>101</v>
      </c>
      <c r="D180" s="47" t="str">
        <f t="shared" si="181"/>
        <v>SNS-8.x-NSD-NS-SUP-ST</v>
      </c>
      <c r="E180" s="48" t="str">
        <f t="shared" si="182"/>
        <v>Ключ активации сервиса прямой технической поддержки уровня "Стандартный"  для СЗИ Secret Net Studio 8, SNS-8.x-NSD-NS-SP1Y</v>
      </c>
      <c r="F180" s="77" t="str">
        <f t="shared" si="183"/>
        <v>Национальный режим предоставляется</v>
      </c>
      <c r="G180" s="46" t="str">
        <f t="shared" si="184"/>
        <v>шт.</v>
      </c>
      <c r="H180" s="78">
        <f t="shared" si="185"/>
        <v>50</v>
      </c>
      <c r="I180" s="28" t="s">
        <v>15</v>
      </c>
      <c r="J180" s="27" t="s">
        <v>15</v>
      </c>
      <c r="K180" s="27"/>
      <c r="L180" s="37">
        <f t="shared" si="186"/>
        <v>927.05</v>
      </c>
      <c r="M180" s="1">
        <v>0</v>
      </c>
      <c r="N180" s="104">
        <f t="shared" si="187"/>
        <v>0</v>
      </c>
      <c r="O180" s="26"/>
      <c r="R180" s="59">
        <f>R179+1</f>
        <v>101</v>
      </c>
      <c r="S180" s="60" t="s">
        <v>243</v>
      </c>
      <c r="T180" s="61" t="s">
        <v>244</v>
      </c>
      <c r="U180" s="77" t="s">
        <v>27</v>
      </c>
      <c r="V180" s="60" t="s">
        <v>296</v>
      </c>
      <c r="W180" s="57" t="s">
        <v>12</v>
      </c>
      <c r="X180" s="80">
        <v>50</v>
      </c>
      <c r="Y180" s="99" t="s">
        <v>33</v>
      </c>
      <c r="Z180" s="39" t="s">
        <v>41</v>
      </c>
      <c r="AA180" s="91">
        <v>927.05</v>
      </c>
      <c r="AB180" s="92">
        <f>ROUND(X180*AA180,2)</f>
        <v>46352.5</v>
      </c>
    </row>
    <row r="181" spans="2:28">
      <c r="B181" s="25"/>
      <c r="C181" s="44"/>
      <c r="D181" s="45" t="s">
        <v>249</v>
      </c>
      <c r="E181" s="45"/>
      <c r="F181" s="45"/>
      <c r="G181" s="45"/>
      <c r="H181" s="45"/>
      <c r="I181" s="45"/>
      <c r="J181" s="45"/>
      <c r="K181" s="45"/>
      <c r="L181" s="45"/>
      <c r="M181" s="45"/>
      <c r="N181" s="90"/>
      <c r="O181" s="26"/>
      <c r="R181" s="44"/>
      <c r="S181" s="45" t="s">
        <v>249</v>
      </c>
      <c r="T181" s="45"/>
      <c r="U181" s="45"/>
      <c r="V181" s="45"/>
      <c r="W181" s="45"/>
      <c r="X181" s="45"/>
      <c r="Y181" s="45"/>
      <c r="Z181" s="45"/>
      <c r="AA181" s="45"/>
      <c r="AB181" s="90"/>
    </row>
    <row r="182" spans="2:28" ht="51">
      <c r="B182" s="25"/>
      <c r="C182" s="46">
        <f t="shared" ref="C182:C184" si="188">R182</f>
        <v>102</v>
      </c>
      <c r="D182" s="47" t="str">
        <f t="shared" ref="D182:D184" si="189">S182</f>
        <v>SNS-8.x-PFW-NS-SUP-ST</v>
      </c>
      <c r="E182" s="48" t="str">
        <f t="shared" ref="E182:E184" si="190">T182</f>
        <v>Ключ активации сервиса прямой технической поддержки уровня "Стандартный"  для СЗИ Secret Net Studio 8, SNS-8.x-PFW-NS-SP1Y</v>
      </c>
      <c r="F182" s="77" t="str">
        <f t="shared" ref="F182:F184" si="191">U182</f>
        <v>Национальный режим предоставляется</v>
      </c>
      <c r="G182" s="46" t="str">
        <f t="shared" ref="G182:G184" si="192">W182</f>
        <v>шт.</v>
      </c>
      <c r="H182" s="78">
        <f t="shared" ref="H182:H184" si="193">X182</f>
        <v>90</v>
      </c>
      <c r="I182" s="28" t="s">
        <v>15</v>
      </c>
      <c r="J182" s="27" t="s">
        <v>15</v>
      </c>
      <c r="K182" s="27"/>
      <c r="L182" s="37">
        <f t="shared" ref="L182:L184" si="194">AA182</f>
        <v>184.43</v>
      </c>
      <c r="M182" s="1">
        <v>0</v>
      </c>
      <c r="N182" s="104">
        <f t="shared" ref="N182:N184" si="195">H182*M182</f>
        <v>0</v>
      </c>
      <c r="O182" s="26"/>
      <c r="R182" s="59">
        <f>R180+1</f>
        <v>102</v>
      </c>
      <c r="S182" s="60" t="s">
        <v>239</v>
      </c>
      <c r="T182" s="61" t="s">
        <v>240</v>
      </c>
      <c r="U182" s="77" t="s">
        <v>27</v>
      </c>
      <c r="V182" s="60" t="s">
        <v>296</v>
      </c>
      <c r="W182" s="57" t="s">
        <v>12</v>
      </c>
      <c r="X182" s="80">
        <v>90</v>
      </c>
      <c r="Y182" s="99" t="s">
        <v>33</v>
      </c>
      <c r="Z182" s="39" t="s">
        <v>41</v>
      </c>
      <c r="AA182" s="91">
        <v>184.43</v>
      </c>
      <c r="AB182" s="92">
        <f>ROUND(X182*AA182,2)</f>
        <v>16598.7</v>
      </c>
    </row>
    <row r="183" spans="2:28" ht="51">
      <c r="B183" s="25"/>
      <c r="C183" s="46">
        <f t="shared" si="188"/>
        <v>103</v>
      </c>
      <c r="D183" s="47" t="str">
        <f t="shared" si="189"/>
        <v>SNS-8.x-IPSK-SB-SP1Y</v>
      </c>
      <c r="E183" s="48" t="str">
        <f t="shared" si="190"/>
        <v>Право на использование модуля обнаружения и предотвращения вторжений Средства защиты информации Secret Net Studio 8</v>
      </c>
      <c r="F183" s="77" t="str">
        <f t="shared" si="191"/>
        <v>Национальный режим не предоставляется – запрет</v>
      </c>
      <c r="G183" s="46" t="str">
        <f t="shared" si="192"/>
        <v>шт.</v>
      </c>
      <c r="H183" s="78">
        <f t="shared" si="193"/>
        <v>90</v>
      </c>
      <c r="I183" s="28" t="s">
        <v>15</v>
      </c>
      <c r="J183" s="27" t="s">
        <v>15</v>
      </c>
      <c r="K183" s="27"/>
      <c r="L183" s="37">
        <f t="shared" si="194"/>
        <v>1519</v>
      </c>
      <c r="M183" s="1">
        <v>0</v>
      </c>
      <c r="N183" s="104">
        <f t="shared" si="195"/>
        <v>0</v>
      </c>
      <c r="O183" s="26"/>
      <c r="R183" s="49">
        <f>R182+1</f>
        <v>103</v>
      </c>
      <c r="S183" s="47" t="s">
        <v>241</v>
      </c>
      <c r="T183" s="70" t="s">
        <v>242</v>
      </c>
      <c r="U183" s="77" t="s">
        <v>28</v>
      </c>
      <c r="V183" s="76" t="s">
        <v>295</v>
      </c>
      <c r="W183" s="54" t="s">
        <v>12</v>
      </c>
      <c r="X183" s="79">
        <v>90</v>
      </c>
      <c r="Y183" s="99" t="s">
        <v>37</v>
      </c>
      <c r="Z183" s="99" t="s">
        <v>41</v>
      </c>
      <c r="AA183" s="88">
        <v>1519</v>
      </c>
      <c r="AB183" s="89">
        <f>ROUND(X183*AA183,2)</f>
        <v>136710</v>
      </c>
    </row>
    <row r="184" spans="2:28" ht="51">
      <c r="B184" s="25"/>
      <c r="C184" s="46">
        <f t="shared" si="188"/>
        <v>104</v>
      </c>
      <c r="D184" s="47" t="str">
        <f t="shared" si="189"/>
        <v>SNS-8.x-NSD-NS-SUP-ST</v>
      </c>
      <c r="E184" s="48" t="str">
        <f t="shared" si="190"/>
        <v>Ключ активации сервиса прямой технической поддержки уровня "Стандартный"  для СЗИ Secret Net Studio 8, SNS-8.x-NSD-NS-SP1Y</v>
      </c>
      <c r="F184" s="77" t="str">
        <f t="shared" si="191"/>
        <v>Национальный режим предоставляется</v>
      </c>
      <c r="G184" s="46" t="str">
        <f t="shared" si="192"/>
        <v>шт.</v>
      </c>
      <c r="H184" s="78">
        <f t="shared" si="193"/>
        <v>90</v>
      </c>
      <c r="I184" s="28" t="s">
        <v>15</v>
      </c>
      <c r="J184" s="27" t="s">
        <v>15</v>
      </c>
      <c r="K184" s="27"/>
      <c r="L184" s="37">
        <f t="shared" si="194"/>
        <v>927.05</v>
      </c>
      <c r="M184" s="1">
        <v>0</v>
      </c>
      <c r="N184" s="104">
        <f t="shared" si="195"/>
        <v>0</v>
      </c>
      <c r="O184" s="26"/>
      <c r="R184" s="62">
        <f>R183+1</f>
        <v>104</v>
      </c>
      <c r="S184" s="71" t="s">
        <v>243</v>
      </c>
      <c r="T184" s="72" t="s">
        <v>244</v>
      </c>
      <c r="U184" s="77" t="s">
        <v>27</v>
      </c>
      <c r="V184" s="60" t="s">
        <v>296</v>
      </c>
      <c r="W184" s="83" t="s">
        <v>12</v>
      </c>
      <c r="X184" s="57">
        <v>90</v>
      </c>
      <c r="Y184" s="99" t="s">
        <v>33</v>
      </c>
      <c r="Z184" s="39" t="s">
        <v>41</v>
      </c>
      <c r="AA184" s="91">
        <v>927.05</v>
      </c>
      <c r="AB184" s="92">
        <f>ROUND(X184*AA184,2)</f>
        <v>83434.5</v>
      </c>
    </row>
    <row r="185" spans="2:28">
      <c r="B185" s="25"/>
      <c r="C185" s="42" t="s">
        <v>138</v>
      </c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86"/>
      <c r="O185" s="26"/>
      <c r="R185" s="42" t="s">
        <v>138</v>
      </c>
      <c r="S185" s="43"/>
      <c r="T185" s="43"/>
      <c r="U185" s="43"/>
      <c r="V185" s="43"/>
      <c r="W185" s="43"/>
      <c r="X185" s="43"/>
      <c r="Y185" s="43"/>
      <c r="Z185" s="43"/>
      <c r="AA185" s="43"/>
      <c r="AB185" s="86"/>
    </row>
    <row r="186" spans="2:28">
      <c r="B186" s="25"/>
      <c r="C186" s="44"/>
      <c r="D186" s="45" t="s">
        <v>139</v>
      </c>
      <c r="E186" s="45"/>
      <c r="F186" s="45"/>
      <c r="G186" s="45"/>
      <c r="H186" s="45"/>
      <c r="I186" s="45"/>
      <c r="J186" s="45"/>
      <c r="K186" s="45"/>
      <c r="L186" s="45"/>
      <c r="M186" s="45"/>
      <c r="N186" s="90"/>
      <c r="O186" s="26"/>
      <c r="R186" s="44"/>
      <c r="S186" s="45" t="s">
        <v>139</v>
      </c>
      <c r="T186" s="45"/>
      <c r="U186" s="45"/>
      <c r="V186" s="45"/>
      <c r="W186" s="45"/>
      <c r="X186" s="45"/>
      <c r="Y186" s="45"/>
      <c r="Z186" s="45"/>
      <c r="AA186" s="45"/>
      <c r="AB186" s="90"/>
    </row>
    <row r="187" spans="2:28" ht="51">
      <c r="B187" s="25"/>
      <c r="C187" s="46">
        <f>R187</f>
        <v>105</v>
      </c>
      <c r="D187" s="47" t="str">
        <f>S187</f>
        <v>UG-NGFW-WE-E3000-C1-1Y</v>
      </c>
      <c r="E187" s="48" t="str">
        <f>T187</f>
        <v>Продление гарантии для аппаратной платформы UserGate NGFW E3000 на 1 год</v>
      </c>
      <c r="F187" s="77" t="str">
        <f>U187</f>
        <v>Национальный режим предоставляется</v>
      </c>
      <c r="G187" s="46" t="str">
        <f>W187</f>
        <v>шт.</v>
      </c>
      <c r="H187" s="78">
        <f>X187</f>
        <v>2</v>
      </c>
      <c r="I187" s="28" t="s">
        <v>15</v>
      </c>
      <c r="J187" s="27" t="s">
        <v>15</v>
      </c>
      <c r="K187" s="27"/>
      <c r="L187" s="37">
        <f>AA187</f>
        <v>178377.05</v>
      </c>
      <c r="M187" s="1">
        <v>0</v>
      </c>
      <c r="N187" s="104">
        <f t="shared" ref="N187" si="196">H187*M187</f>
        <v>0</v>
      </c>
      <c r="O187" s="26"/>
      <c r="R187" s="59">
        <f>R184+1</f>
        <v>105</v>
      </c>
      <c r="S187" s="60" t="s">
        <v>250</v>
      </c>
      <c r="T187" s="60" t="s">
        <v>251</v>
      </c>
      <c r="U187" s="77" t="s">
        <v>27</v>
      </c>
      <c r="V187" s="60" t="s">
        <v>296</v>
      </c>
      <c r="W187" s="57" t="s">
        <v>12</v>
      </c>
      <c r="X187" s="57">
        <v>2</v>
      </c>
      <c r="Y187" s="99" t="s">
        <v>33</v>
      </c>
      <c r="Z187" s="39" t="s">
        <v>41</v>
      </c>
      <c r="AA187" s="91">
        <v>178377.05</v>
      </c>
      <c r="AB187" s="92">
        <f>ROUND(X187*AA187,2)</f>
        <v>356754.1</v>
      </c>
    </row>
    <row r="188" spans="2:28">
      <c r="B188" s="25"/>
      <c r="C188" s="44"/>
      <c r="D188" s="45" t="s">
        <v>252</v>
      </c>
      <c r="E188" s="45"/>
      <c r="F188" s="45"/>
      <c r="G188" s="45"/>
      <c r="H188" s="45"/>
      <c r="I188" s="45"/>
      <c r="J188" s="45"/>
      <c r="K188" s="45"/>
      <c r="L188" s="45"/>
      <c r="M188" s="45"/>
      <c r="N188" s="90"/>
      <c r="O188" s="26"/>
      <c r="R188" s="44"/>
      <c r="S188" s="45" t="s">
        <v>252</v>
      </c>
      <c r="T188" s="45"/>
      <c r="U188" s="45"/>
      <c r="V188" s="45"/>
      <c r="W188" s="45"/>
      <c r="X188" s="45"/>
      <c r="Y188" s="45"/>
      <c r="Z188" s="45"/>
      <c r="AA188" s="45"/>
      <c r="AB188" s="90"/>
    </row>
    <row r="189" spans="2:28" ht="51">
      <c r="B189" s="25"/>
      <c r="C189" s="46">
        <f>R189</f>
        <v>106</v>
      </c>
      <c r="D189" s="47" t="str">
        <f>S189</f>
        <v>UG-NGFW-SU-E3000-C2-2Y</v>
      </c>
      <c r="E189" s="48" t="str">
        <f>T189</f>
        <v>Продление подписки Security Updates на 2 года для UserGate NGFW E3000 без ограничения числа пользователей (кластер из 2 узлов)</v>
      </c>
      <c r="F189" s="77" t="str">
        <f>U189</f>
        <v>Национальный режим не предоставляется – запрет</v>
      </c>
      <c r="G189" s="46" t="str">
        <f>W189</f>
        <v>шт.</v>
      </c>
      <c r="H189" s="78">
        <f>X189</f>
        <v>1</v>
      </c>
      <c r="I189" s="28" t="s">
        <v>15</v>
      </c>
      <c r="J189" s="27" t="s">
        <v>15</v>
      </c>
      <c r="K189" s="27"/>
      <c r="L189" s="37">
        <f>AA189</f>
        <v>4359319.099999994</v>
      </c>
      <c r="M189" s="1">
        <v>0</v>
      </c>
      <c r="N189" s="104">
        <f t="shared" ref="N189" si="197">H189*M189</f>
        <v>0</v>
      </c>
      <c r="O189" s="26"/>
      <c r="R189" s="49">
        <f>R187+1</f>
        <v>106</v>
      </c>
      <c r="S189" s="60" t="s">
        <v>253</v>
      </c>
      <c r="T189" s="60" t="s">
        <v>254</v>
      </c>
      <c r="U189" s="77" t="s">
        <v>28</v>
      </c>
      <c r="V189" s="76" t="s">
        <v>295</v>
      </c>
      <c r="W189" s="57" t="s">
        <v>12</v>
      </c>
      <c r="X189" s="80">
        <v>1</v>
      </c>
      <c r="Y189" s="99" t="s">
        <v>37</v>
      </c>
      <c r="Z189" s="99" t="s">
        <v>41</v>
      </c>
      <c r="AA189" s="88">
        <v>4359319.099999994</v>
      </c>
      <c r="AB189" s="89">
        <f>ROUND(X189*AA189,2)</f>
        <v>4359319.0999999996</v>
      </c>
    </row>
    <row r="190" spans="2:28">
      <c r="B190" s="25"/>
      <c r="C190" s="73"/>
      <c r="D190" s="74" t="s">
        <v>162</v>
      </c>
      <c r="E190" s="74"/>
      <c r="F190" s="74"/>
      <c r="G190" s="84"/>
      <c r="H190" s="85"/>
      <c r="I190" s="74"/>
      <c r="J190" s="74"/>
      <c r="K190" s="74"/>
      <c r="L190" s="85"/>
      <c r="M190" s="85"/>
      <c r="N190" s="96"/>
      <c r="O190" s="26"/>
      <c r="R190" s="73"/>
      <c r="S190" s="74" t="s">
        <v>162</v>
      </c>
      <c r="T190" s="74"/>
      <c r="U190" s="74"/>
      <c r="V190" s="74"/>
      <c r="W190" s="84"/>
      <c r="X190" s="85"/>
      <c r="Y190" s="74"/>
      <c r="Z190" s="74"/>
      <c r="AA190" s="95"/>
      <c r="AB190" s="96"/>
    </row>
    <row r="191" spans="2:28" ht="38.25">
      <c r="B191" s="25"/>
      <c r="C191" s="46">
        <f>R191</f>
        <v>107</v>
      </c>
      <c r="D191" s="47" t="str">
        <f>S191</f>
        <v>SC-29-Client-5-Lin</v>
      </c>
      <c r="E191" s="48" t="str">
        <f>T191</f>
        <v>Передача права на использование ПО ViPNet Client 5 for Linux</v>
      </c>
      <c r="F191" s="77" t="str">
        <f>U191</f>
        <v>Национальный режим не предоставляется – запрет</v>
      </c>
      <c r="G191" s="46" t="str">
        <f>W191</f>
        <v>шт.</v>
      </c>
      <c r="H191" s="78">
        <f>X191</f>
        <v>1</v>
      </c>
      <c r="I191" s="28" t="s">
        <v>15</v>
      </c>
      <c r="J191" s="27" t="s">
        <v>15</v>
      </c>
      <c r="K191" s="27"/>
      <c r="L191" s="37">
        <f>AA191</f>
        <v>14000</v>
      </c>
      <c r="M191" s="1">
        <v>0</v>
      </c>
      <c r="N191" s="104">
        <f t="shared" ref="N191" si="198">H191*M191</f>
        <v>0</v>
      </c>
      <c r="O191" s="26"/>
      <c r="R191" s="59">
        <f>R189+1</f>
        <v>107</v>
      </c>
      <c r="S191" s="75" t="s">
        <v>255</v>
      </c>
      <c r="T191" s="58" t="s">
        <v>256</v>
      </c>
      <c r="U191" s="77" t="s">
        <v>28</v>
      </c>
      <c r="V191" s="76" t="s">
        <v>295</v>
      </c>
      <c r="W191" s="57" t="s">
        <v>12</v>
      </c>
      <c r="X191" s="80">
        <v>1</v>
      </c>
      <c r="Y191" s="99" t="s">
        <v>37</v>
      </c>
      <c r="Z191" s="99" t="s">
        <v>41</v>
      </c>
      <c r="AA191" s="88">
        <v>14000</v>
      </c>
      <c r="AB191" s="89">
        <f>ROUND(X191*AA191,2)</f>
        <v>14000</v>
      </c>
    </row>
    <row r="192" spans="2:28">
      <c r="B192" s="25"/>
      <c r="C192" s="64" t="s">
        <v>257</v>
      </c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93"/>
      <c r="O192" s="26"/>
      <c r="R192" s="64" t="s">
        <v>257</v>
      </c>
      <c r="S192" s="65"/>
      <c r="T192" s="65"/>
      <c r="U192" s="65"/>
      <c r="V192" s="65"/>
      <c r="W192" s="65"/>
      <c r="X192" s="65"/>
      <c r="Y192" s="65"/>
      <c r="Z192" s="65"/>
      <c r="AA192" s="65"/>
      <c r="AB192" s="93"/>
    </row>
    <row r="193" spans="2:28">
      <c r="B193" s="25"/>
      <c r="C193" s="44"/>
      <c r="D193" s="45" t="s">
        <v>139</v>
      </c>
      <c r="E193" s="45"/>
      <c r="F193" s="45"/>
      <c r="G193" s="45"/>
      <c r="H193" s="45"/>
      <c r="I193" s="45"/>
      <c r="J193" s="45"/>
      <c r="K193" s="45"/>
      <c r="L193" s="45"/>
      <c r="M193" s="45"/>
      <c r="N193" s="90"/>
      <c r="O193" s="26"/>
      <c r="R193" s="44"/>
      <c r="S193" s="45" t="s">
        <v>139</v>
      </c>
      <c r="T193" s="45"/>
      <c r="U193" s="45"/>
      <c r="V193" s="45"/>
      <c r="W193" s="45"/>
      <c r="X193" s="45"/>
      <c r="Y193" s="45"/>
      <c r="Z193" s="45"/>
      <c r="AA193" s="45"/>
      <c r="AB193" s="90"/>
    </row>
    <row r="194" spans="2:28" ht="76.5">
      <c r="B194" s="25"/>
      <c r="C194" s="46">
        <f>R194</f>
        <v>108</v>
      </c>
      <c r="D194" s="47" t="str">
        <f>S194</f>
        <v>BP-ENT-4-SIEM-1Y</v>
      </c>
      <c r="E194" s="48" t="str">
        <f>T194</f>
        <v>Неисключительная лицензия на программное обеспечение CtrlHack Base Platform в варианте поставки Enterprise сроком на 1 год (с возможностью использования до 500 агентов и модуля SIEM Integration)</v>
      </c>
      <c r="F194" s="77" t="str">
        <f>U194</f>
        <v>Национальный режим не предоставляется – запрет</v>
      </c>
      <c r="G194" s="46" t="str">
        <f>W194</f>
        <v>шт.</v>
      </c>
      <c r="H194" s="78">
        <f>X194</f>
        <v>1</v>
      </c>
      <c r="I194" s="28" t="s">
        <v>15</v>
      </c>
      <c r="J194" s="27" t="s">
        <v>15</v>
      </c>
      <c r="K194" s="27"/>
      <c r="L194" s="37">
        <f>AA194</f>
        <v>10670000</v>
      </c>
      <c r="M194" s="1">
        <v>0</v>
      </c>
      <c r="N194" s="104">
        <f t="shared" ref="N194" si="199">H194*M194</f>
        <v>0</v>
      </c>
      <c r="O194" s="26"/>
      <c r="R194" s="59">
        <f>R191+1</f>
        <v>108</v>
      </c>
      <c r="S194" s="56" t="s">
        <v>258</v>
      </c>
      <c r="T194" s="58" t="s">
        <v>259</v>
      </c>
      <c r="U194" s="77" t="s">
        <v>28</v>
      </c>
      <c r="V194" s="63" t="s">
        <v>295</v>
      </c>
      <c r="W194" s="57" t="s">
        <v>12</v>
      </c>
      <c r="X194" s="80">
        <v>1</v>
      </c>
      <c r="Y194" s="99" t="s">
        <v>37</v>
      </c>
      <c r="Z194" s="99" t="s">
        <v>41</v>
      </c>
      <c r="AA194" s="91">
        <v>10670000</v>
      </c>
      <c r="AB194" s="89">
        <f>ROUND(X194*AA194,2)</f>
        <v>10670000</v>
      </c>
    </row>
    <row r="195" spans="2:28">
      <c r="B195" s="25"/>
      <c r="C195" s="64" t="s">
        <v>260</v>
      </c>
      <c r="D195" s="65"/>
      <c r="E195" s="43"/>
      <c r="F195" s="43"/>
      <c r="G195" s="43"/>
      <c r="H195" s="43"/>
      <c r="I195" s="42"/>
      <c r="J195" s="42"/>
      <c r="K195" s="42"/>
      <c r="L195" s="43"/>
      <c r="M195" s="43"/>
      <c r="N195" s="86"/>
      <c r="O195" s="26"/>
      <c r="R195" s="64" t="s">
        <v>260</v>
      </c>
      <c r="S195" s="65"/>
      <c r="T195" s="43"/>
      <c r="U195" s="43"/>
      <c r="V195" s="42"/>
      <c r="W195" s="43"/>
      <c r="X195" s="43"/>
      <c r="Y195" s="43"/>
      <c r="Z195" s="43"/>
      <c r="AA195" s="43"/>
      <c r="AB195" s="86"/>
    </row>
    <row r="196" spans="2:28">
      <c r="B196" s="25"/>
      <c r="C196" s="44"/>
      <c r="D196" s="45" t="s">
        <v>261</v>
      </c>
      <c r="E196" s="45"/>
      <c r="F196" s="45"/>
      <c r="G196" s="45"/>
      <c r="H196" s="45"/>
      <c r="I196" s="45"/>
      <c r="J196" s="45"/>
      <c r="K196" s="45"/>
      <c r="L196" s="45"/>
      <c r="M196" s="45"/>
      <c r="N196" s="90"/>
      <c r="O196" s="26"/>
      <c r="R196" s="44"/>
      <c r="S196" s="45" t="s">
        <v>261</v>
      </c>
      <c r="T196" s="45"/>
      <c r="U196" s="45"/>
      <c r="V196" s="45"/>
      <c r="W196" s="45"/>
      <c r="X196" s="45"/>
      <c r="Y196" s="45"/>
      <c r="Z196" s="45"/>
      <c r="AA196" s="45"/>
      <c r="AB196" s="90"/>
    </row>
    <row r="197" spans="2:28" ht="51">
      <c r="B197" s="25"/>
      <c r="C197" s="46">
        <f t="shared" ref="C197:C199" si="200">R197</f>
        <v>109</v>
      </c>
      <c r="D197" s="47" t="str">
        <f t="shared" ref="D197:D199" si="201">S197</f>
        <v>EDO-NA-SRV-SPE</v>
      </c>
      <c r="E197" s="48" t="str">
        <f t="shared" ref="E197:E199" si="202">T197</f>
        <v xml:space="preserve">Расширенная техническая поддержка на  «Efros DefOps Network Assurance» </v>
      </c>
      <c r="F197" s="77" t="str">
        <f t="shared" ref="F197:F199" si="203">U197</f>
        <v>Национальный режим предоставляется</v>
      </c>
      <c r="G197" s="46" t="str">
        <f t="shared" ref="G197:G199" si="204">W197</f>
        <v>шт.</v>
      </c>
      <c r="H197" s="78">
        <f t="shared" ref="H197:H199" si="205">X197</f>
        <v>1</v>
      </c>
      <c r="I197" s="28" t="s">
        <v>15</v>
      </c>
      <c r="J197" s="27" t="s">
        <v>15</v>
      </c>
      <c r="K197" s="27"/>
      <c r="L197" s="37">
        <f t="shared" ref="L197:L199" si="206">AA197</f>
        <v>308700</v>
      </c>
      <c r="M197" s="1">
        <v>0</v>
      </c>
      <c r="N197" s="104">
        <f t="shared" ref="N197:N199" si="207">H197*M197</f>
        <v>0</v>
      </c>
      <c r="O197" s="26"/>
      <c r="R197" s="59">
        <f>R194+1</f>
        <v>109</v>
      </c>
      <c r="S197" s="56" t="s">
        <v>262</v>
      </c>
      <c r="T197" s="58" t="s">
        <v>263</v>
      </c>
      <c r="U197" s="77" t="s">
        <v>27</v>
      </c>
      <c r="V197" s="60" t="s">
        <v>296</v>
      </c>
      <c r="W197" s="57" t="s">
        <v>12</v>
      </c>
      <c r="X197" s="80">
        <v>1</v>
      </c>
      <c r="Y197" s="99" t="s">
        <v>33</v>
      </c>
      <c r="Z197" s="39" t="s">
        <v>41</v>
      </c>
      <c r="AA197" s="91">
        <v>308700</v>
      </c>
      <c r="AB197" s="92">
        <f>ROUND(X197*AA197,2)</f>
        <v>308700</v>
      </c>
    </row>
    <row r="198" spans="2:28" ht="51">
      <c r="B198" s="25"/>
      <c r="C198" s="46">
        <f t="shared" si="200"/>
        <v>110</v>
      </c>
      <c r="D198" s="47" t="str">
        <f t="shared" si="201"/>
        <v>EDO-NA-CLI-100-SPE</v>
      </c>
      <c r="E198" s="48" t="str">
        <f t="shared" si="202"/>
        <v>Расширенная техническая поддержка на  «Efros DefOps NA» (до 100 подключений)</v>
      </c>
      <c r="F198" s="77" t="str">
        <f t="shared" si="203"/>
        <v>Национальный режим предоставляется</v>
      </c>
      <c r="G198" s="46" t="str">
        <f t="shared" si="204"/>
        <v>шт.</v>
      </c>
      <c r="H198" s="78">
        <f t="shared" si="205"/>
        <v>4</v>
      </c>
      <c r="I198" s="28" t="s">
        <v>15</v>
      </c>
      <c r="J198" s="27" t="s">
        <v>15</v>
      </c>
      <c r="K198" s="27"/>
      <c r="L198" s="37">
        <f t="shared" si="206"/>
        <v>308700</v>
      </c>
      <c r="M198" s="1">
        <v>0</v>
      </c>
      <c r="N198" s="104">
        <f t="shared" si="207"/>
        <v>0</v>
      </c>
      <c r="O198" s="26"/>
      <c r="R198" s="57">
        <f>R197+1</f>
        <v>110</v>
      </c>
      <c r="S198" s="56" t="s">
        <v>264</v>
      </c>
      <c r="T198" s="58" t="s">
        <v>265</v>
      </c>
      <c r="U198" s="77" t="s">
        <v>27</v>
      </c>
      <c r="V198" s="60" t="s">
        <v>296</v>
      </c>
      <c r="W198" s="57" t="s">
        <v>12</v>
      </c>
      <c r="X198" s="80">
        <v>4</v>
      </c>
      <c r="Y198" s="99" t="s">
        <v>33</v>
      </c>
      <c r="Z198" s="39" t="s">
        <v>41</v>
      </c>
      <c r="AA198" s="91">
        <v>308700</v>
      </c>
      <c r="AB198" s="92">
        <f>ROUND(X198*AA198,2)</f>
        <v>1234800</v>
      </c>
    </row>
    <row r="199" spans="2:28" ht="51">
      <c r="B199" s="25"/>
      <c r="C199" s="46">
        <f t="shared" si="200"/>
        <v>111</v>
      </c>
      <c r="D199" s="47" t="str">
        <f t="shared" si="201"/>
        <v>EDO-NA-CLI-1000-SPE</v>
      </c>
      <c r="E199" s="48" t="str">
        <f t="shared" si="202"/>
        <v>Расширенная техническая поддержка на  «Efros DefOps NA» (до 1000 подключений)</v>
      </c>
      <c r="F199" s="77" t="str">
        <f t="shared" si="203"/>
        <v>Национальный режим предоставляется</v>
      </c>
      <c r="G199" s="46" t="str">
        <f t="shared" si="204"/>
        <v>шт.</v>
      </c>
      <c r="H199" s="78">
        <f t="shared" si="205"/>
        <v>2</v>
      </c>
      <c r="I199" s="28" t="s">
        <v>15</v>
      </c>
      <c r="J199" s="27" t="s">
        <v>15</v>
      </c>
      <c r="K199" s="27"/>
      <c r="L199" s="37">
        <f t="shared" si="206"/>
        <v>2160200</v>
      </c>
      <c r="M199" s="1">
        <v>0</v>
      </c>
      <c r="N199" s="104">
        <f t="shared" si="207"/>
        <v>0</v>
      </c>
      <c r="O199" s="26"/>
      <c r="R199" s="57">
        <f>R198+1</f>
        <v>111</v>
      </c>
      <c r="S199" s="56" t="s">
        <v>266</v>
      </c>
      <c r="T199" s="58" t="s">
        <v>267</v>
      </c>
      <c r="U199" s="77" t="s">
        <v>27</v>
      </c>
      <c r="V199" s="60" t="s">
        <v>296</v>
      </c>
      <c r="W199" s="57" t="s">
        <v>12</v>
      </c>
      <c r="X199" s="80">
        <v>2</v>
      </c>
      <c r="Y199" s="99" t="s">
        <v>33</v>
      </c>
      <c r="Z199" s="39" t="s">
        <v>41</v>
      </c>
      <c r="AA199" s="91">
        <v>2160200</v>
      </c>
      <c r="AB199" s="92">
        <f>ROUND(X199*AA199,2)</f>
        <v>4320400</v>
      </c>
    </row>
    <row r="200" spans="2:28">
      <c r="B200" s="25"/>
      <c r="C200" s="64" t="s">
        <v>268</v>
      </c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93"/>
      <c r="O200" s="26"/>
      <c r="R200" s="64" t="s">
        <v>268</v>
      </c>
      <c r="S200" s="65"/>
      <c r="T200" s="65"/>
      <c r="U200" s="65"/>
      <c r="V200" s="65"/>
      <c r="W200" s="65"/>
      <c r="X200" s="65"/>
      <c r="Y200" s="65"/>
      <c r="Z200" s="65"/>
      <c r="AA200" s="65"/>
      <c r="AB200" s="93"/>
    </row>
    <row r="201" spans="2:28">
      <c r="B201" s="25"/>
      <c r="C201" s="44"/>
      <c r="D201" s="45" t="s">
        <v>188</v>
      </c>
      <c r="E201" s="45"/>
      <c r="F201" s="45"/>
      <c r="G201" s="45"/>
      <c r="H201" s="45"/>
      <c r="I201" s="45"/>
      <c r="J201" s="45"/>
      <c r="K201" s="45"/>
      <c r="L201" s="45"/>
      <c r="M201" s="45"/>
      <c r="N201" s="90"/>
      <c r="O201" s="26"/>
      <c r="R201" s="44"/>
      <c r="S201" s="45" t="s">
        <v>188</v>
      </c>
      <c r="T201" s="45"/>
      <c r="U201" s="45"/>
      <c r="V201" s="45"/>
      <c r="W201" s="45"/>
      <c r="X201" s="45"/>
      <c r="Y201" s="45"/>
      <c r="Z201" s="45"/>
      <c r="AA201" s="45"/>
      <c r="AB201" s="90"/>
    </row>
    <row r="202" spans="2:28" ht="89.25">
      <c r="B202" s="25"/>
      <c r="C202" s="46">
        <f t="shared" ref="C202:C203" si="208">R202</f>
        <v>112</v>
      </c>
      <c r="D202" s="47" t="str">
        <f t="shared" ref="D202:D203" si="209">S202</f>
        <v>27SV-SPP-STD-RSGD</v>
      </c>
      <c r="E202" s="48" t="str">
        <f t="shared" ref="E202:E203" si="210">T202</f>
        <v>Простая (неисключительная) лицензия на обновления ПО «Security Vision: Центр интеллектуального мониторинга и управления информационной безопасностью» [Стандартная], (срок действия: 22.01.2027-21.01.2028) , в составе: SV_S2023-0012-0022-0423".</v>
      </c>
      <c r="F202" s="77" t="str">
        <f t="shared" ref="F202:F203" si="211">U202</f>
        <v>Национальный режим не предоставляется – запрет</v>
      </c>
      <c r="G202" s="46" t="str">
        <f t="shared" ref="G202:G203" si="212">W202</f>
        <v>шт.</v>
      </c>
      <c r="H202" s="78">
        <f t="shared" ref="H202:H203" si="213">X202</f>
        <v>1</v>
      </c>
      <c r="I202" s="28" t="s">
        <v>15</v>
      </c>
      <c r="J202" s="27" t="s">
        <v>15</v>
      </c>
      <c r="K202" s="27"/>
      <c r="L202" s="37">
        <f t="shared" ref="L202:L203" si="214">AA202</f>
        <v>5254200</v>
      </c>
      <c r="M202" s="1">
        <v>0</v>
      </c>
      <c r="N202" s="104">
        <f t="shared" ref="N202:N203" si="215">H202*M202</f>
        <v>0</v>
      </c>
      <c r="O202" s="26"/>
      <c r="R202" s="49">
        <f>R199+1</f>
        <v>112</v>
      </c>
      <c r="S202" s="56" t="s">
        <v>269</v>
      </c>
      <c r="T202" s="58" t="s">
        <v>270</v>
      </c>
      <c r="U202" s="77" t="s">
        <v>28</v>
      </c>
      <c r="V202" s="76" t="s">
        <v>295</v>
      </c>
      <c r="W202" s="54" t="s">
        <v>12</v>
      </c>
      <c r="X202" s="79">
        <v>1</v>
      </c>
      <c r="Y202" s="99" t="s">
        <v>37</v>
      </c>
      <c r="Z202" s="99" t="s">
        <v>41</v>
      </c>
      <c r="AA202" s="88">
        <v>5254200</v>
      </c>
      <c r="AB202" s="89">
        <f>ROUND(X202*AA202,2)</f>
        <v>5254200</v>
      </c>
    </row>
    <row r="203" spans="2:28" ht="89.25">
      <c r="B203" s="25"/>
      <c r="C203" s="46">
        <f t="shared" si="208"/>
        <v>113</v>
      </c>
      <c r="D203" s="47" t="str">
        <f t="shared" si="209"/>
        <v>27SV-SPP-STD-RSG</v>
      </c>
      <c r="E203" s="48" t="str">
        <f t="shared" si="210"/>
        <v>Простая (неисключительная) лицензия на обновления ПО «Security Vision: Центр интеллектуального мониторинга и управления информационной безопасностью» [Стандартная], (срок действия: 17.01.2027-16.01.2028) , в составе: SV_S2023-0012-0022-0422"</v>
      </c>
      <c r="F203" s="77" t="str">
        <f t="shared" si="211"/>
        <v>Национальный режим не предоставляется – запрет</v>
      </c>
      <c r="G203" s="46" t="str">
        <f t="shared" si="212"/>
        <v>шт.</v>
      </c>
      <c r="H203" s="78">
        <f t="shared" si="213"/>
        <v>1</v>
      </c>
      <c r="I203" s="28" t="s">
        <v>15</v>
      </c>
      <c r="J203" s="27" t="s">
        <v>15</v>
      </c>
      <c r="K203" s="27"/>
      <c r="L203" s="37">
        <f t="shared" si="214"/>
        <v>7800000</v>
      </c>
      <c r="M203" s="1">
        <v>0</v>
      </c>
      <c r="N203" s="104">
        <f t="shared" si="215"/>
        <v>0</v>
      </c>
      <c r="O203" s="26"/>
      <c r="R203" s="54">
        <f>R202+1</f>
        <v>113</v>
      </c>
      <c r="S203" s="56" t="s">
        <v>271</v>
      </c>
      <c r="T203" s="58" t="s">
        <v>272</v>
      </c>
      <c r="U203" s="77" t="s">
        <v>28</v>
      </c>
      <c r="V203" s="76" t="s">
        <v>295</v>
      </c>
      <c r="W203" s="54" t="s">
        <v>12</v>
      </c>
      <c r="X203" s="79">
        <v>1</v>
      </c>
      <c r="Y203" s="99" t="s">
        <v>37</v>
      </c>
      <c r="Z203" s="99" t="s">
        <v>41</v>
      </c>
      <c r="AA203" s="88">
        <v>7800000</v>
      </c>
      <c r="AB203" s="89">
        <f>ROUND(X203*AA203,2)</f>
        <v>7800000</v>
      </c>
    </row>
    <row r="204" spans="2:28">
      <c r="B204" s="25"/>
      <c r="C204" s="42" t="s">
        <v>273</v>
      </c>
      <c r="D204" s="43"/>
      <c r="E204" s="43"/>
      <c r="F204" s="43"/>
      <c r="G204" s="43"/>
      <c r="H204" s="43"/>
      <c r="I204" s="42"/>
      <c r="J204" s="42"/>
      <c r="K204" s="42"/>
      <c r="L204" s="43"/>
      <c r="M204" s="43"/>
      <c r="N204" s="86"/>
      <c r="O204" s="26"/>
      <c r="R204" s="42" t="s">
        <v>273</v>
      </c>
      <c r="S204" s="43"/>
      <c r="T204" s="43"/>
      <c r="U204" s="43"/>
      <c r="V204" s="42"/>
      <c r="W204" s="43"/>
      <c r="X204" s="43"/>
      <c r="Y204" s="43"/>
      <c r="Z204" s="43"/>
      <c r="AA204" s="43"/>
      <c r="AB204" s="86"/>
    </row>
    <row r="205" spans="2:28">
      <c r="B205" s="25"/>
      <c r="C205" s="55"/>
      <c r="D205" s="45" t="s">
        <v>188</v>
      </c>
      <c r="E205" s="45"/>
      <c r="F205" s="45"/>
      <c r="G205" s="45"/>
      <c r="H205" s="45"/>
      <c r="I205" s="45"/>
      <c r="J205" s="45"/>
      <c r="K205" s="45"/>
      <c r="L205" s="45"/>
      <c r="M205" s="45"/>
      <c r="N205" s="90"/>
      <c r="O205" s="26"/>
      <c r="R205" s="55"/>
      <c r="S205" s="45" t="s">
        <v>188</v>
      </c>
      <c r="T205" s="45"/>
      <c r="U205" s="45"/>
      <c r="V205" s="45"/>
      <c r="W205" s="45"/>
      <c r="X205" s="45"/>
      <c r="Y205" s="45"/>
      <c r="Z205" s="45"/>
      <c r="AA205" s="45"/>
      <c r="AB205" s="90"/>
    </row>
    <row r="206" spans="2:28" ht="51">
      <c r="B206" s="25"/>
      <c r="C206" s="46">
        <f t="shared" ref="C206:C208" si="216">R206</f>
        <v>114</v>
      </c>
      <c r="D206" s="47" t="str">
        <f t="shared" ref="D206:D208" si="217">S206</f>
        <v>DOC-PL-PRIME-R1</v>
      </c>
      <c r="E206" s="48" t="str">
        <f t="shared" ref="E206:E208" si="218">T206</f>
        <v>Неисключительные права на программу для ЭВМ "Альфа". Приложение "АльфаДок". Продление Серверной лицензии "Прайм" на срок 1 (один) год</v>
      </c>
      <c r="F206" s="77" t="str">
        <f t="shared" ref="F206:F208" si="219">U206</f>
        <v>Национальный режим не предоставляется – запрет</v>
      </c>
      <c r="G206" s="46" t="str">
        <f t="shared" ref="G206:G208" si="220">W206</f>
        <v>шт.</v>
      </c>
      <c r="H206" s="78">
        <f t="shared" ref="H206:H208" si="221">X206</f>
        <v>1</v>
      </c>
      <c r="I206" s="28" t="s">
        <v>15</v>
      </c>
      <c r="J206" s="27" t="s">
        <v>15</v>
      </c>
      <c r="K206" s="27"/>
      <c r="L206" s="37">
        <f t="shared" ref="L206:L208" si="222">AA206</f>
        <v>1955000</v>
      </c>
      <c r="M206" s="1">
        <v>0</v>
      </c>
      <c r="N206" s="104">
        <f t="shared" ref="N206:N208" si="223">H206*M206</f>
        <v>0</v>
      </c>
      <c r="O206" s="26"/>
      <c r="R206" s="59">
        <f>R203+1</f>
        <v>114</v>
      </c>
      <c r="S206" s="60" t="s">
        <v>274</v>
      </c>
      <c r="T206" s="61" t="s">
        <v>275</v>
      </c>
      <c r="U206" s="77" t="s">
        <v>28</v>
      </c>
      <c r="V206" s="63" t="s">
        <v>295</v>
      </c>
      <c r="W206" s="57" t="s">
        <v>12</v>
      </c>
      <c r="X206" s="80">
        <v>1</v>
      </c>
      <c r="Y206" s="99" t="s">
        <v>37</v>
      </c>
      <c r="Z206" s="99" t="s">
        <v>41</v>
      </c>
      <c r="AA206" s="91">
        <v>1955000</v>
      </c>
      <c r="AB206" s="89">
        <f>ROUND(X206*AA206,2)</f>
        <v>1955000</v>
      </c>
    </row>
    <row r="207" spans="2:28" ht="63.75">
      <c r="B207" s="25"/>
      <c r="C207" s="46">
        <f t="shared" si="216"/>
        <v>115</v>
      </c>
      <c r="D207" s="47" t="str">
        <f t="shared" si="217"/>
        <v>DOC-PL-ZKII-R1</v>
      </c>
      <c r="E207" s="48" t="str">
        <f t="shared" si="218"/>
        <v>Неисключительные права на программу для ЭВМ "Альфа". Приложение "АльфаДок". Продление Клиентской лицензии "Модуль "Значимые объекты КИИ" на срок 1 (один) год</v>
      </c>
      <c r="F207" s="77" t="str">
        <f t="shared" si="219"/>
        <v>Национальный режим не предоставляется – запрет</v>
      </c>
      <c r="G207" s="46" t="str">
        <f t="shared" si="220"/>
        <v>шт.</v>
      </c>
      <c r="H207" s="78">
        <f t="shared" si="221"/>
        <v>18</v>
      </c>
      <c r="I207" s="28" t="s">
        <v>15</v>
      </c>
      <c r="J207" s="27" t="s">
        <v>15</v>
      </c>
      <c r="K207" s="27"/>
      <c r="L207" s="37">
        <f t="shared" si="222"/>
        <v>146625</v>
      </c>
      <c r="M207" s="1">
        <v>0</v>
      </c>
      <c r="N207" s="104">
        <f t="shared" si="223"/>
        <v>0</v>
      </c>
      <c r="O207" s="26"/>
      <c r="R207" s="57">
        <f>R206+1</f>
        <v>115</v>
      </c>
      <c r="S207" s="60" t="s">
        <v>276</v>
      </c>
      <c r="T207" s="61" t="s">
        <v>277</v>
      </c>
      <c r="U207" s="77" t="s">
        <v>28</v>
      </c>
      <c r="V207" s="63" t="s">
        <v>295</v>
      </c>
      <c r="W207" s="57" t="s">
        <v>12</v>
      </c>
      <c r="X207" s="80">
        <v>18</v>
      </c>
      <c r="Y207" s="99" t="s">
        <v>37</v>
      </c>
      <c r="Z207" s="99" t="s">
        <v>41</v>
      </c>
      <c r="AA207" s="91">
        <v>146625</v>
      </c>
      <c r="AB207" s="89">
        <f>ROUND(X207*AA207,2)</f>
        <v>2639250</v>
      </c>
    </row>
    <row r="208" spans="2:28" ht="51">
      <c r="B208" s="25"/>
      <c r="C208" s="46">
        <f t="shared" si="216"/>
        <v>116</v>
      </c>
      <c r="D208" s="47" t="str">
        <f t="shared" si="217"/>
        <v>DOC-PL-SEG-R1</v>
      </c>
      <c r="E208" s="48" t="str">
        <f t="shared" si="218"/>
        <v>Неисключительные права на программу для ЭВМ "Альфа". Приложение "АльфаДок". Продление Клиентской лицензии "Сегмент"* на срок 1 (один) год</v>
      </c>
      <c r="F208" s="77" t="str">
        <f t="shared" si="219"/>
        <v>Национальный режим не предоставляется – запрет</v>
      </c>
      <c r="G208" s="46" t="str">
        <f t="shared" si="220"/>
        <v>шт.</v>
      </c>
      <c r="H208" s="78">
        <f t="shared" si="221"/>
        <v>19</v>
      </c>
      <c r="I208" s="28" t="s">
        <v>15</v>
      </c>
      <c r="J208" s="27" t="s">
        <v>15</v>
      </c>
      <c r="K208" s="27"/>
      <c r="L208" s="37">
        <f t="shared" si="222"/>
        <v>138000</v>
      </c>
      <c r="M208" s="1">
        <v>0</v>
      </c>
      <c r="N208" s="104">
        <f t="shared" si="223"/>
        <v>0</v>
      </c>
      <c r="O208" s="26"/>
      <c r="R208" s="57">
        <f>R207+1</f>
        <v>116</v>
      </c>
      <c r="S208" s="60" t="s">
        <v>278</v>
      </c>
      <c r="T208" s="61" t="s">
        <v>279</v>
      </c>
      <c r="U208" s="77" t="s">
        <v>28</v>
      </c>
      <c r="V208" s="63" t="s">
        <v>295</v>
      </c>
      <c r="W208" s="57" t="s">
        <v>12</v>
      </c>
      <c r="X208" s="80">
        <v>19</v>
      </c>
      <c r="Y208" s="99" t="s">
        <v>37</v>
      </c>
      <c r="Z208" s="99" t="s">
        <v>41</v>
      </c>
      <c r="AA208" s="91">
        <v>138000</v>
      </c>
      <c r="AB208" s="89">
        <f>ROUND(X208*AA208,2)</f>
        <v>2622000</v>
      </c>
    </row>
    <row r="209" spans="2:28">
      <c r="B209" s="25"/>
      <c r="C209" s="64" t="s">
        <v>280</v>
      </c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93"/>
      <c r="O209" s="26"/>
      <c r="R209" s="64" t="s">
        <v>280</v>
      </c>
      <c r="S209" s="65"/>
      <c r="T209" s="65"/>
      <c r="U209" s="65"/>
      <c r="V209" s="65"/>
      <c r="W209" s="65"/>
      <c r="X209" s="65"/>
      <c r="Y209" s="65"/>
      <c r="Z209" s="65"/>
      <c r="AA209" s="65"/>
      <c r="AB209" s="93"/>
    </row>
    <row r="210" spans="2:28">
      <c r="B210" s="25"/>
      <c r="C210" s="44"/>
      <c r="D210" s="45" t="s">
        <v>158</v>
      </c>
      <c r="E210" s="45"/>
      <c r="F210" s="45"/>
      <c r="G210" s="45"/>
      <c r="H210" s="45"/>
      <c r="I210" s="45"/>
      <c r="J210" s="45"/>
      <c r="K210" s="45"/>
      <c r="L210" s="45"/>
      <c r="M210" s="45"/>
      <c r="N210" s="90"/>
      <c r="O210" s="26"/>
      <c r="R210" s="44"/>
      <c r="S210" s="45" t="s">
        <v>158</v>
      </c>
      <c r="T210" s="45"/>
      <c r="U210" s="45"/>
      <c r="V210" s="45"/>
      <c r="W210" s="45"/>
      <c r="X210" s="45"/>
      <c r="Y210" s="45"/>
      <c r="Z210" s="45"/>
      <c r="AA210" s="45"/>
      <c r="AB210" s="90"/>
    </row>
    <row r="211" spans="2:28" ht="38.25">
      <c r="B211" s="25"/>
      <c r="C211" s="46">
        <f>R211</f>
        <v>117</v>
      </c>
      <c r="D211" s="47" t="str">
        <f>S211</f>
        <v>MUL-RU-01</v>
      </c>
      <c r="E211" s="48" t="str">
        <f>T211</f>
        <v>Лицензия "МУЛЬТИФАКТОР" на многофакторную аутентификацию на 12 месяцев</v>
      </c>
      <c r="F211" s="77" t="str">
        <f>U211</f>
        <v>Национальный режим не предоставляется – запрет</v>
      </c>
      <c r="G211" s="46" t="str">
        <f>W211</f>
        <v>шт.</v>
      </c>
      <c r="H211" s="78">
        <f>X211</f>
        <v>5001</v>
      </c>
      <c r="I211" s="28" t="s">
        <v>15</v>
      </c>
      <c r="J211" s="27" t="s">
        <v>15</v>
      </c>
      <c r="K211" s="27"/>
      <c r="L211" s="37">
        <f>AA211</f>
        <v>3180</v>
      </c>
      <c r="M211" s="1">
        <v>0</v>
      </c>
      <c r="N211" s="104">
        <f t="shared" ref="N211" si="224">H211*M211</f>
        <v>0</v>
      </c>
      <c r="O211" s="26"/>
      <c r="R211" s="49">
        <f>R208+1</f>
        <v>117</v>
      </c>
      <c r="S211" s="56" t="s">
        <v>281</v>
      </c>
      <c r="T211" s="58" t="s">
        <v>282</v>
      </c>
      <c r="U211" s="77" t="s">
        <v>28</v>
      </c>
      <c r="V211" s="76" t="s">
        <v>295</v>
      </c>
      <c r="W211" s="57" t="s">
        <v>12</v>
      </c>
      <c r="X211" s="80">
        <v>5001</v>
      </c>
      <c r="Y211" s="99" t="s">
        <v>37</v>
      </c>
      <c r="Z211" s="99" t="s">
        <v>41</v>
      </c>
      <c r="AA211" s="88">
        <v>3180</v>
      </c>
      <c r="AB211" s="89">
        <f>ROUND(X211*AA211,2)</f>
        <v>15903180</v>
      </c>
    </row>
    <row r="212" spans="2:28">
      <c r="B212" s="25"/>
      <c r="C212" s="64" t="s">
        <v>283</v>
      </c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93"/>
      <c r="O212" s="26"/>
      <c r="R212" s="64" t="s">
        <v>283</v>
      </c>
      <c r="S212" s="65"/>
      <c r="T212" s="65"/>
      <c r="U212" s="65"/>
      <c r="V212" s="65"/>
      <c r="W212" s="65"/>
      <c r="X212" s="65"/>
      <c r="Y212" s="65"/>
      <c r="Z212" s="65"/>
      <c r="AA212" s="65"/>
      <c r="AB212" s="93"/>
    </row>
    <row r="213" spans="2:28">
      <c r="B213" s="25"/>
      <c r="C213" s="44"/>
      <c r="D213" s="45" t="s">
        <v>139</v>
      </c>
      <c r="E213" s="45"/>
      <c r="F213" s="45"/>
      <c r="G213" s="45"/>
      <c r="H213" s="45"/>
      <c r="I213" s="45"/>
      <c r="J213" s="45"/>
      <c r="K213" s="45"/>
      <c r="L213" s="45"/>
      <c r="M213" s="45"/>
      <c r="N213" s="90"/>
      <c r="O213" s="26"/>
      <c r="R213" s="44"/>
      <c r="S213" s="45" t="s">
        <v>139</v>
      </c>
      <c r="T213" s="45"/>
      <c r="U213" s="45"/>
      <c r="V213" s="45"/>
      <c r="W213" s="45"/>
      <c r="X213" s="45"/>
      <c r="Y213" s="45"/>
      <c r="Z213" s="45"/>
      <c r="AA213" s="45"/>
      <c r="AB213" s="90"/>
    </row>
    <row r="214" spans="2:28" ht="76.5">
      <c r="B214" s="25"/>
      <c r="C214" s="46">
        <f>R214</f>
        <v>118</v>
      </c>
      <c r="D214" s="47" t="str">
        <f>S214</f>
        <v>EASM-BZ-LIC-12M-T1400-A300</v>
      </c>
      <c r="E214" s="48" t="str">
        <f>T214</f>
        <v>Простая (неисключительная) лицензия на право использования программного обеспечения BI.ZONE External Attack Surface Management, срок действия лицензии 12 (Двенадцать) месяцев (не более 1400 внешних (300 «живых») IP-адресов)</v>
      </c>
      <c r="F214" s="77" t="str">
        <f>U214</f>
        <v>Национальный режим не предоставляется – запрет</v>
      </c>
      <c r="G214" s="46" t="str">
        <f>W214</f>
        <v>шт.</v>
      </c>
      <c r="H214" s="78">
        <f>X214</f>
        <v>1</v>
      </c>
      <c r="I214" s="28" t="s">
        <v>15</v>
      </c>
      <c r="J214" s="27" t="s">
        <v>15</v>
      </c>
      <c r="K214" s="27"/>
      <c r="L214" s="37">
        <f>AA214</f>
        <v>7500000</v>
      </c>
      <c r="M214" s="1">
        <v>0</v>
      </c>
      <c r="N214" s="104">
        <f t="shared" ref="N214" si="225">H214*M214</f>
        <v>0</v>
      </c>
      <c r="O214" s="26"/>
      <c r="R214" s="49">
        <f>R211+1</f>
        <v>118</v>
      </c>
      <c r="S214" s="66" t="s">
        <v>284</v>
      </c>
      <c r="T214" s="58" t="s">
        <v>285</v>
      </c>
      <c r="U214" s="77" t="s">
        <v>28</v>
      </c>
      <c r="V214" s="76" t="s">
        <v>295</v>
      </c>
      <c r="W214" s="54" t="s">
        <v>12</v>
      </c>
      <c r="X214" s="79">
        <v>1</v>
      </c>
      <c r="Y214" s="99" t="s">
        <v>37</v>
      </c>
      <c r="Z214" s="99" t="s">
        <v>41</v>
      </c>
      <c r="AA214" s="88">
        <v>7500000</v>
      </c>
      <c r="AB214" s="89">
        <f>ROUND(X214*AA214,2)</f>
        <v>7500000</v>
      </c>
    </row>
    <row r="215" spans="2:28">
      <c r="B215" s="25"/>
      <c r="C215" s="64" t="s">
        <v>286</v>
      </c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93"/>
      <c r="O215" s="26"/>
      <c r="R215" s="64" t="s">
        <v>286</v>
      </c>
      <c r="S215" s="65"/>
      <c r="T215" s="65"/>
      <c r="U215" s="65"/>
      <c r="V215" s="65"/>
      <c r="W215" s="65"/>
      <c r="X215" s="65"/>
      <c r="Y215" s="65"/>
      <c r="Z215" s="65"/>
      <c r="AA215" s="65"/>
      <c r="AB215" s="93"/>
    </row>
    <row r="216" spans="2:28">
      <c r="B216" s="25"/>
      <c r="C216" s="44"/>
      <c r="D216" s="45" t="s">
        <v>139</v>
      </c>
      <c r="E216" s="45"/>
      <c r="F216" s="45"/>
      <c r="G216" s="45"/>
      <c r="H216" s="45"/>
      <c r="I216" s="45"/>
      <c r="J216" s="45"/>
      <c r="K216" s="45"/>
      <c r="L216" s="45"/>
      <c r="M216" s="45"/>
      <c r="N216" s="90"/>
      <c r="O216" s="26"/>
      <c r="R216" s="44"/>
      <c r="S216" s="45" t="s">
        <v>139</v>
      </c>
      <c r="T216" s="45"/>
      <c r="U216" s="45"/>
      <c r="V216" s="45"/>
      <c r="W216" s="45"/>
      <c r="X216" s="45"/>
      <c r="Y216" s="45"/>
      <c r="Z216" s="45"/>
      <c r="AA216" s="45"/>
      <c r="AB216" s="90"/>
    </row>
    <row r="217" spans="2:28" ht="114.75">
      <c r="B217" s="25"/>
      <c r="C217" s="46">
        <f>R217</f>
        <v>119</v>
      </c>
      <c r="D217" s="47" t="str">
        <f>S217</f>
        <v>D5-V3-EP-COM10-N1-SB1</v>
      </c>
      <c r="E217" s="48" t="str">
        <f>T217</f>
        <v>Право использования ПО Xello Deception (на условиях простой (неисключительной) лицензии). Пакет Enterprise, включающий функциональные компоненты:  Lures на 3000 хостов, RDS на 3 сервера, Identity Protection, RealOS Traps на 10 серверов, Decoy Traps на 100 устройств, MITM Traps, Trapless на 3 источника событий, Satellites на 3 сервера, API</v>
      </c>
      <c r="F217" s="77" t="str">
        <f>U217</f>
        <v>Национальный режим не предоставляется – запрет</v>
      </c>
      <c r="G217" s="46" t="str">
        <f>W217</f>
        <v>шт.</v>
      </c>
      <c r="H217" s="78">
        <f>X217</f>
        <v>1</v>
      </c>
      <c r="I217" s="28" t="s">
        <v>15</v>
      </c>
      <c r="J217" s="27" t="s">
        <v>15</v>
      </c>
      <c r="K217" s="27"/>
      <c r="L217" s="37">
        <f>AA217</f>
        <v>20700000</v>
      </c>
      <c r="M217" s="1">
        <v>0</v>
      </c>
      <c r="N217" s="104">
        <f t="shared" ref="N217" si="226">H217*M217</f>
        <v>0</v>
      </c>
      <c r="O217" s="26"/>
      <c r="R217" s="49">
        <f>R214+1</f>
        <v>119</v>
      </c>
      <c r="S217" s="47" t="s">
        <v>287</v>
      </c>
      <c r="T217" s="58" t="s">
        <v>288</v>
      </c>
      <c r="U217" s="77" t="s">
        <v>28</v>
      </c>
      <c r="V217" s="76" t="s">
        <v>295</v>
      </c>
      <c r="W217" s="54" t="s">
        <v>12</v>
      </c>
      <c r="X217" s="79">
        <v>1</v>
      </c>
      <c r="Y217" s="99" t="s">
        <v>37</v>
      </c>
      <c r="Z217" s="99" t="s">
        <v>41</v>
      </c>
      <c r="AA217" s="88">
        <v>20700000</v>
      </c>
      <c r="AB217" s="89">
        <f>ROUND(X217*AA217,2)</f>
        <v>20700000</v>
      </c>
    </row>
    <row r="218" spans="2:28">
      <c r="B218" s="25"/>
      <c r="C218" s="64" t="s">
        <v>289</v>
      </c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93"/>
      <c r="O218" s="26"/>
      <c r="R218" s="64" t="s">
        <v>289</v>
      </c>
      <c r="S218" s="65"/>
      <c r="T218" s="65"/>
      <c r="U218" s="65"/>
      <c r="V218" s="65"/>
      <c r="W218" s="65"/>
      <c r="X218" s="65"/>
      <c r="Y218" s="65"/>
      <c r="Z218" s="65"/>
      <c r="AA218" s="65"/>
      <c r="AB218" s="93"/>
    </row>
    <row r="219" spans="2:28">
      <c r="B219" s="25"/>
      <c r="C219" s="44"/>
      <c r="D219" s="45" t="s">
        <v>139</v>
      </c>
      <c r="E219" s="45"/>
      <c r="F219" s="45"/>
      <c r="G219" s="45"/>
      <c r="H219" s="45"/>
      <c r="I219" s="45"/>
      <c r="J219" s="45"/>
      <c r="K219" s="45"/>
      <c r="L219" s="45"/>
      <c r="M219" s="45"/>
      <c r="N219" s="90"/>
      <c r="O219" s="26"/>
      <c r="R219" s="44"/>
      <c r="S219" s="45" t="s">
        <v>139</v>
      </c>
      <c r="T219" s="45"/>
      <c r="U219" s="45"/>
      <c r="V219" s="45"/>
      <c r="W219" s="45"/>
      <c r="X219" s="45"/>
      <c r="Y219" s="45"/>
      <c r="Z219" s="45"/>
      <c r="AA219" s="45"/>
      <c r="AB219" s="90"/>
    </row>
    <row r="220" spans="2:28" ht="51">
      <c r="B220" s="25"/>
      <c r="C220" s="46">
        <f t="shared" ref="C220:C221" si="227">R220</f>
        <v>120</v>
      </c>
      <c r="D220" s="47" t="str">
        <f t="shared" ref="D220:D221" si="228">S220</f>
        <v>AGT.1.T.1Y.1K</v>
      </c>
      <c r="E220" s="48" t="str">
        <f t="shared" ref="E220:E221" si="229">T220</f>
        <v>Корпоративная лицензия на 1 год Комплект программа для ЭВМ ПК "Агата ПРО срочная лицензия" (Доступ к обновлениям на 1 год)</v>
      </c>
      <c r="F220" s="77" t="str">
        <f t="shared" ref="F220:F221" si="230">U220</f>
        <v>Национальный режим не предоставляется – запрет</v>
      </c>
      <c r="G220" s="46" t="str">
        <f t="shared" ref="G220:G221" si="231">W220</f>
        <v>шт.</v>
      </c>
      <c r="H220" s="78">
        <f t="shared" ref="H220:H221" si="232">X220</f>
        <v>500</v>
      </c>
      <c r="I220" s="28" t="s">
        <v>15</v>
      </c>
      <c r="J220" s="27" t="s">
        <v>15</v>
      </c>
      <c r="K220" s="27"/>
      <c r="L220" s="37">
        <f t="shared" ref="L220:L221" si="233">AA220</f>
        <v>8900</v>
      </c>
      <c r="M220" s="1">
        <v>0</v>
      </c>
      <c r="N220" s="104">
        <f t="shared" ref="N220:N221" si="234">H220*M220</f>
        <v>0</v>
      </c>
      <c r="O220" s="26"/>
      <c r="R220" s="49">
        <f>R217+1</f>
        <v>120</v>
      </c>
      <c r="S220" s="47" t="s">
        <v>290</v>
      </c>
      <c r="T220" s="58" t="s">
        <v>291</v>
      </c>
      <c r="U220" s="77" t="s">
        <v>28</v>
      </c>
      <c r="V220" s="76" t="s">
        <v>295</v>
      </c>
      <c r="W220" s="54" t="s">
        <v>12</v>
      </c>
      <c r="X220" s="79">
        <v>500</v>
      </c>
      <c r="Y220" s="99" t="s">
        <v>37</v>
      </c>
      <c r="Z220" s="99" t="s">
        <v>41</v>
      </c>
      <c r="AA220" s="88">
        <v>8900</v>
      </c>
      <c r="AB220" s="89">
        <f>ROUND(X220*AA220,2)</f>
        <v>4450000</v>
      </c>
    </row>
    <row r="221" spans="2:28" ht="38.25">
      <c r="B221" s="25"/>
      <c r="C221" s="46">
        <f t="shared" si="227"/>
        <v>121</v>
      </c>
      <c r="D221" s="47" t="str">
        <f t="shared" si="228"/>
        <v>-</v>
      </c>
      <c r="E221" s="48" t="str">
        <f t="shared" si="229"/>
        <v>Компонент "Дешифратор снимков"</v>
      </c>
      <c r="F221" s="77" t="str">
        <f t="shared" si="230"/>
        <v>Национальный режим не предоставляется – запрет</v>
      </c>
      <c r="G221" s="46" t="str">
        <f t="shared" si="231"/>
        <v>шт.</v>
      </c>
      <c r="H221" s="78">
        <f t="shared" si="232"/>
        <v>1</v>
      </c>
      <c r="I221" s="28" t="s">
        <v>15</v>
      </c>
      <c r="J221" s="27" t="s">
        <v>15</v>
      </c>
      <c r="K221" s="27"/>
      <c r="L221" s="37">
        <f t="shared" si="233"/>
        <v>3955000</v>
      </c>
      <c r="M221" s="1">
        <v>0</v>
      </c>
      <c r="N221" s="104">
        <f t="shared" si="234"/>
        <v>0</v>
      </c>
      <c r="O221" s="26"/>
      <c r="R221" s="49">
        <f>R220+1</f>
        <v>121</v>
      </c>
      <c r="S221" s="47" t="s">
        <v>159</v>
      </c>
      <c r="T221" s="58" t="s">
        <v>292</v>
      </c>
      <c r="U221" s="77" t="s">
        <v>28</v>
      </c>
      <c r="V221" s="76" t="s">
        <v>295</v>
      </c>
      <c r="W221" s="54" t="s">
        <v>12</v>
      </c>
      <c r="X221" s="79">
        <v>1</v>
      </c>
      <c r="Y221" s="99" t="s">
        <v>37</v>
      </c>
      <c r="Z221" s="99" t="s">
        <v>41</v>
      </c>
      <c r="AA221" s="88">
        <v>3955000</v>
      </c>
      <c r="AB221" s="89">
        <f>ROUND(X221*AA221,2)</f>
        <v>3955000</v>
      </c>
    </row>
    <row r="222" spans="2:28">
      <c r="B222" s="25"/>
      <c r="C222" s="64" t="s">
        <v>293</v>
      </c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93"/>
      <c r="O222" s="26"/>
      <c r="R222" s="64" t="s">
        <v>293</v>
      </c>
      <c r="S222" s="65"/>
      <c r="T222" s="65"/>
      <c r="U222" s="65"/>
      <c r="V222" s="65"/>
      <c r="W222" s="65"/>
      <c r="X222" s="65"/>
      <c r="Y222" s="65"/>
      <c r="Z222" s="65"/>
      <c r="AA222" s="65"/>
      <c r="AB222" s="93"/>
    </row>
    <row r="223" spans="2:28">
      <c r="B223" s="25"/>
      <c r="C223" s="44"/>
      <c r="D223" s="45" t="s">
        <v>139</v>
      </c>
      <c r="E223" s="45"/>
      <c r="F223" s="45"/>
      <c r="G223" s="45"/>
      <c r="H223" s="45"/>
      <c r="I223" s="45"/>
      <c r="J223" s="45"/>
      <c r="K223" s="45"/>
      <c r="L223" s="45"/>
      <c r="M223" s="45"/>
      <c r="N223" s="90"/>
      <c r="O223" s="26"/>
      <c r="R223" s="44"/>
      <c r="S223" s="45" t="s">
        <v>139</v>
      </c>
      <c r="T223" s="45"/>
      <c r="U223" s="45"/>
      <c r="V223" s="45"/>
      <c r="W223" s="45"/>
      <c r="X223" s="45"/>
      <c r="Y223" s="45"/>
      <c r="Z223" s="45"/>
      <c r="AA223" s="45"/>
      <c r="AB223" s="90"/>
    </row>
    <row r="224" spans="2:28" ht="38.25">
      <c r="B224" s="25"/>
      <c r="C224" s="46">
        <f>R224</f>
        <v>122</v>
      </c>
      <c r="D224" s="47" t="str">
        <f>S224</f>
        <v>-</v>
      </c>
      <c r="E224" s="48" t="str">
        <f>T224</f>
        <v>Полная лицензия на платформу Security Awareness сроком на 1 год (обучение + фишинговый модуль) (on-cloud/on-premise)</v>
      </c>
      <c r="F224" s="77" t="str">
        <f>U224</f>
        <v>Национальный режим не предоставляется – запрет</v>
      </c>
      <c r="G224" s="46" t="str">
        <f>W224</f>
        <v>шт.</v>
      </c>
      <c r="H224" s="78">
        <f>X224</f>
        <v>5000</v>
      </c>
      <c r="I224" s="28" t="s">
        <v>15</v>
      </c>
      <c r="J224" s="27" t="s">
        <v>15</v>
      </c>
      <c r="K224" s="27"/>
      <c r="L224" s="37">
        <f>AA224</f>
        <v>957</v>
      </c>
      <c r="M224" s="1">
        <v>0</v>
      </c>
      <c r="N224" s="104">
        <f t="shared" ref="N224" si="235">H224*M224</f>
        <v>0</v>
      </c>
      <c r="O224" s="26"/>
      <c r="R224" s="49">
        <f>R221+1</f>
        <v>122</v>
      </c>
      <c r="S224" s="47" t="s">
        <v>159</v>
      </c>
      <c r="T224" s="47" t="s">
        <v>294</v>
      </c>
      <c r="U224" s="77" t="s">
        <v>28</v>
      </c>
      <c r="V224" s="76" t="s">
        <v>295</v>
      </c>
      <c r="W224" s="54" t="s">
        <v>12</v>
      </c>
      <c r="X224" s="79">
        <v>5000</v>
      </c>
      <c r="Y224" s="99" t="s">
        <v>37</v>
      </c>
      <c r="Z224" s="99" t="s">
        <v>41</v>
      </c>
      <c r="AA224" s="88">
        <v>957</v>
      </c>
      <c r="AB224" s="89">
        <f>ROUND(X224*AA224,2)</f>
        <v>4785000</v>
      </c>
    </row>
    <row r="225" spans="2:29">
      <c r="B225" s="11"/>
      <c r="C225" s="117" t="s">
        <v>11</v>
      </c>
      <c r="D225" s="118"/>
      <c r="E225" s="118"/>
      <c r="F225" s="118"/>
      <c r="G225" s="118"/>
      <c r="H225" s="118"/>
      <c r="I225" s="118"/>
      <c r="J225" s="119"/>
      <c r="K225" s="138" t="s">
        <v>8</v>
      </c>
      <c r="L225" s="139"/>
      <c r="M225" s="140"/>
      <c r="N225" s="100">
        <f>SUM(N15:N224)</f>
        <v>0</v>
      </c>
      <c r="O225" s="13"/>
      <c r="R225" s="128" t="s">
        <v>26</v>
      </c>
      <c r="S225" s="129"/>
      <c r="T225" s="129"/>
      <c r="U225" s="129"/>
      <c r="V225" s="129"/>
      <c r="W225" s="129"/>
      <c r="X225" s="130"/>
      <c r="Y225" s="29" t="s">
        <v>8</v>
      </c>
      <c r="Z225" s="29"/>
      <c r="AA225" s="23"/>
      <c r="AB225" s="100">
        <f>SUM(AB15:AB224)</f>
        <v>510864754.06999993</v>
      </c>
    </row>
    <row r="226" spans="2:29">
      <c r="B226" s="11"/>
      <c r="C226" s="120"/>
      <c r="D226" s="121"/>
      <c r="E226" s="122"/>
      <c r="F226" s="122"/>
      <c r="G226" s="122"/>
      <c r="H226" s="122"/>
      <c r="I226" s="122"/>
      <c r="J226" s="123"/>
      <c r="K226" s="138" t="s">
        <v>10</v>
      </c>
      <c r="L226" s="140"/>
      <c r="M226" s="35">
        <v>0.22</v>
      </c>
      <c r="N226" s="105">
        <f>M226*N225</f>
        <v>0</v>
      </c>
      <c r="O226" s="13"/>
      <c r="R226" s="131"/>
      <c r="S226" s="132"/>
      <c r="T226" s="133"/>
      <c r="U226" s="133"/>
      <c r="V226" s="133"/>
      <c r="W226" s="133"/>
      <c r="X226" s="134"/>
      <c r="Y226" s="23" t="s">
        <v>299</v>
      </c>
      <c r="Z226" s="23"/>
      <c r="AA226" s="5">
        <v>0.22</v>
      </c>
      <c r="AB226" s="101">
        <f>ROUND((AB83*22%),2)+ROUND((AB86*22%),2)+ROUND((AB87*22%),2)+ROUND((AB88*22%),2)+ROUND((AB91*22%),2)+ROUND((AB92*22%),2)+ROUND((AB93*22%),2)+ROUND((AB95*22%),2)+ROUND((AB158*22%),2)+ROUND((AB157*22%),2)+ROUND((AB159*22%),2)+ROUND((AB160*22%),2)+ROUND((AB161*22%),2)+ROUND((AB162*22%),2)+ROUND((AB169*22%),2)+ROUND((AB166*22%),2)+ROUND((AB171*22%),2)+ROUND((AB173*22%),2)+ROUND((AB175*22%),2)+ROUND((AB176*22%),2)+ROUND((AB178*22%),2)+ROUND((AB180*22%),2)+ROUND((AB182*22%),2)+ROUND((AB184*22%),2)+ROUND((AB187*22%),2)+ROUND((AB197*22%),2)+ROUND((AB198*22%),2)+ROUND((AB199*22%),2)</f>
        <v>6025009.1899999995</v>
      </c>
      <c r="AC226" s="106"/>
    </row>
    <row r="227" spans="2:29">
      <c r="B227" s="11"/>
      <c r="C227" s="124"/>
      <c r="D227" s="125"/>
      <c r="E227" s="125"/>
      <c r="F227" s="125"/>
      <c r="G227" s="125"/>
      <c r="H227" s="125"/>
      <c r="I227" s="125"/>
      <c r="J227" s="126"/>
      <c r="K227" s="138" t="s">
        <v>9</v>
      </c>
      <c r="L227" s="139"/>
      <c r="M227" s="140"/>
      <c r="N227" s="105">
        <f>SUM(N225:N226)</f>
        <v>0</v>
      </c>
      <c r="O227" s="13"/>
      <c r="R227" s="135"/>
      <c r="S227" s="136"/>
      <c r="T227" s="136"/>
      <c r="U227" s="136"/>
      <c r="V227" s="136"/>
      <c r="W227" s="136"/>
      <c r="X227" s="137"/>
      <c r="Y227" s="29" t="s">
        <v>300</v>
      </c>
      <c r="Z227" s="29"/>
      <c r="AA227" s="23"/>
      <c r="AB227" s="4">
        <f>SUM(AB225:AB226)</f>
        <v>516889763.25999993</v>
      </c>
    </row>
    <row r="228" spans="2:29">
      <c r="B228" s="25"/>
      <c r="K228" s="30"/>
      <c r="L228" s="30"/>
      <c r="O228" s="26"/>
      <c r="R228" s="141" t="s">
        <v>297</v>
      </c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</row>
    <row r="229" spans="2:29">
      <c r="B229" s="11"/>
      <c r="C229" s="113"/>
      <c r="D229" s="113"/>
      <c r="E229" s="113"/>
      <c r="F229" s="113"/>
      <c r="G229" s="16"/>
      <c r="H229" s="3"/>
      <c r="I229" s="16"/>
      <c r="J229" s="3"/>
      <c r="K229" s="38"/>
      <c r="L229" s="38"/>
      <c r="O229" s="26"/>
      <c r="R229" s="141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</row>
    <row r="230" spans="2:29">
      <c r="B230" s="11"/>
      <c r="C230" s="127" t="s">
        <v>17</v>
      </c>
      <c r="D230" s="127"/>
      <c r="E230" s="127"/>
      <c r="F230" s="127"/>
      <c r="G230" s="16"/>
      <c r="H230" s="20" t="s">
        <v>13</v>
      </c>
      <c r="I230" s="16" t="s">
        <v>14</v>
      </c>
      <c r="J230" s="36" t="s">
        <v>36</v>
      </c>
      <c r="K230" s="20"/>
      <c r="L230" s="20"/>
      <c r="O230" s="26"/>
      <c r="R230" s="141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</row>
    <row r="231" spans="2:29" ht="16.5" thickBot="1">
      <c r="B231" s="17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9"/>
      <c r="R231" s="141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</row>
    <row r="232" spans="2:29">
      <c r="R232" s="115"/>
      <c r="S232" s="115"/>
      <c r="T232" s="115"/>
      <c r="U232" s="115"/>
      <c r="V232" s="115"/>
      <c r="W232" s="115"/>
      <c r="X232" s="115"/>
      <c r="Y232" s="115"/>
      <c r="Z232" s="115"/>
      <c r="AA232" s="115"/>
      <c r="AB232" s="115"/>
    </row>
    <row r="233" spans="2:29">
      <c r="B233" s="114" t="s">
        <v>43</v>
      </c>
      <c r="C233" s="114"/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</row>
    <row r="234" spans="2:29">
      <c r="B234" s="114"/>
      <c r="C234" s="114"/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  <c r="AB234" s="115"/>
    </row>
    <row r="235" spans="2:29">
      <c r="B235" s="114"/>
      <c r="C235" s="114"/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34"/>
    </row>
    <row r="236" spans="2:29">
      <c r="B236" s="114"/>
      <c r="C236" s="114"/>
      <c r="D236" s="114"/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S236" s="6"/>
      <c r="U236" s="6"/>
      <c r="AC236" s="34"/>
    </row>
    <row r="237" spans="2:29">
      <c r="B237" s="114"/>
      <c r="C237" s="114"/>
      <c r="D237" s="114"/>
      <c r="E237" s="114"/>
      <c r="F237" s="114"/>
      <c r="G237" s="114"/>
      <c r="H237" s="114"/>
      <c r="I237" s="114"/>
      <c r="J237" s="114"/>
      <c r="K237" s="114"/>
      <c r="L237" s="114"/>
      <c r="M237" s="114"/>
      <c r="N237" s="114"/>
      <c r="O237" s="114"/>
      <c r="S237" s="6"/>
      <c r="U237" s="6"/>
      <c r="AC237" s="34"/>
    </row>
    <row r="238" spans="2:29">
      <c r="B238" s="114"/>
      <c r="C238" s="114"/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  <c r="S238" s="6"/>
      <c r="U238" s="6"/>
      <c r="AC238" s="34"/>
    </row>
    <row r="239" spans="2:29">
      <c r="S239" s="6"/>
      <c r="U239" s="6"/>
      <c r="AC239" s="34"/>
    </row>
    <row r="240" spans="2:29">
      <c r="AC240" s="34"/>
    </row>
    <row r="241" spans="18:29">
      <c r="AC241" s="34"/>
    </row>
    <row r="242" spans="18:29">
      <c r="AC242" s="34"/>
    </row>
    <row r="244" spans="18:29">
      <c r="S244" s="6"/>
      <c r="U244" s="6"/>
    </row>
    <row r="245" spans="18:29">
      <c r="S245" s="6"/>
      <c r="U245" s="6"/>
    </row>
    <row r="246" spans="18:29">
      <c r="S246" s="6"/>
      <c r="U246" s="6"/>
    </row>
    <row r="247" spans="18:29">
      <c r="R247" s="41"/>
      <c r="T247" s="41"/>
      <c r="V247" s="41"/>
      <c r="W247" s="41"/>
      <c r="X247" s="41"/>
      <c r="Y247" s="41"/>
      <c r="Z247" s="41"/>
      <c r="AA247" s="41"/>
      <c r="AB247" s="41"/>
    </row>
    <row r="248" spans="18:29">
      <c r="S248" s="6"/>
      <c r="U248" s="6"/>
    </row>
    <row r="249" spans="18:29">
      <c r="S249" s="6"/>
      <c r="U249" s="6"/>
    </row>
    <row r="250" spans="18:29">
      <c r="S250" s="6"/>
      <c r="U250" s="6"/>
    </row>
    <row r="251" spans="18:29">
      <c r="S251" s="6"/>
      <c r="U251" s="6"/>
    </row>
    <row r="252" spans="18:29">
      <c r="R252" s="116"/>
      <c r="S252" s="116"/>
      <c r="T252" s="116"/>
      <c r="U252" s="116"/>
      <c r="V252" s="116"/>
      <c r="W252" s="116"/>
      <c r="X252" s="116"/>
      <c r="Y252" s="116"/>
      <c r="Z252" s="116"/>
      <c r="AA252" s="116"/>
      <c r="AB252" s="116"/>
    </row>
    <row r="253" spans="18:29">
      <c r="R253" s="116"/>
      <c r="S253" s="116"/>
      <c r="T253" s="116"/>
      <c r="U253" s="116"/>
      <c r="V253" s="116"/>
      <c r="W253" s="116"/>
      <c r="X253" s="116"/>
      <c r="Y253" s="116"/>
      <c r="Z253" s="116"/>
      <c r="AA253" s="116"/>
      <c r="AB253" s="116"/>
    </row>
    <row r="254" spans="18:29">
      <c r="R254" s="116"/>
      <c r="S254" s="116"/>
      <c r="T254" s="116"/>
      <c r="U254" s="116"/>
      <c r="V254" s="116"/>
      <c r="W254" s="116"/>
      <c r="X254" s="116"/>
      <c r="Y254" s="116"/>
      <c r="Z254" s="116"/>
      <c r="AA254" s="116"/>
      <c r="AB254" s="116"/>
    </row>
    <row r="255" spans="18:29">
      <c r="R255" s="116"/>
      <c r="S255" s="116"/>
      <c r="T255" s="116"/>
      <c r="U255" s="116"/>
      <c r="V255" s="116"/>
      <c r="W255" s="116"/>
      <c r="X255" s="116"/>
      <c r="Y255" s="116"/>
      <c r="Z255" s="116"/>
      <c r="AA255" s="116"/>
      <c r="AB255" s="116"/>
    </row>
    <row r="256" spans="18:29">
      <c r="R256" s="116"/>
      <c r="S256" s="116"/>
      <c r="T256" s="116"/>
      <c r="U256" s="116"/>
      <c r="V256" s="116"/>
      <c r="W256" s="116"/>
      <c r="X256" s="116"/>
      <c r="Y256" s="116"/>
      <c r="Z256" s="116"/>
      <c r="AA256" s="116"/>
      <c r="AB256" s="116"/>
    </row>
    <row r="257" spans="18:28">
      <c r="R257" s="116"/>
      <c r="S257" s="116"/>
      <c r="T257" s="116"/>
      <c r="U257" s="116"/>
      <c r="V257" s="116"/>
      <c r="W257" s="116"/>
      <c r="X257" s="116"/>
      <c r="Y257" s="116"/>
      <c r="Z257" s="116"/>
      <c r="AA257" s="116"/>
      <c r="AB257" s="116"/>
    </row>
    <row r="258" spans="18:28">
      <c r="R258" s="116"/>
      <c r="S258" s="116"/>
      <c r="T258" s="116"/>
      <c r="U258" s="116"/>
      <c r="V258" s="116"/>
      <c r="W258" s="116"/>
      <c r="X258" s="116"/>
      <c r="Y258" s="116"/>
      <c r="Z258" s="116"/>
      <c r="AA258" s="116"/>
      <c r="AB258" s="116"/>
    </row>
    <row r="259" spans="18:28">
      <c r="R259" s="116"/>
      <c r="S259" s="116"/>
      <c r="T259" s="116"/>
      <c r="U259" s="116"/>
      <c r="V259" s="116"/>
      <c r="W259" s="116"/>
      <c r="X259" s="116"/>
      <c r="Y259" s="116"/>
      <c r="Z259" s="116"/>
      <c r="AA259" s="116"/>
      <c r="AB259" s="116"/>
    </row>
    <row r="260" spans="18:28">
      <c r="R260" s="116"/>
      <c r="S260" s="116"/>
      <c r="T260" s="116"/>
      <c r="U260" s="116"/>
      <c r="V260" s="116"/>
      <c r="W260" s="116"/>
      <c r="X260" s="116"/>
      <c r="Y260" s="116"/>
      <c r="Z260" s="116"/>
      <c r="AA260" s="116"/>
      <c r="AB260" s="116"/>
    </row>
    <row r="261" spans="18:28">
      <c r="R261" s="116"/>
      <c r="S261" s="116"/>
      <c r="T261" s="116"/>
      <c r="U261" s="116"/>
      <c r="V261" s="116"/>
      <c r="W261" s="116"/>
      <c r="X261" s="116"/>
      <c r="Y261" s="116"/>
      <c r="Z261" s="116"/>
      <c r="AA261" s="116"/>
      <c r="AB261" s="116"/>
    </row>
    <row r="262" spans="18:28">
      <c r="R262" s="116"/>
      <c r="S262" s="116"/>
      <c r="T262" s="116"/>
      <c r="U262" s="116"/>
      <c r="V262" s="116"/>
      <c r="W262" s="116"/>
      <c r="X262" s="116"/>
      <c r="Y262" s="116"/>
      <c r="Z262" s="116"/>
      <c r="AA262" s="116"/>
      <c r="AB262" s="116"/>
    </row>
    <row r="263" spans="18:28">
      <c r="R263" s="116"/>
      <c r="S263" s="116"/>
      <c r="T263" s="116"/>
      <c r="U263" s="116"/>
      <c r="V263" s="116"/>
      <c r="W263" s="116"/>
      <c r="X263" s="116"/>
      <c r="Y263" s="116"/>
      <c r="Z263" s="116"/>
      <c r="AA263" s="116"/>
      <c r="AB263" s="116"/>
    </row>
    <row r="264" spans="18:28">
      <c r="R264" s="116"/>
      <c r="S264" s="116"/>
      <c r="T264" s="116"/>
      <c r="U264" s="116"/>
      <c r="V264" s="116"/>
      <c r="W264" s="116"/>
      <c r="X264" s="116"/>
      <c r="Y264" s="116"/>
      <c r="Z264" s="116"/>
      <c r="AA264" s="116"/>
      <c r="AB264" s="116"/>
    </row>
    <row r="265" spans="18:28">
      <c r="R265" s="116"/>
      <c r="S265" s="116"/>
      <c r="T265" s="116"/>
      <c r="U265" s="116"/>
      <c r="V265" s="116"/>
      <c r="W265" s="116"/>
      <c r="X265" s="116"/>
      <c r="Y265" s="116"/>
      <c r="Z265" s="116"/>
      <c r="AA265" s="116"/>
      <c r="AB265" s="116"/>
    </row>
    <row r="266" spans="18:28">
      <c r="R266" s="41"/>
      <c r="T266" s="41"/>
      <c r="V266" s="41"/>
      <c r="W266" s="41"/>
      <c r="X266" s="41"/>
      <c r="Y266" s="41"/>
      <c r="Z266" s="41"/>
      <c r="AA266" s="41"/>
      <c r="AB266" s="41"/>
    </row>
  </sheetData>
  <sheetProtection formatCells="0" formatColumns="0" formatRows="0" insertRows="0" deleteRows="0"/>
  <autoFilter ref="C13:AB227"/>
  <mergeCells count="23">
    <mergeCell ref="S13:T13"/>
    <mergeCell ref="D13:E13"/>
    <mergeCell ref="B233:O238"/>
    <mergeCell ref="R232:AB235"/>
    <mergeCell ref="R252:AB265"/>
    <mergeCell ref="C225:J227"/>
    <mergeCell ref="C229:F229"/>
    <mergeCell ref="C230:F230"/>
    <mergeCell ref="R225:X227"/>
    <mergeCell ref="K225:M225"/>
    <mergeCell ref="K226:L226"/>
    <mergeCell ref="K227:M227"/>
    <mergeCell ref="R228:AB231"/>
    <mergeCell ref="R1:AB1"/>
    <mergeCell ref="G11:H11"/>
    <mergeCell ref="B1:O1"/>
    <mergeCell ref="C9:E9"/>
    <mergeCell ref="R7:AB7"/>
    <mergeCell ref="C7:N7"/>
    <mergeCell ref="C10:E10"/>
    <mergeCell ref="C11:E11"/>
    <mergeCell ref="G9:H9"/>
    <mergeCell ref="G10:H10"/>
  </mergeCells>
  <phoneticPr fontId="15" type="noConversion"/>
  <pageMargins left="0.25" right="0.25" top="0.75" bottom="0.75" header="0.3" footer="0.3"/>
  <pageSetup scale="2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Справочники!$A$1:$A$5</xm:f>
          </x14:formula1>
          <xm:sqref>U17:U18 U20 U22 U24:U25 U27:U28 U31:U32 U35:U40 U43 U45 U47 U49 U51 U53 U55 U57 U59 U61 U63 U65 U67 U69 U71 U73 U76:U83 U98:U103 U105:U106 U109 U112 U115:U116 U119 U122 U125:U127 U130:U132 U135:U141 U144:U151 U154 U165:U166 U169:U171 U173:U176 U178:U180 U182:U184 U189 U191 U194 U202:U203 U206:U208 U211 U214 U217 U220:U221 U224 U86:U88 U91:U93 U95 U157:U162 U187 U197:U199 F130:F132 F224 F154 F91:F93 F86:F88 F76:F83 F220:F221 F217 F214 F211 F206:F208 F202:F203 F197:F199 F191 F189 F187 F178:F180 F173:F176 F169:F171 F165:F166 F157:F162 F144:F151 F135:F141 F194 F125:F127 F122 F119 F115:F116 F112 F109 F105:F106 F98:F103 F95 F73 F71 F69 F59 F67 F65 F63 F61 F57 F55 F53 F51 F49 F47 F45 F43 F35:F40 F31:F32 F182:F184 F17:F18 F20 F22 F24:F25 F27:F28</xm:sqref>
        </x14:dataValidation>
        <x14:dataValidation type="list" allowBlank="1" showInputMessage="1" showErrorMessage="1">
          <x14:formula1>
            <xm:f>Справочники!$A$7:$A$9</xm:f>
          </x14:formula1>
          <xm:sqref>Y197:Y199 Y86:Y88 Y91:Y93 Y95 Y157:Y162 Y165:Y166 Y169:Y171 Y173:Y176 Y178:Y180 Y182:Y184 Y187 Y17:Y18 Y20 Y22 Y24:Y25 Y27:Y28 Y31:Y32 Y35:Y40 Y43 Y45 Y47 Y49 Y51 Y53 Y55 Y57 Y59 Y61 Y63 Y65 Y67 Y69 Y71 Y73 Y76:Y83 Y98:Y103 Y105:Y106 Y109 Y112 Y115:Y116 Y119 Y122 Y125:Y127 Y130:Y132 Y135:Y141 Y144:Y151 Y154 Y189 Y191 Y194 Y202:Y203 Y206:Y208 Y211 Y214 Y217 Y220:Y221 Y224</xm:sqref>
        </x14:dataValidation>
        <x14:dataValidation type="list" allowBlank="1" showInputMessage="1" showErrorMessage="1">
          <x14:formula1>
            <xm:f>Справочники!$A$12:$A$14</xm:f>
          </x14:formula1>
          <xm:sqref>Z197:Z199 Z86:Z88 Z91:Z93 Z95 Z157:Z162 Z165:Z166 Z169:Z171 Z173:Z176 Z178:Z180 Z182:Z184 Z187 Z17:Z18 Z20 Z22 Z24:Z25 Z27:Z28 Z31:Z32 Z35:Z40 Z43 Z45 Z47 Z49 Z51 Z53 Z55 Z57 Z59 Z61 Z63 Z65 Z67 Z69 Z71 Z73 Z76:Z83 Z98:Z103 Z105:Z106 Z109 Z112 Z115:Z116 Z119 Z122 Z125:Z127 Z130:Z132 Z135:Z141 Z144:Z151 Z154 Z189 Z191 Z194 Z202:Z203 Z206:Z208 Z211 Z214 Z217 Z220:Z221 Z224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showGridLines="0" workbookViewId="0">
      <selection activeCell="A12" sqref="A12:A14"/>
    </sheetView>
  </sheetViews>
  <sheetFormatPr defaultColWidth="9" defaultRowHeight="12.75"/>
  <cols>
    <col min="1" max="16384" width="9" style="34"/>
  </cols>
  <sheetData>
    <row r="1" spans="1:1" ht="15.75">
      <c r="A1" s="6" t="s">
        <v>27</v>
      </c>
    </row>
    <row r="2" spans="1:1" ht="15.75">
      <c r="A2" s="6" t="s">
        <v>28</v>
      </c>
    </row>
    <row r="3" spans="1:1" ht="15.75">
      <c r="A3" s="6" t="s">
        <v>29</v>
      </c>
    </row>
    <row r="4" spans="1:1" ht="15.75">
      <c r="A4" s="6" t="s">
        <v>30</v>
      </c>
    </row>
    <row r="5" spans="1:1" ht="15.75">
      <c r="A5" s="6" t="s">
        <v>31</v>
      </c>
    </row>
    <row r="7" spans="1:1" ht="15.75">
      <c r="A7" s="6" t="s">
        <v>37</v>
      </c>
    </row>
    <row r="8" spans="1:1" ht="44.25" customHeight="1">
      <c r="A8" s="40" t="s">
        <v>42</v>
      </c>
    </row>
    <row r="9" spans="1:1" ht="15.75">
      <c r="A9" s="6" t="s">
        <v>33</v>
      </c>
    </row>
    <row r="12" spans="1:1">
      <c r="A12" s="34" t="s">
        <v>39</v>
      </c>
    </row>
    <row r="13" spans="1:1">
      <c r="A13" s="34" t="s">
        <v>40</v>
      </c>
    </row>
    <row r="14" spans="1:1">
      <c r="A14" s="3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и Структура НМЦ</vt:lpstr>
      <vt:lpstr>Справочники</vt:lpstr>
      <vt:lpstr>'Комм. предл. и Структура НМЦ'!Область_печати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Малошенок Ольга Евгеньевна</cp:lastModifiedBy>
  <cp:lastPrinted>2025-02-11T11:26:17Z</cp:lastPrinted>
  <dcterms:created xsi:type="dcterms:W3CDTF">2023-05-26T08:17:29Z</dcterms:created>
  <dcterms:modified xsi:type="dcterms:W3CDTF">2026-08-07T07:27:41Z</dcterms:modified>
</cp:coreProperties>
</file>