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тры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<sst xmlns="http://schemas.openxmlformats.org/spreadsheetml/2006/main" count="243" uniqueCount="97">
  <si>
    <t xml:space="preserve">Приложение № 1 </t>
  </si>
  <si>
    <t xml:space="preserve">Распределение потребности по адресам поставки товара (ассортиментный перечень)</t>
  </si>
  <si>
    <t xml:space="preserve">Область поставки</t>
  </si>
  <si>
    <t xml:space="preserve">Объем, литры</t>
  </si>
  <si>
    <t xml:space="preserve">№</t>
  </si>
  <si>
    <t xml:space="preserve">Должность</t>
  </si>
  <si>
    <t xml:space="preserve">Наименование подразделения</t>
  </si>
  <si>
    <t xml:space="preserve">Всего, чел.</t>
  </si>
  <si>
    <t xml:space="preserve">Твердое туалетное мыло, кг (0,2 кг)</t>
  </si>
  <si>
    <t xml:space="preserve">Жидкое туалетное мыло, (0,25) л</t>
  </si>
  <si>
    <t xml:space="preserve">Регенерирующие, восстанавливающие кремы, лосьоны, гели, спреи, (0,1) л</t>
  </si>
  <si>
    <t xml:space="preserve">Спрей для ног с противогрибковым действием, (0,1) л</t>
  </si>
  <si>
    <t xml:space="preserve">Крем, лосьон, гель, спрей для защиты кожи от УФ излучения диапазонов А, В, С, л</t>
  </si>
  <si>
    <t xml:space="preserve">Крем, лосьон, эмульсия гидрофильного действия, (0,1) л</t>
  </si>
  <si>
    <t xml:space="preserve">Очищающие кремы, гели и пасты от устойчивых загрязнений, (0,2) л</t>
  </si>
  <si>
    <t xml:space="preserve">Крем, лосьон, эмульсия гидрофобного действия, (0,1) л</t>
  </si>
  <si>
    <t xml:space="preserve">Антисептики для рук (спреи, гели, растворы) гидрофобного действия, (0,1)л</t>
  </si>
  <si>
    <t xml:space="preserve">Репеллентные средства: крем, лосьон, гель, спрей, (0,2) л</t>
  </si>
  <si>
    <t xml:space="preserve">Инсектоакарицидные средства: спрей, раствор, (0,2) л</t>
  </si>
  <si>
    <t xml:space="preserve">Крем, лосьон, гель, спрей от негативного влияния окружающей среды для защиты кожи в условиях пониженных температур, ветра, (0,1) л</t>
  </si>
  <si>
    <t xml:space="preserve">Амурская область</t>
  </si>
  <si>
    <t xml:space="preserve">Итого, л/кг</t>
  </si>
  <si>
    <t xml:space="preserve">Итого</t>
  </si>
  <si>
    <t xml:space="preserve">Саха (Якутия)</t>
  </si>
  <si>
    <t xml:space="preserve">Бурейский ТУ,  Амурская область, Бурейский район, п. Талакан, база флота Бурейская ГЭС; Бурейский ТУ (Участок Нижне-Бурейский), Амурская область, Бурейский р-н, п. Николаевка, мкр. Гидростроителей</t>
  </si>
  <si>
    <t xml:space="preserve">Хабаровский край</t>
  </si>
  <si>
    <t xml:space="preserve">Инженер-механик</t>
  </si>
  <si>
    <t xml:space="preserve">БТУ</t>
  </si>
  <si>
    <t xml:space="preserve">Магаданская область</t>
  </si>
  <si>
    <t xml:space="preserve">Электрогазосварщик</t>
  </si>
  <si>
    <t xml:space="preserve">Приморский край</t>
  </si>
  <si>
    <t xml:space="preserve">Станочник широкого профиля</t>
  </si>
  <si>
    <t xml:space="preserve">Сахалинская область</t>
  </si>
  <si>
    <t xml:space="preserve">Слесарь-электрик по ремонту электрооборудования</t>
  </si>
  <si>
    <t xml:space="preserve">Итог</t>
  </si>
  <si>
    <t xml:space="preserve">Слесарь-инструментальщик</t>
  </si>
  <si>
    <t xml:space="preserve">Слесарь по ремонту автомобилей</t>
  </si>
  <si>
    <t xml:space="preserve">Водитель автомобиля</t>
  </si>
  <si>
    <t xml:space="preserve">Машинист автовышки и автогидроподъемника</t>
  </si>
  <si>
    <t xml:space="preserve">Тракторист</t>
  </si>
  <si>
    <t xml:space="preserve">Машинист крана (крановщик)</t>
  </si>
  <si>
    <t xml:space="preserve">Машинист дорожно-транспортных машин</t>
  </si>
  <si>
    <t xml:space="preserve">Судоводитель маломерного судна</t>
  </si>
  <si>
    <t xml:space="preserve">Рулевой</t>
  </si>
  <si>
    <t xml:space="preserve">Мастер</t>
  </si>
  <si>
    <t xml:space="preserve">НБТУ</t>
  </si>
  <si>
    <t xml:space="preserve">Зейский ТУ, Амурская область, г.Зея,  терминал транспортной компании</t>
  </si>
  <si>
    <t xml:space="preserve">Механик</t>
  </si>
  <si>
    <t xml:space="preserve">ЗТУ</t>
  </si>
  <si>
    <t xml:space="preserve">Машинист экскаватора</t>
  </si>
  <si>
    <t xml:space="preserve">Капитан-механик</t>
  </si>
  <si>
    <t xml:space="preserve">Моторист (машинист)</t>
  </si>
  <si>
    <t xml:space="preserve">Якутский транспортный участок, Республика Саха (Якутия), г. Якутск , пр. им. Михаила Николаева, д. 36;</t>
  </si>
  <si>
    <t xml:space="preserve">ЯкутТУ</t>
  </si>
  <si>
    <t xml:space="preserve">Транспортный участок Нерюнгри, Республика Саха (Якутия), г Нерюнгри, ул. Донецкая, д. 34</t>
  </si>
  <si>
    <t xml:space="preserve">НТУ</t>
  </si>
  <si>
    <t xml:space="preserve">Строительный участок Нерюнгри, Республика Саха (Якутия), Нерюнгринский район, п. Серебряный Бор</t>
  </si>
  <si>
    <t xml:space="preserve">СУ Нерюнгри</t>
  </si>
  <si>
    <t xml:space="preserve">Руководитель вахтовой группы </t>
  </si>
  <si>
    <t xml:space="preserve">Электрогазосварщик </t>
  </si>
  <si>
    <t xml:space="preserve">Слесарь по ремонту автомобилей </t>
  </si>
  <si>
    <t xml:space="preserve">Водитель погрузчика </t>
  </si>
  <si>
    <t xml:space="preserve">Машинист бульдозера </t>
  </si>
  <si>
    <t xml:space="preserve">Машинист экскаватора </t>
  </si>
  <si>
    <t xml:space="preserve">Машинист крана автомобильного</t>
  </si>
  <si>
    <t xml:space="preserve">Хабаровский транспортный участок и  строительный участок, Хабаровский край, г. Хабаровск, ул. Автономная, д. 5</t>
  </si>
  <si>
    <t xml:space="preserve">ХТУ/ХСУ</t>
  </si>
  <si>
    <t xml:space="preserve">Машинист бульдозера</t>
  </si>
  <si>
    <t xml:space="preserve">Группа расчистки просек</t>
  </si>
  <si>
    <t xml:space="preserve">Хабаровский участок расчистки просек, г. Хабаровск, ул. Автономная 5а</t>
  </si>
  <si>
    <t xml:space="preserve">ХУРП</t>
  </si>
  <si>
    <t xml:space="preserve">Вальщик леса</t>
  </si>
  <si>
    <t xml:space="preserve">Лесоруб</t>
  </si>
  <si>
    <t xml:space="preserve">Раскряжевщик</t>
  </si>
  <si>
    <t xml:space="preserve">Южно-Сахалинский участок расчистки просек, Сахалинская область, г. Южно-Сахалинск, ул. Шлакоблочная 28</t>
  </si>
  <si>
    <t xml:space="preserve">ЮСУРП</t>
  </si>
  <si>
    <t xml:space="preserve"> </t>
  </si>
  <si>
    <t xml:space="preserve">Машинист лесозаготовительной техники</t>
  </si>
  <si>
    <t xml:space="preserve">Усть-Среднеканский ТУ, Усть-Среднеканский ТУ, Магаданская область, вахтовый поселок строителей Усть-Среднеканской ГЭС</t>
  </si>
  <si>
    <t xml:space="preserve">УСТУ</t>
  </si>
  <si>
    <t xml:space="preserve">Руководитель группы</t>
  </si>
  <si>
    <t xml:space="preserve">Колымский СУ, 686222, Магаданская область, Ягоднинский район, п. Синегорье, база ГЭМ-СГЭМ</t>
  </si>
  <si>
    <t xml:space="preserve">Геодезист</t>
  </si>
  <si>
    <t xml:space="preserve">КСУ</t>
  </si>
  <si>
    <t xml:space="preserve">Производитель работ</t>
  </si>
  <si>
    <t xml:space="preserve">Машинист катка</t>
  </si>
  <si>
    <t xml:space="preserve">Разнорабочий</t>
  </si>
  <si>
    <t xml:space="preserve">Колымский ТУ, 686222, Магаданская область, Ягоднинский район, п. Синегорье, база ГЭМ-СГЭМ</t>
  </si>
  <si>
    <t xml:space="preserve">КТУ</t>
  </si>
  <si>
    <t xml:space="preserve">Машинист комбинированной дорожно-транспортной машины</t>
  </si>
  <si>
    <t xml:space="preserve">Владивостокский СУ, Приморский край, г. Владивосток, ул. Фадеева 47а</t>
  </si>
  <si>
    <t xml:space="preserve">ВСУ</t>
  </si>
  <si>
    <t xml:space="preserve">Машинист автомобильного крана</t>
  </si>
  <si>
    <t xml:space="preserve">Водитель погрузчика</t>
  </si>
  <si>
    <t xml:space="preserve"> Партизанский СУ, 690090, Приморский край, г. Партизанск, ул. Свердлова, д.2</t>
  </si>
  <si>
    <t xml:space="preserve">ПСУ</t>
  </si>
  <si>
    <t xml:space="preserve">ИТОГО 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</si>
</sst>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0.00"/>
    <numFmt numFmtId="167" formatCode="0"/>
  </numFmts>
  <fonts count="22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.5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0"/>
      <color rgb="FF000000"/>
      <name val="Arial"/>
      <family val="2"/>
      <charset val="1"/>
    </font>
    <font>
      <sz val="15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2"/>
      <color rgb="FF000000"/>
      <name val="Arial"/>
      <family val="2"/>
      <charset val="1"/>
    </font>
    <font>
      <b val="true"/>
      <sz val="12"/>
      <color rgb="FF000000"/>
      <name val="Times New Roman"/>
      <family val="1"/>
      <charset val="1"/>
    </font>
    <font>
      <b val="true"/>
      <sz val="10.5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b val="true"/>
      <sz val="8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b val="true"/>
      <sz val="11"/>
      <color rgb="FF000000"/>
      <name val="Calibri"/>
      <family val="2"/>
      <charset val="1"/>
    </font>
    <font>
      <b val="true"/>
      <sz val="12"/>
      <name val="Times New Roman"/>
      <family val="1"/>
      <charset val="1"/>
    </font>
    <font>
      <b val="true"/>
      <sz val="10"/>
      <color rgb="FF000000"/>
      <name val="Arial"/>
      <family val="2"/>
      <charset val="1"/>
    </font>
    <font>
      <sz val="10.5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E7E6E6"/>
        <bgColor rgb="FFFFFFCC"/>
      </patternFill>
    </fill>
    <fill>
      <patternFill patternType="solid">
        <fgColor rgb="FFFFBF00"/>
        <bgColor rgb="FFFF9900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16" fillId="2" borderId="1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3" borderId="1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5" fontId="1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4" borderId="1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1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8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1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0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5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8" fillId="0" borderId="1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4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7" fontId="13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151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S24" activeCellId="0" sqref="S24"/>
    </sheetView>
  </sheetViews>
  <sheetFormatPr defaultColWidth="11.53515625" defaultRowHeight="15" zeroHeight="false" outlineLevelRow="0" outlineLevelCol="0"/>
  <cols>
    <col collapsed="false" customWidth="true" hidden="false" outlineLevel="0" max="1" min="1" style="1" width="8.68"/>
    <col collapsed="false" customWidth="true" hidden="false" outlineLevel="0" max="2" min="2" style="2" width="59.14"/>
    <col collapsed="false" customWidth="true" hidden="false" outlineLevel="0" max="3" min="3" style="3" width="13"/>
    <col collapsed="false" customWidth="true" hidden="false" outlineLevel="0" max="5" min="5" style="3" width="8.68"/>
    <col collapsed="false" customWidth="true" hidden="false" outlineLevel="0" max="15" min="7" style="3" width="8.68"/>
    <col collapsed="false" customWidth="true" hidden="false" outlineLevel="0" max="16" min="16" style="3" width="12.76"/>
    <col collapsed="false" customWidth="false" hidden="false" outlineLevel="0" max="17" min="17" style="4" width="11.53"/>
    <col collapsed="false" customWidth="true" hidden="false" outlineLevel="0" max="18" min="18" style="4" width="20.61"/>
    <col collapsed="false" customWidth="true" hidden="false" outlineLevel="0" max="19" min="19" style="4" width="21.96"/>
    <col collapsed="false" customWidth="true" hidden="false" outlineLevel="0" max="20" min="20" style="4" width="16.72"/>
    <col collapsed="false" customWidth="true" hidden="false" outlineLevel="0" max="21" min="21" style="4" width="22.09"/>
  </cols>
  <sheetData>
    <row r="1" customFormat="false" ht="18.55" hidden="false" customHeight="false" outlineLevel="0" collapsed="false">
      <c r="A1" s="5"/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8" t="s">
        <v>0</v>
      </c>
      <c r="O1" s="8"/>
      <c r="P1" s="8"/>
      <c r="Q1" s="9"/>
      <c r="R1" s="9"/>
      <c r="S1" s="9"/>
      <c r="T1" s="9"/>
    </row>
    <row r="2" customFormat="false" ht="12.8" hidden="false" customHeight="true" outlineLevel="0" collapsed="false">
      <c r="A2" s="5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9"/>
      <c r="R2" s="9"/>
      <c r="S2" s="9"/>
      <c r="T2" s="9"/>
    </row>
    <row r="3" customFormat="false" ht="12.8" hidden="false" customHeight="true" outlineLevel="0" collapsed="false">
      <c r="A3" s="5"/>
      <c r="B3" s="6"/>
      <c r="C3" s="10" t="s">
        <v>1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9"/>
      <c r="R3" s="9"/>
      <c r="S3" s="11" t="s">
        <v>2</v>
      </c>
      <c r="T3" s="11" t="s">
        <v>3</v>
      </c>
    </row>
    <row r="4" customFormat="false" ht="111" hidden="false" customHeight="true" outlineLevel="0" collapsed="false">
      <c r="A4" s="12" t="s">
        <v>4</v>
      </c>
      <c r="B4" s="13" t="s">
        <v>5</v>
      </c>
      <c r="C4" s="14" t="s">
        <v>6</v>
      </c>
      <c r="D4" s="14" t="s">
        <v>7</v>
      </c>
      <c r="E4" s="14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4" t="s">
        <v>13</v>
      </c>
      <c r="K4" s="14" t="s">
        <v>14</v>
      </c>
      <c r="L4" s="14" t="s">
        <v>15</v>
      </c>
      <c r="M4" s="14" t="s">
        <v>16</v>
      </c>
      <c r="N4" s="14" t="s">
        <v>17</v>
      </c>
      <c r="O4" s="14" t="s">
        <v>18</v>
      </c>
      <c r="P4" s="15" t="s">
        <v>19</v>
      </c>
      <c r="Q4" s="9"/>
      <c r="R4" s="9"/>
      <c r="S4" s="16" t="s">
        <v>20</v>
      </c>
      <c r="T4" s="16" t="n">
        <f aca="false">Q6+Q26</f>
        <v>692</v>
      </c>
    </row>
    <row r="5" s="22" customFormat="true" ht="17.35" hidden="false" customHeight="false" outlineLevel="0" collapsed="false">
      <c r="A5" s="17"/>
      <c r="B5" s="18" t="s">
        <v>21</v>
      </c>
      <c r="C5" s="19"/>
      <c r="D5" s="20" t="n">
        <f aca="false">SUM(D7:D117)</f>
        <v>534</v>
      </c>
      <c r="E5" s="21" t="n">
        <f aca="false">E6+E26+E33+E35+E49+E78+E97+E102+E110+E83+E59+E67+E38</f>
        <v>61.2</v>
      </c>
      <c r="F5" s="21" t="n">
        <f aca="false">F6+F26+F33+F35+F49+F78+F97+F102+F110+F83+F59+F67+F38</f>
        <v>1571</v>
      </c>
      <c r="G5" s="21" t="n">
        <f aca="false">G6+G26+G33+G35+G49+G78+G97+G102+G110+G83+G59+G67+G38</f>
        <v>645.6</v>
      </c>
      <c r="H5" s="21" t="n">
        <f aca="false">H6+H26+H33+H35+H49+H78+H97+H102+H110+H83+H59+H67+H38</f>
        <v>645.6</v>
      </c>
      <c r="I5" s="21" t="n">
        <f aca="false">I6+I26+I33+I35+I49+I78+I97+I102+I110+I83+I59+I67+I38</f>
        <v>135.6</v>
      </c>
      <c r="J5" s="21" t="n">
        <f aca="false">J6+J26+J33+J35+J49+J78+J97+J102+J110+J83+J59+J67+J38</f>
        <v>258</v>
      </c>
      <c r="K5" s="21" t="n">
        <f aca="false">K6+K26+K33+K35+K49+K78+K97+K102+K110+K83+K59+K67+K38</f>
        <v>594.2</v>
      </c>
      <c r="L5" s="21" t="n">
        <f aca="false">L6+L26+L33+L35+L49+L78+L97+L102+L110+L83+L59+L67+L38</f>
        <v>42</v>
      </c>
      <c r="M5" s="21" t="n">
        <f aca="false">M6+M26+M33+M35+M49+M78+M97+M102+M110+M83+M59+M67+M38</f>
        <v>174</v>
      </c>
      <c r="N5" s="21" t="n">
        <f aca="false">N6+N26+N33+N35+N49+N78+N97+N102+N110+N83+N59+N67+N38</f>
        <v>346.8</v>
      </c>
      <c r="O5" s="21" t="n">
        <f aca="false">O6+O26+O33+O35+O49+O78+O97+O102+O110+O83+O59+O67+O38</f>
        <v>298.8</v>
      </c>
      <c r="P5" s="21" t="n">
        <f aca="false">P6+P26+P33+P35+P49+P78+P97+P102+P110+P83+P59+P67+P38</f>
        <v>140.4</v>
      </c>
      <c r="Q5" s="9" t="s">
        <v>22</v>
      </c>
      <c r="R5" s="9"/>
      <c r="S5" s="16" t="s">
        <v>23</v>
      </c>
      <c r="T5" s="16" t="n">
        <f aca="false">Q33+Q35+Q38</f>
        <v>519.2</v>
      </c>
      <c r="U5" s="4"/>
      <c r="XEW5" s="3"/>
      <c r="XEX5" s="3"/>
      <c r="XEY5" s="3"/>
      <c r="XEZ5" s="3"/>
      <c r="XFA5" s="3"/>
      <c r="XFB5" s="3"/>
      <c r="XFC5" s="3"/>
      <c r="XFD5" s="3"/>
    </row>
    <row r="6" customFormat="false" ht="50.9" hidden="false" customHeight="false" outlineLevel="0" collapsed="false">
      <c r="A6" s="17"/>
      <c r="B6" s="23" t="s">
        <v>24</v>
      </c>
      <c r="C6" s="24"/>
      <c r="D6" s="25"/>
      <c r="E6" s="26" t="n">
        <f aca="false">SUM(E7:E25)</f>
        <v>0</v>
      </c>
      <c r="F6" s="26" t="n">
        <f aca="false">SUM(F7:F25)</f>
        <v>183</v>
      </c>
      <c r="G6" s="26" t="n">
        <f aca="false">SUM(G7:G25)</f>
        <v>73.2</v>
      </c>
      <c r="H6" s="26" t="n">
        <f aca="false">SUM(H7:H25)</f>
        <v>73.2</v>
      </c>
      <c r="I6" s="26" t="n">
        <f aca="false">SUM(I7:I25)</f>
        <v>12</v>
      </c>
      <c r="J6" s="26" t="n">
        <f aca="false">SUM(J7:J25)</f>
        <v>13.2</v>
      </c>
      <c r="K6" s="26" t="n">
        <f aca="false">SUM(K7:K25)</f>
        <v>26.4</v>
      </c>
      <c r="L6" s="26" t="n">
        <f aca="false">SUM(L7:L25)</f>
        <v>1.2</v>
      </c>
      <c r="M6" s="26" t="n">
        <f aca="false">SUM(M7:M25)</f>
        <v>8.4</v>
      </c>
      <c r="N6" s="26" t="n">
        <f aca="false">SUM(N7:N25)</f>
        <v>16.8</v>
      </c>
      <c r="O6" s="26" t="n">
        <f aca="false">SUM(O7:O25)</f>
        <v>16.8</v>
      </c>
      <c r="P6" s="26" t="n">
        <f aca="false">SUM(P7:P25)</f>
        <v>1.2</v>
      </c>
      <c r="Q6" s="27" t="n">
        <f aca="false">SUM(E6:P6)</f>
        <v>425.4</v>
      </c>
      <c r="R6" s="27"/>
      <c r="S6" s="16" t="s">
        <v>25</v>
      </c>
      <c r="T6" s="16" t="n">
        <f aca="false">Q49+Q59</f>
        <v>1178</v>
      </c>
      <c r="XEW6" s="3"/>
      <c r="XEX6" s="3"/>
      <c r="XEY6" s="3"/>
      <c r="XEZ6" s="3"/>
      <c r="XFA6" s="3"/>
      <c r="XFB6" s="3"/>
      <c r="XFC6" s="3"/>
      <c r="XFD6" s="3"/>
    </row>
    <row r="7" s="3" customFormat="true" ht="15" hidden="false" customHeight="false" outlineLevel="0" collapsed="false">
      <c r="A7" s="28" t="n">
        <v>1</v>
      </c>
      <c r="B7" s="29" t="s">
        <v>26</v>
      </c>
      <c r="C7" s="30" t="s">
        <v>27</v>
      </c>
      <c r="D7" s="31" t="n">
        <v>1</v>
      </c>
      <c r="E7" s="32"/>
      <c r="F7" s="32" t="n">
        <f aca="false">D7*0.25*12</f>
        <v>3</v>
      </c>
      <c r="G7" s="32" t="n">
        <f aca="false">D7*0.1*12</f>
        <v>1.2</v>
      </c>
      <c r="H7" s="32" t="n">
        <f aca="false">D7*0.1*12</f>
        <v>1.2</v>
      </c>
      <c r="I7" s="32"/>
      <c r="J7" s="32"/>
      <c r="K7" s="32"/>
      <c r="L7" s="32"/>
      <c r="M7" s="32"/>
      <c r="N7" s="32"/>
      <c r="O7" s="32"/>
      <c r="P7" s="32"/>
      <c r="Q7" s="9"/>
      <c r="R7" s="9"/>
      <c r="S7" s="16" t="s">
        <v>28</v>
      </c>
      <c r="T7" s="16" t="n">
        <f aca="false">Q78+Q83+Q97</f>
        <v>1017.6</v>
      </c>
      <c r="U7" s="4"/>
    </row>
    <row r="8" s="3" customFormat="true" ht="15" hidden="false" customHeight="false" outlineLevel="0" collapsed="false">
      <c r="A8" s="33" t="n">
        <v>2</v>
      </c>
      <c r="B8" s="29" t="s">
        <v>29</v>
      </c>
      <c r="C8" s="30" t="s">
        <v>27</v>
      </c>
      <c r="D8" s="31" t="n">
        <v>1</v>
      </c>
      <c r="E8" s="32"/>
      <c r="F8" s="32" t="n">
        <f aca="false">D8*0.25*12</f>
        <v>3</v>
      </c>
      <c r="G8" s="32" t="n">
        <f aca="false">D8*0.1*12</f>
        <v>1.2</v>
      </c>
      <c r="H8" s="32" t="n">
        <f aca="false">D8*0.1*12</f>
        <v>1.2</v>
      </c>
      <c r="I8" s="32" t="n">
        <f aca="false">D8*0.1*12</f>
        <v>1.2</v>
      </c>
      <c r="J8" s="32" t="n">
        <f aca="false">D8*0.1*12</f>
        <v>1.2</v>
      </c>
      <c r="K8" s="32" t="n">
        <f aca="false">D8*0.2*12</f>
        <v>2.4</v>
      </c>
      <c r="L8" s="32"/>
      <c r="M8" s="32"/>
      <c r="N8" s="32"/>
      <c r="O8" s="32"/>
      <c r="P8" s="32" t="n">
        <f aca="false">D8*0.1*12</f>
        <v>1.2</v>
      </c>
      <c r="Q8" s="9"/>
      <c r="R8" s="9"/>
      <c r="S8" s="16" t="s">
        <v>30</v>
      </c>
      <c r="T8" s="16" t="n">
        <f aca="false">Q102+Q110</f>
        <v>491.8</v>
      </c>
      <c r="U8" s="4"/>
    </row>
    <row r="9" s="3" customFormat="true" ht="15" hidden="false" customHeight="false" outlineLevel="0" collapsed="false">
      <c r="A9" s="28" t="n">
        <v>3</v>
      </c>
      <c r="B9" s="29" t="s">
        <v>31</v>
      </c>
      <c r="C9" s="30" t="s">
        <v>27</v>
      </c>
      <c r="D9" s="31" t="n">
        <v>1</v>
      </c>
      <c r="E9" s="32"/>
      <c r="F9" s="32" t="n">
        <f aca="false">D9*0.25*12</f>
        <v>3</v>
      </c>
      <c r="G9" s="32" t="n">
        <f aca="false">D9*0.1*12</f>
        <v>1.2</v>
      </c>
      <c r="H9" s="32" t="n">
        <f aca="false">D9*0.1*12</f>
        <v>1.2</v>
      </c>
      <c r="I9" s="32"/>
      <c r="J9" s="32" t="n">
        <f aca="false">D9*0.1*12</f>
        <v>1.2</v>
      </c>
      <c r="K9" s="32" t="n">
        <f aca="false">D9*0.2*12</f>
        <v>2.4</v>
      </c>
      <c r="L9" s="32"/>
      <c r="M9" s="32"/>
      <c r="N9" s="32"/>
      <c r="O9" s="32"/>
      <c r="P9" s="32"/>
      <c r="Q9" s="9"/>
      <c r="R9" s="9"/>
      <c r="S9" s="16" t="s">
        <v>32</v>
      </c>
      <c r="T9" s="16" t="n">
        <f aca="false">Q67</f>
        <v>1014.6</v>
      </c>
      <c r="U9" s="4"/>
    </row>
    <row r="10" s="3" customFormat="true" ht="15" hidden="false" customHeight="false" outlineLevel="0" collapsed="false">
      <c r="A10" s="33" t="n">
        <v>4</v>
      </c>
      <c r="B10" s="29" t="s">
        <v>33</v>
      </c>
      <c r="C10" s="30" t="s">
        <v>27</v>
      </c>
      <c r="D10" s="31" t="n">
        <v>1</v>
      </c>
      <c r="E10" s="32"/>
      <c r="F10" s="32" t="n">
        <f aca="false">D10*0.25*12</f>
        <v>3</v>
      </c>
      <c r="G10" s="32" t="n">
        <f aca="false">D10*0.1*12</f>
        <v>1.2</v>
      </c>
      <c r="H10" s="32" t="n">
        <f aca="false">D10*0.1*12</f>
        <v>1.2</v>
      </c>
      <c r="I10" s="32"/>
      <c r="J10" s="32"/>
      <c r="K10" s="32"/>
      <c r="L10" s="32" t="n">
        <f aca="false">D10*0.1*12</f>
        <v>1.2</v>
      </c>
      <c r="M10" s="32"/>
      <c r="N10" s="32"/>
      <c r="O10" s="32"/>
      <c r="P10" s="32"/>
      <c r="Q10" s="9"/>
      <c r="R10" s="9"/>
      <c r="S10" s="11" t="s">
        <v>34</v>
      </c>
      <c r="T10" s="11" t="n">
        <f aca="false">T4+T5+T6+T7+T8+T9</f>
        <v>4913.2</v>
      </c>
      <c r="U10" s="34"/>
    </row>
    <row r="11" s="3" customFormat="true" ht="15" hidden="false" customHeight="false" outlineLevel="0" collapsed="false">
      <c r="A11" s="28" t="n">
        <v>5</v>
      </c>
      <c r="B11" s="29" t="s">
        <v>35</v>
      </c>
      <c r="C11" s="30" t="s">
        <v>27</v>
      </c>
      <c r="D11" s="31" t="n">
        <v>1</v>
      </c>
      <c r="E11" s="32"/>
      <c r="F11" s="32" t="n">
        <f aca="false">D11*0.25*12</f>
        <v>3</v>
      </c>
      <c r="G11" s="32" t="n">
        <f aca="false">D11*0.1*12</f>
        <v>1.2</v>
      </c>
      <c r="H11" s="32" t="n">
        <f aca="false">D11*0.1*12</f>
        <v>1.2</v>
      </c>
      <c r="I11" s="32"/>
      <c r="J11" s="32" t="n">
        <f aca="false">D11*0.1*12</f>
        <v>1.2</v>
      </c>
      <c r="K11" s="32" t="n">
        <f aca="false">D11*0.2*12</f>
        <v>2.4</v>
      </c>
      <c r="L11" s="32"/>
      <c r="M11" s="32"/>
      <c r="N11" s="32"/>
      <c r="O11" s="32"/>
      <c r="P11" s="32"/>
      <c r="Q11" s="9"/>
      <c r="R11" s="9"/>
      <c r="S11" s="9"/>
      <c r="T11" s="9"/>
      <c r="U11" s="4"/>
    </row>
    <row r="12" s="3" customFormat="true" ht="15" hidden="false" customHeight="false" outlineLevel="0" collapsed="false">
      <c r="A12" s="33" t="n">
        <v>6</v>
      </c>
      <c r="B12" s="29" t="s">
        <v>36</v>
      </c>
      <c r="C12" s="30" t="s">
        <v>27</v>
      </c>
      <c r="D12" s="31" t="n">
        <v>1</v>
      </c>
      <c r="E12" s="32"/>
      <c r="F12" s="32" t="n">
        <f aca="false">D12*0.25*12</f>
        <v>3</v>
      </c>
      <c r="G12" s="32" t="n">
        <f aca="false">D12*0.1*12</f>
        <v>1.2</v>
      </c>
      <c r="H12" s="32" t="n">
        <f aca="false">D12*0.1*12</f>
        <v>1.2</v>
      </c>
      <c r="I12" s="32"/>
      <c r="J12" s="32" t="n">
        <f aca="false">D12*0.1*12</f>
        <v>1.2</v>
      </c>
      <c r="K12" s="32" t="n">
        <f aca="false">D12*0.2*12</f>
        <v>2.4</v>
      </c>
      <c r="L12" s="32"/>
      <c r="M12" s="32"/>
      <c r="N12" s="32"/>
      <c r="O12" s="32"/>
      <c r="P12" s="32"/>
      <c r="Q12" s="9"/>
      <c r="R12" s="9"/>
      <c r="S12" s="9"/>
      <c r="T12" s="9"/>
      <c r="U12" s="4"/>
    </row>
    <row r="13" s="3" customFormat="true" ht="15" hidden="false" customHeight="false" outlineLevel="0" collapsed="false">
      <c r="A13" s="28" t="n">
        <v>7</v>
      </c>
      <c r="B13" s="29" t="s">
        <v>37</v>
      </c>
      <c r="C13" s="30" t="s">
        <v>27</v>
      </c>
      <c r="D13" s="31" t="n">
        <v>26</v>
      </c>
      <c r="E13" s="32"/>
      <c r="F13" s="32" t="n">
        <f aca="false">D13*0.25*12</f>
        <v>78</v>
      </c>
      <c r="G13" s="32" t="n">
        <f aca="false">D13*0.1*12</f>
        <v>31.2</v>
      </c>
      <c r="H13" s="32" t="n">
        <f aca="false">D13*0.1*12</f>
        <v>31.2</v>
      </c>
      <c r="I13" s="32"/>
      <c r="J13" s="32"/>
      <c r="K13" s="32"/>
      <c r="L13" s="32"/>
      <c r="M13" s="32"/>
      <c r="N13" s="32"/>
      <c r="O13" s="32"/>
      <c r="P13" s="32"/>
      <c r="Q13" s="9"/>
      <c r="R13" s="9"/>
      <c r="S13" s="9"/>
      <c r="T13" s="9"/>
      <c r="U13" s="4"/>
    </row>
    <row r="14" s="3" customFormat="true" ht="15" hidden="false" customHeight="false" outlineLevel="0" collapsed="false">
      <c r="A14" s="33" t="n">
        <v>8</v>
      </c>
      <c r="B14" s="29" t="s">
        <v>38</v>
      </c>
      <c r="C14" s="30" t="s">
        <v>27</v>
      </c>
      <c r="D14" s="31" t="n">
        <v>2</v>
      </c>
      <c r="E14" s="32"/>
      <c r="F14" s="32" t="n">
        <f aca="false">D14*0.25*12</f>
        <v>6</v>
      </c>
      <c r="G14" s="32" t="n">
        <f aca="false">D14*0.1*12</f>
        <v>2.4</v>
      </c>
      <c r="H14" s="32" t="n">
        <f aca="false">D14*0.1*12</f>
        <v>2.4</v>
      </c>
      <c r="I14" s="32" t="n">
        <f aca="false">D14*0.1*12</f>
        <v>2.4</v>
      </c>
      <c r="J14" s="32"/>
      <c r="K14" s="32"/>
      <c r="L14" s="32"/>
      <c r="M14" s="32"/>
      <c r="N14" s="32"/>
      <c r="O14" s="32"/>
      <c r="P14" s="32"/>
      <c r="Q14" s="9"/>
      <c r="R14" s="9"/>
      <c r="S14" s="9"/>
      <c r="T14" s="9"/>
      <c r="U14" s="4"/>
    </row>
    <row r="15" s="3" customFormat="true" ht="15" hidden="false" customHeight="false" outlineLevel="0" collapsed="false">
      <c r="A15" s="28" t="n">
        <v>9</v>
      </c>
      <c r="B15" s="29" t="s">
        <v>39</v>
      </c>
      <c r="C15" s="30" t="s">
        <v>27</v>
      </c>
      <c r="D15" s="31" t="n">
        <v>2</v>
      </c>
      <c r="E15" s="32"/>
      <c r="F15" s="32" t="n">
        <f aca="false">D15*0.25*12</f>
        <v>6</v>
      </c>
      <c r="G15" s="32" t="n">
        <f aca="false">D15*0.1*12</f>
        <v>2.4</v>
      </c>
      <c r="H15" s="32" t="n">
        <f aca="false">D15*0.1*12</f>
        <v>2.4</v>
      </c>
      <c r="I15" s="32"/>
      <c r="J15" s="32" t="n">
        <f aca="false">D15*0.1*12</f>
        <v>2.4</v>
      </c>
      <c r="K15" s="32" t="n">
        <f aca="false">D15*0.2*12</f>
        <v>4.8</v>
      </c>
      <c r="L15" s="32"/>
      <c r="M15" s="32" t="n">
        <f aca="false">D15*0.1*12</f>
        <v>2.4</v>
      </c>
      <c r="N15" s="32"/>
      <c r="O15" s="32"/>
      <c r="P15" s="32"/>
      <c r="Q15" s="9"/>
      <c r="R15" s="9"/>
      <c r="S15" s="9"/>
      <c r="T15" s="9"/>
      <c r="U15" s="4"/>
    </row>
    <row r="16" s="3" customFormat="true" ht="15" hidden="false" customHeight="false" outlineLevel="0" collapsed="false">
      <c r="A16" s="33" t="n">
        <v>10</v>
      </c>
      <c r="B16" s="29" t="s">
        <v>40</v>
      </c>
      <c r="C16" s="30" t="s">
        <v>27</v>
      </c>
      <c r="D16" s="31" t="n">
        <v>2</v>
      </c>
      <c r="E16" s="32"/>
      <c r="F16" s="32" t="n">
        <f aca="false">D16*0.25*12</f>
        <v>6</v>
      </c>
      <c r="G16" s="32" t="n">
        <f aca="false">D16*0.1*12</f>
        <v>2.4</v>
      </c>
      <c r="H16" s="32" t="n">
        <f aca="false">D16*0.1*12</f>
        <v>2.4</v>
      </c>
      <c r="I16" s="32"/>
      <c r="J16" s="32"/>
      <c r="K16" s="32"/>
      <c r="L16" s="32"/>
      <c r="M16" s="32"/>
      <c r="N16" s="32"/>
      <c r="O16" s="32"/>
      <c r="P16" s="32"/>
      <c r="Q16" s="9"/>
      <c r="R16" s="9"/>
      <c r="S16" s="9"/>
      <c r="T16" s="9"/>
      <c r="U16" s="4"/>
    </row>
    <row r="17" s="3" customFormat="true" ht="15" hidden="false" customHeight="false" outlineLevel="0" collapsed="false">
      <c r="A17" s="28" t="n">
        <v>11</v>
      </c>
      <c r="B17" s="29" t="s">
        <v>41</v>
      </c>
      <c r="C17" s="30" t="s">
        <v>27</v>
      </c>
      <c r="D17" s="31" t="n">
        <v>3</v>
      </c>
      <c r="E17" s="32"/>
      <c r="F17" s="32" t="n">
        <f aca="false">D17*0.25*12</f>
        <v>9</v>
      </c>
      <c r="G17" s="32" t="n">
        <f aca="false">D17*0.1*12</f>
        <v>3.6</v>
      </c>
      <c r="H17" s="32" t="n">
        <f aca="false">D17*0.1*12</f>
        <v>3.6</v>
      </c>
      <c r="I17" s="32"/>
      <c r="J17" s="32" t="n">
        <f aca="false">D17*0.1*12</f>
        <v>3.6</v>
      </c>
      <c r="K17" s="32" t="n">
        <f aca="false">D17*0.2*12</f>
        <v>7.2</v>
      </c>
      <c r="L17" s="32"/>
      <c r="M17" s="32" t="n">
        <f aca="false">D17*0.1*12</f>
        <v>3.6</v>
      </c>
      <c r="N17" s="32"/>
      <c r="O17" s="32"/>
      <c r="P17" s="32"/>
      <c r="Q17" s="9"/>
      <c r="R17" s="9"/>
      <c r="S17" s="9"/>
      <c r="T17" s="9"/>
      <c r="U17" s="4"/>
    </row>
    <row r="18" s="3" customFormat="true" ht="15" hidden="false" customHeight="false" outlineLevel="0" collapsed="false">
      <c r="A18" s="33" t="n">
        <v>12</v>
      </c>
      <c r="B18" s="29" t="s">
        <v>42</v>
      </c>
      <c r="C18" s="30" t="s">
        <v>27</v>
      </c>
      <c r="D18" s="31" t="n">
        <v>2</v>
      </c>
      <c r="E18" s="32"/>
      <c r="F18" s="32" t="n">
        <f aca="false">D18*0.25*12</f>
        <v>6</v>
      </c>
      <c r="G18" s="32" t="n">
        <f aca="false">D18*0.1*12</f>
        <v>2.4</v>
      </c>
      <c r="H18" s="32" t="n">
        <f aca="false">D18*0.1*12</f>
        <v>2.4</v>
      </c>
      <c r="I18" s="32" t="n">
        <f aca="false">D18*0.1*12</f>
        <v>2.4</v>
      </c>
      <c r="J18" s="32"/>
      <c r="K18" s="32"/>
      <c r="L18" s="32"/>
      <c r="M18" s="32"/>
      <c r="N18" s="32" t="n">
        <f aca="false">D18*0.2*12</f>
        <v>4.8</v>
      </c>
      <c r="O18" s="32" t="n">
        <f aca="false">D18*0.2*12</f>
        <v>4.8</v>
      </c>
      <c r="P18" s="32"/>
      <c r="Q18" s="9"/>
      <c r="R18" s="9"/>
      <c r="S18" s="9"/>
      <c r="T18" s="9"/>
      <c r="U18" s="4"/>
    </row>
    <row r="19" s="3" customFormat="true" ht="15" hidden="false" customHeight="false" outlineLevel="0" collapsed="false">
      <c r="A19" s="28" t="n">
        <v>13</v>
      </c>
      <c r="B19" s="29" t="s">
        <v>43</v>
      </c>
      <c r="C19" s="30" t="s">
        <v>27</v>
      </c>
      <c r="D19" s="31" t="n">
        <v>2</v>
      </c>
      <c r="E19" s="32"/>
      <c r="F19" s="32" t="n">
        <f aca="false">D19*0.25*12</f>
        <v>6</v>
      </c>
      <c r="G19" s="32" t="n">
        <f aca="false">D19*0.1*12</f>
        <v>2.4</v>
      </c>
      <c r="H19" s="32" t="n">
        <f aca="false">D19*0.1*12</f>
        <v>2.4</v>
      </c>
      <c r="I19" s="32" t="n">
        <f aca="false">D19*0.1*12</f>
        <v>2.4</v>
      </c>
      <c r="J19" s="32"/>
      <c r="K19" s="32"/>
      <c r="L19" s="32"/>
      <c r="M19" s="32"/>
      <c r="N19" s="32" t="n">
        <f aca="false">D19*0.2*12</f>
        <v>4.8</v>
      </c>
      <c r="O19" s="32" t="n">
        <f aca="false">D19*0.2*12</f>
        <v>4.8</v>
      </c>
      <c r="P19" s="32"/>
      <c r="Q19" s="9"/>
      <c r="R19" s="9"/>
      <c r="S19" s="9"/>
      <c r="T19" s="9"/>
      <c r="U19" s="4"/>
    </row>
    <row r="20" s="3" customFormat="true" ht="15" hidden="false" customHeight="false" outlineLevel="0" collapsed="false">
      <c r="A20" s="33" t="n">
        <v>14</v>
      </c>
      <c r="B20" s="29" t="s">
        <v>44</v>
      </c>
      <c r="C20" s="30" t="s">
        <v>45</v>
      </c>
      <c r="D20" s="31" t="n">
        <v>1</v>
      </c>
      <c r="E20" s="32"/>
      <c r="F20" s="32" t="n">
        <f aca="false">D20*0.25*12</f>
        <v>3</v>
      </c>
      <c r="G20" s="32" t="n">
        <f aca="false">D20*0.1*12</f>
        <v>1.2</v>
      </c>
      <c r="H20" s="32" t="n">
        <f aca="false">D20*0.1*12</f>
        <v>1.2</v>
      </c>
      <c r="I20" s="32"/>
      <c r="J20" s="32"/>
      <c r="K20" s="32"/>
      <c r="L20" s="32"/>
      <c r="M20" s="32"/>
      <c r="N20" s="32"/>
      <c r="O20" s="32"/>
      <c r="P20" s="32"/>
      <c r="Q20" s="9"/>
      <c r="R20" s="9"/>
      <c r="S20" s="9"/>
      <c r="T20" s="9"/>
      <c r="U20" s="4"/>
    </row>
    <row r="21" s="3" customFormat="true" ht="15" hidden="false" customHeight="false" outlineLevel="0" collapsed="false">
      <c r="A21" s="28" t="n">
        <v>15</v>
      </c>
      <c r="B21" s="29" t="s">
        <v>42</v>
      </c>
      <c r="C21" s="30" t="s">
        <v>45</v>
      </c>
      <c r="D21" s="31" t="n">
        <v>2</v>
      </c>
      <c r="E21" s="32"/>
      <c r="F21" s="32" t="n">
        <f aca="false">D21*0.25*12</f>
        <v>6</v>
      </c>
      <c r="G21" s="32" t="n">
        <f aca="false">D21*0.1*12</f>
        <v>2.4</v>
      </c>
      <c r="H21" s="32" t="n">
        <f aca="false">D21*0.1*12</f>
        <v>2.4</v>
      </c>
      <c r="I21" s="32" t="n">
        <f aca="false">D21*0.1*12</f>
        <v>2.4</v>
      </c>
      <c r="J21" s="32"/>
      <c r="K21" s="32"/>
      <c r="L21" s="32"/>
      <c r="M21" s="32"/>
      <c r="N21" s="32" t="n">
        <f aca="false">D21*0.2*12</f>
        <v>4.8</v>
      </c>
      <c r="O21" s="32" t="n">
        <f aca="false">D21*0.2*12</f>
        <v>4.8</v>
      </c>
      <c r="P21" s="32"/>
      <c r="Q21" s="9"/>
      <c r="R21" s="9"/>
      <c r="S21" s="9"/>
      <c r="T21" s="9"/>
      <c r="U21" s="4"/>
    </row>
    <row r="22" s="3" customFormat="true" ht="15" hidden="false" customHeight="false" outlineLevel="0" collapsed="false">
      <c r="A22" s="33" t="n">
        <v>16</v>
      </c>
      <c r="B22" s="29" t="s">
        <v>43</v>
      </c>
      <c r="C22" s="30" t="s">
        <v>45</v>
      </c>
      <c r="D22" s="31" t="n">
        <v>1</v>
      </c>
      <c r="E22" s="32"/>
      <c r="F22" s="32" t="n">
        <f aca="false">D22*0.25*12</f>
        <v>3</v>
      </c>
      <c r="G22" s="32" t="n">
        <f aca="false">D22*0.1*12</f>
        <v>1.2</v>
      </c>
      <c r="H22" s="32" t="n">
        <f aca="false">D22*0.1*12</f>
        <v>1.2</v>
      </c>
      <c r="I22" s="32" t="n">
        <f aca="false">D22*0.1*12</f>
        <v>1.2</v>
      </c>
      <c r="J22" s="32"/>
      <c r="K22" s="32"/>
      <c r="L22" s="32"/>
      <c r="M22" s="32"/>
      <c r="N22" s="32" t="n">
        <f aca="false">D22*0.2*12</f>
        <v>2.4</v>
      </c>
      <c r="O22" s="32" t="n">
        <f aca="false">D22*0.2*12</f>
        <v>2.4</v>
      </c>
      <c r="P22" s="32"/>
      <c r="Q22" s="9"/>
      <c r="R22" s="9"/>
      <c r="S22" s="9"/>
      <c r="T22" s="9"/>
      <c r="U22" s="4"/>
    </row>
    <row r="23" s="3" customFormat="true" ht="15" hidden="false" customHeight="false" outlineLevel="0" collapsed="false">
      <c r="A23" s="28" t="n">
        <v>17</v>
      </c>
      <c r="B23" s="29" t="s">
        <v>37</v>
      </c>
      <c r="C23" s="30" t="s">
        <v>45</v>
      </c>
      <c r="D23" s="31" t="n">
        <f aca="false">1+9</f>
        <v>10</v>
      </c>
      <c r="E23" s="32"/>
      <c r="F23" s="32" t="n">
        <f aca="false">D23*0.25*12</f>
        <v>30</v>
      </c>
      <c r="G23" s="32" t="n">
        <f aca="false">D23*0.1*12</f>
        <v>12</v>
      </c>
      <c r="H23" s="32" t="n">
        <f aca="false">D23*0.1*12</f>
        <v>12</v>
      </c>
      <c r="I23" s="32"/>
      <c r="J23" s="32"/>
      <c r="K23" s="32"/>
      <c r="L23" s="32"/>
      <c r="M23" s="32"/>
      <c r="N23" s="32"/>
      <c r="O23" s="32"/>
      <c r="P23" s="32"/>
      <c r="Q23" s="9"/>
      <c r="R23" s="9"/>
      <c r="S23" s="9"/>
      <c r="T23" s="9"/>
      <c r="U23" s="4"/>
    </row>
    <row r="24" s="3" customFormat="true" ht="15" hidden="false" customHeight="false" outlineLevel="0" collapsed="false">
      <c r="A24" s="33" t="n">
        <v>18</v>
      </c>
      <c r="B24" s="29" t="s">
        <v>39</v>
      </c>
      <c r="C24" s="30" t="s">
        <v>45</v>
      </c>
      <c r="D24" s="31" t="n">
        <v>1</v>
      </c>
      <c r="E24" s="32"/>
      <c r="F24" s="32" t="n">
        <f aca="false">D24*0.25*12</f>
        <v>3</v>
      </c>
      <c r="G24" s="32" t="n">
        <f aca="false">D24*0.1*12</f>
        <v>1.2</v>
      </c>
      <c r="H24" s="32" t="n">
        <f aca="false">D24*0.1*12</f>
        <v>1.2</v>
      </c>
      <c r="I24" s="32"/>
      <c r="J24" s="32" t="n">
        <f aca="false">D24*0.1*12</f>
        <v>1.2</v>
      </c>
      <c r="K24" s="32" t="n">
        <f aca="false">D24*0.2*12</f>
        <v>2.4</v>
      </c>
      <c r="L24" s="32"/>
      <c r="M24" s="32" t="n">
        <f aca="false">D24*0.1*12</f>
        <v>1.2</v>
      </c>
      <c r="N24" s="32"/>
      <c r="O24" s="32"/>
      <c r="P24" s="32"/>
      <c r="Q24" s="9"/>
      <c r="R24" s="9"/>
      <c r="S24" s="9"/>
      <c r="T24" s="9"/>
      <c r="U24" s="4"/>
    </row>
    <row r="25" s="3" customFormat="true" ht="24.55" hidden="false" customHeight="true" outlineLevel="0" collapsed="false">
      <c r="A25" s="28" t="n">
        <v>19</v>
      </c>
      <c r="B25" s="29" t="s">
        <v>41</v>
      </c>
      <c r="C25" s="30" t="s">
        <v>45</v>
      </c>
      <c r="D25" s="31" t="n">
        <v>1</v>
      </c>
      <c r="E25" s="32"/>
      <c r="F25" s="32" t="n">
        <f aca="false">D25*0.25*12</f>
        <v>3</v>
      </c>
      <c r="G25" s="32" t="n">
        <f aca="false">D25*0.1*12</f>
        <v>1.2</v>
      </c>
      <c r="H25" s="32" t="n">
        <f aca="false">D25*0.1*12</f>
        <v>1.2</v>
      </c>
      <c r="I25" s="32"/>
      <c r="J25" s="32" t="n">
        <f aca="false">D25*0.1*12</f>
        <v>1.2</v>
      </c>
      <c r="K25" s="32" t="n">
        <f aca="false">D25*0.2*12</f>
        <v>2.4</v>
      </c>
      <c r="L25" s="32"/>
      <c r="M25" s="32" t="n">
        <f aca="false">D25*0.1*12</f>
        <v>1.2</v>
      </c>
      <c r="N25" s="32"/>
      <c r="O25" s="32"/>
      <c r="P25" s="32"/>
      <c r="Q25" s="9"/>
      <c r="R25" s="9"/>
      <c r="S25" s="9"/>
      <c r="T25" s="9"/>
      <c r="U25" s="4"/>
    </row>
    <row r="26" customFormat="false" ht="26.3" hidden="false" customHeight="false" outlineLevel="0" collapsed="false">
      <c r="A26" s="28"/>
      <c r="B26" s="23" t="s">
        <v>46</v>
      </c>
      <c r="C26" s="35"/>
      <c r="D26" s="36"/>
      <c r="E26" s="37" t="n">
        <f aca="false">SUM(E27:E32)</f>
        <v>24</v>
      </c>
      <c r="F26" s="37" t="n">
        <f aca="false">SUM(F27:F32)</f>
        <v>81</v>
      </c>
      <c r="G26" s="37" t="n">
        <f aca="false">SUM(G27:G32)</f>
        <v>32.4</v>
      </c>
      <c r="H26" s="37" t="n">
        <f aca="false">SUM(H27:H32)</f>
        <v>32.4</v>
      </c>
      <c r="I26" s="37" t="n">
        <f aca="false">SUM(I27:I32)</f>
        <v>14</v>
      </c>
      <c r="J26" s="37" t="n">
        <f aca="false">SUM(J27:J32)</f>
        <v>4.8</v>
      </c>
      <c r="K26" s="37" t="n">
        <f aca="false">SUM(K27:K32)</f>
        <v>62.4</v>
      </c>
      <c r="L26" s="37" t="n">
        <f aca="false">SUM(L27:L32)</f>
        <v>3.6</v>
      </c>
      <c r="M26" s="37" t="n">
        <f aca="false">SUM(M27:M32)</f>
        <v>1.2</v>
      </c>
      <c r="N26" s="37" t="n">
        <f aca="false">SUM(N27:N32)</f>
        <v>4.8</v>
      </c>
      <c r="O26" s="37" t="n">
        <f aca="false">SUM(O27:O32)</f>
        <v>0</v>
      </c>
      <c r="P26" s="37" t="n">
        <f aca="false">SUM(P27:P32)</f>
        <v>6</v>
      </c>
      <c r="Q26" s="27" t="n">
        <f aca="false">SUM(E26:P26)</f>
        <v>266.6</v>
      </c>
      <c r="R26" s="27"/>
      <c r="S26" s="9"/>
      <c r="T26" s="9"/>
      <c r="XEW26" s="3"/>
      <c r="XEX26" s="3"/>
      <c r="XEY26" s="3"/>
      <c r="XEZ26" s="3"/>
      <c r="XFA26" s="3"/>
      <c r="XFB26" s="3"/>
      <c r="XFC26" s="3"/>
      <c r="XFD26" s="3"/>
    </row>
    <row r="27" s="3" customFormat="true" ht="15" hidden="false" customHeight="false" outlineLevel="0" collapsed="false">
      <c r="A27" s="33" t="n">
        <v>20</v>
      </c>
      <c r="B27" s="29" t="s">
        <v>47</v>
      </c>
      <c r="C27" s="30" t="s">
        <v>48</v>
      </c>
      <c r="D27" s="31" t="n">
        <v>1</v>
      </c>
      <c r="E27" s="32"/>
      <c r="F27" s="32" t="n">
        <f aca="false">D27*0.25*12</f>
        <v>3</v>
      </c>
      <c r="G27" s="32" t="n">
        <f aca="false">D27*0.1*12</f>
        <v>1.2</v>
      </c>
      <c r="H27" s="32" t="n">
        <f aca="false">D27*0.1*12</f>
        <v>1.2</v>
      </c>
      <c r="I27" s="32"/>
      <c r="J27" s="32"/>
      <c r="K27" s="32" t="n">
        <f aca="false">D27*0.2*12</f>
        <v>2.4</v>
      </c>
      <c r="L27" s="32"/>
      <c r="M27" s="32"/>
      <c r="N27" s="32"/>
      <c r="O27" s="32"/>
      <c r="P27" s="32"/>
      <c r="Q27" s="9"/>
      <c r="R27" s="9"/>
      <c r="S27" s="9"/>
      <c r="T27" s="9"/>
      <c r="U27" s="4"/>
    </row>
    <row r="28" s="3" customFormat="true" ht="15" hidden="false" customHeight="false" outlineLevel="0" collapsed="false">
      <c r="A28" s="28" t="n">
        <v>21</v>
      </c>
      <c r="B28" s="29" t="s">
        <v>37</v>
      </c>
      <c r="C28" s="30" t="s">
        <v>48</v>
      </c>
      <c r="D28" s="31" t="n">
        <v>20</v>
      </c>
      <c r="E28" s="32" t="n">
        <f aca="false">(D28/2)*0.2*12</f>
        <v>24</v>
      </c>
      <c r="F28" s="32" t="n">
        <f aca="false">D28*0.25*12</f>
        <v>60</v>
      </c>
      <c r="G28" s="32" t="n">
        <f aca="false">D28*0.1*12</f>
        <v>24</v>
      </c>
      <c r="H28" s="32" t="n">
        <f aca="false">D28*0.1*12</f>
        <v>24</v>
      </c>
      <c r="I28" s="32" t="n">
        <f aca="false">D28*0.1*6</f>
        <v>12</v>
      </c>
      <c r="J28" s="32"/>
      <c r="K28" s="32" t="n">
        <f aca="false">D28*0.2*12</f>
        <v>48</v>
      </c>
      <c r="L28" s="32"/>
      <c r="M28" s="32"/>
      <c r="N28" s="32"/>
      <c r="O28" s="32"/>
      <c r="P28" s="32"/>
      <c r="Q28" s="9"/>
      <c r="R28" s="9"/>
      <c r="S28" s="9"/>
      <c r="T28" s="9"/>
      <c r="U28" s="4"/>
    </row>
    <row r="29" s="3" customFormat="true" ht="15" hidden="false" customHeight="false" outlineLevel="0" collapsed="false">
      <c r="A29" s="33" t="n">
        <v>22</v>
      </c>
      <c r="B29" s="29" t="s">
        <v>49</v>
      </c>
      <c r="C29" s="30" t="s">
        <v>48</v>
      </c>
      <c r="D29" s="31" t="n">
        <v>1</v>
      </c>
      <c r="E29" s="32"/>
      <c r="F29" s="32" t="n">
        <f aca="false">D29*0.25*12</f>
        <v>3</v>
      </c>
      <c r="G29" s="32" t="n">
        <f aca="false">D29*0.1*12</f>
        <v>1.2</v>
      </c>
      <c r="H29" s="32" t="n">
        <f aca="false">D29*0.1*12</f>
        <v>1.2</v>
      </c>
      <c r="I29" s="32"/>
      <c r="J29" s="32" t="n">
        <f aca="false">D29*0.1*12</f>
        <v>1.2</v>
      </c>
      <c r="K29" s="32" t="n">
        <f aca="false">D29*0.2*12</f>
        <v>2.4</v>
      </c>
      <c r="L29" s="32"/>
      <c r="M29" s="32" t="n">
        <f aca="false">D29*0.1*12</f>
        <v>1.2</v>
      </c>
      <c r="N29" s="32"/>
      <c r="O29" s="32"/>
      <c r="P29" s="32"/>
      <c r="Q29" s="9"/>
      <c r="R29" s="9"/>
      <c r="S29" s="9"/>
      <c r="T29" s="9"/>
      <c r="U29" s="4"/>
    </row>
    <row r="30" s="3" customFormat="true" ht="15" hidden="false" customHeight="false" outlineLevel="0" collapsed="false">
      <c r="A30" s="28" t="n">
        <v>23</v>
      </c>
      <c r="B30" s="29" t="s">
        <v>36</v>
      </c>
      <c r="C30" s="30" t="s">
        <v>48</v>
      </c>
      <c r="D30" s="31" t="n">
        <v>3</v>
      </c>
      <c r="E30" s="32"/>
      <c r="F30" s="32" t="n">
        <f aca="false">D30*0.25*12</f>
        <v>9</v>
      </c>
      <c r="G30" s="32" t="n">
        <f aca="false">D30*0.1*12</f>
        <v>3.6</v>
      </c>
      <c r="H30" s="32" t="n">
        <f aca="false">D30*0.1*12</f>
        <v>3.6</v>
      </c>
      <c r="I30" s="32"/>
      <c r="J30" s="32" t="n">
        <f aca="false">D30*0.1*12</f>
        <v>3.6</v>
      </c>
      <c r="K30" s="32" t="n">
        <f aca="false">D30*0.2*12</f>
        <v>7.2</v>
      </c>
      <c r="L30" s="32" t="n">
        <f aca="false">D30*0.1*12</f>
        <v>3.6</v>
      </c>
      <c r="M30" s="32"/>
      <c r="N30" s="32"/>
      <c r="O30" s="32"/>
      <c r="P30" s="32" t="n">
        <f aca="false">D30*0.1*12</f>
        <v>3.6</v>
      </c>
      <c r="Q30" s="9"/>
      <c r="R30" s="9"/>
      <c r="S30" s="9"/>
      <c r="T30" s="9"/>
      <c r="U30" s="4"/>
    </row>
    <row r="31" s="3" customFormat="true" ht="15" hidden="false" customHeight="false" outlineLevel="0" collapsed="false">
      <c r="A31" s="33" t="n">
        <v>24</v>
      </c>
      <c r="B31" s="29" t="s">
        <v>50</v>
      </c>
      <c r="C31" s="30" t="s">
        <v>48</v>
      </c>
      <c r="D31" s="31" t="n">
        <v>1</v>
      </c>
      <c r="E31" s="32"/>
      <c r="F31" s="32" t="n">
        <f aca="false">D31*0.25*12</f>
        <v>3</v>
      </c>
      <c r="G31" s="32" t="n">
        <f aca="false">D31*0.1*12</f>
        <v>1.2</v>
      </c>
      <c r="H31" s="32" t="n">
        <f aca="false">D31*0.1*12</f>
        <v>1.2</v>
      </c>
      <c r="I31" s="32" t="n">
        <f aca="false">D31*0.1*10</f>
        <v>1</v>
      </c>
      <c r="J31" s="32"/>
      <c r="K31" s="32" t="n">
        <f aca="false">D31*0.2*6</f>
        <v>1.2</v>
      </c>
      <c r="L31" s="32"/>
      <c r="M31" s="32"/>
      <c r="N31" s="32" t="n">
        <f aca="false">D31*0.2*12</f>
        <v>2.4</v>
      </c>
      <c r="O31" s="32"/>
      <c r="P31" s="32" t="n">
        <f aca="false">D31*0.1*12</f>
        <v>1.2</v>
      </c>
      <c r="Q31" s="9"/>
      <c r="R31" s="9"/>
      <c r="S31" s="9"/>
      <c r="T31" s="9"/>
      <c r="U31" s="4"/>
    </row>
    <row r="32" s="3" customFormat="true" ht="15" hidden="false" customHeight="false" outlineLevel="0" collapsed="false">
      <c r="A32" s="28" t="n">
        <v>25</v>
      </c>
      <c r="B32" s="29" t="s">
        <v>51</v>
      </c>
      <c r="C32" s="30" t="s">
        <v>48</v>
      </c>
      <c r="D32" s="31" t="n">
        <v>1</v>
      </c>
      <c r="E32" s="32"/>
      <c r="F32" s="32" t="n">
        <f aca="false">D32*0.25*12</f>
        <v>3</v>
      </c>
      <c r="G32" s="32" t="n">
        <f aca="false">D32*0.1*12</f>
        <v>1.2</v>
      </c>
      <c r="H32" s="32" t="n">
        <f aca="false">D32*0.1*12</f>
        <v>1.2</v>
      </c>
      <c r="I32" s="32" t="n">
        <f aca="false">D32*0.1*10</f>
        <v>1</v>
      </c>
      <c r="J32" s="32"/>
      <c r="K32" s="32" t="n">
        <f aca="false">D32*0.2*6</f>
        <v>1.2</v>
      </c>
      <c r="L32" s="32"/>
      <c r="M32" s="32"/>
      <c r="N32" s="32" t="n">
        <f aca="false">D32*0.2*12</f>
        <v>2.4</v>
      </c>
      <c r="O32" s="32"/>
      <c r="P32" s="32" t="n">
        <f aca="false">D32*0.1*12</f>
        <v>1.2</v>
      </c>
      <c r="Q32" s="9"/>
      <c r="R32" s="9"/>
      <c r="S32" s="9"/>
      <c r="T32" s="9"/>
      <c r="U32" s="4"/>
    </row>
    <row r="33" customFormat="false" ht="26.3" hidden="false" customHeight="false" outlineLevel="0" collapsed="false">
      <c r="A33" s="28"/>
      <c r="B33" s="23" t="s">
        <v>52</v>
      </c>
      <c r="C33" s="38"/>
      <c r="D33" s="36"/>
      <c r="E33" s="37" t="n">
        <f aca="false">SUM(E34)</f>
        <v>0</v>
      </c>
      <c r="F33" s="37" t="n">
        <f aca="false">SUM(F34)</f>
        <v>10</v>
      </c>
      <c r="G33" s="37" t="n">
        <f aca="false">SUM(G34)</f>
        <v>6</v>
      </c>
      <c r="H33" s="37" t="n">
        <f aca="false">SUM(H34)</f>
        <v>6</v>
      </c>
      <c r="I33" s="37" t="n">
        <f aca="false">SUM(I34)</f>
        <v>0</v>
      </c>
      <c r="J33" s="37" t="n">
        <f aca="false">SUM(J34)</f>
        <v>0</v>
      </c>
      <c r="K33" s="37" t="n">
        <f aca="false">SUM(K34)</f>
        <v>0</v>
      </c>
      <c r="L33" s="37" t="n">
        <f aca="false">SUM(L34)</f>
        <v>0</v>
      </c>
      <c r="M33" s="37" t="n">
        <f aca="false">SUM(M34)</f>
        <v>0</v>
      </c>
      <c r="N33" s="37" t="n">
        <f aca="false">SUM(N34)</f>
        <v>0</v>
      </c>
      <c r="O33" s="37" t="n">
        <f aca="false">SUM(O34)</f>
        <v>0</v>
      </c>
      <c r="P33" s="37" t="n">
        <f aca="false">SUM(P34)</f>
        <v>0</v>
      </c>
      <c r="Q33" s="27" t="n">
        <f aca="false">SUM(E33:P33)</f>
        <v>22</v>
      </c>
      <c r="R33" s="27"/>
      <c r="S33" s="9"/>
      <c r="T33" s="9"/>
      <c r="XEW33" s="3"/>
      <c r="XEX33" s="3"/>
      <c r="XEY33" s="3"/>
      <c r="XEZ33" s="3"/>
      <c r="XFA33" s="3"/>
      <c r="XFB33" s="3"/>
      <c r="XFC33" s="3"/>
      <c r="XFD33" s="3"/>
    </row>
    <row r="34" customFormat="false" ht="15" hidden="false" customHeight="false" outlineLevel="0" collapsed="false">
      <c r="A34" s="33" t="n">
        <v>26</v>
      </c>
      <c r="B34" s="29" t="s">
        <v>37</v>
      </c>
      <c r="C34" s="30" t="s">
        <v>53</v>
      </c>
      <c r="D34" s="31" t="n">
        <v>5</v>
      </c>
      <c r="E34" s="32"/>
      <c r="F34" s="32" t="n">
        <f aca="false">D34*0.25*8</f>
        <v>10</v>
      </c>
      <c r="G34" s="32" t="n">
        <f aca="false">D34*0.1*12</f>
        <v>6</v>
      </c>
      <c r="H34" s="32" t="n">
        <f aca="false">D34*0.1*12</f>
        <v>6</v>
      </c>
      <c r="I34" s="32"/>
      <c r="J34" s="32"/>
      <c r="K34" s="32"/>
      <c r="L34" s="32"/>
      <c r="M34" s="32"/>
      <c r="N34" s="32"/>
      <c r="O34" s="32"/>
      <c r="P34" s="32"/>
      <c r="Q34" s="9"/>
      <c r="R34" s="9"/>
      <c r="S34" s="9"/>
      <c r="T34" s="9"/>
    </row>
    <row r="35" customFormat="false" ht="26.3" hidden="false" customHeight="false" outlineLevel="0" collapsed="false">
      <c r="A35" s="33"/>
      <c r="B35" s="39" t="s">
        <v>54</v>
      </c>
      <c r="C35" s="38"/>
      <c r="D35" s="36"/>
      <c r="E35" s="37" t="n">
        <f aca="false">SUM(E36:E37)</f>
        <v>0</v>
      </c>
      <c r="F35" s="37" t="n">
        <f aca="false">SUM(F36:F37)</f>
        <v>15</v>
      </c>
      <c r="G35" s="37" t="n">
        <f aca="false">SUM(G36:G37)</f>
        <v>8.4</v>
      </c>
      <c r="H35" s="37" t="n">
        <f aca="false">SUM(H36:H37)</f>
        <v>8.4</v>
      </c>
      <c r="I35" s="37" t="n">
        <f aca="false">SUM(I36:I37)</f>
        <v>0</v>
      </c>
      <c r="J35" s="37" t="n">
        <f aca="false">SUM(J36:J37)</f>
        <v>0</v>
      </c>
      <c r="K35" s="37" t="n">
        <f aca="false">SUM(K36:K37)</f>
        <v>0</v>
      </c>
      <c r="L35" s="37" t="n">
        <f aca="false">SUM(L36:L37)</f>
        <v>0</v>
      </c>
      <c r="M35" s="37" t="n">
        <f aca="false">SUM(M36:M37)</f>
        <v>0</v>
      </c>
      <c r="N35" s="37" t="n">
        <f aca="false">SUM(N36:N37)</f>
        <v>0</v>
      </c>
      <c r="O35" s="37" t="n">
        <f aca="false">SUM(O36:O37)</f>
        <v>0</v>
      </c>
      <c r="P35" s="37" t="n">
        <f aca="false">SUM(P36:P37)</f>
        <v>0</v>
      </c>
      <c r="Q35" s="27" t="n">
        <f aca="false">SUM(E35:P35)</f>
        <v>31.8</v>
      </c>
      <c r="R35" s="27"/>
      <c r="S35" s="9"/>
      <c r="T35" s="9"/>
    </row>
    <row r="36" customFormat="false" ht="15" hidden="false" customHeight="false" outlineLevel="0" collapsed="false">
      <c r="A36" s="28" t="n">
        <v>27</v>
      </c>
      <c r="B36" s="29" t="s">
        <v>47</v>
      </c>
      <c r="C36" s="30" t="s">
        <v>55</v>
      </c>
      <c r="D36" s="31" t="n">
        <v>1</v>
      </c>
      <c r="E36" s="32"/>
      <c r="F36" s="32" t="n">
        <f aca="false">D36*0.25*12</f>
        <v>3</v>
      </c>
      <c r="G36" s="32" t="n">
        <f aca="false">D36*0.1*12</f>
        <v>1.2</v>
      </c>
      <c r="H36" s="32" t="n">
        <f aca="false">D36*0.1*12</f>
        <v>1.2</v>
      </c>
      <c r="I36" s="32"/>
      <c r="J36" s="32"/>
      <c r="K36" s="32"/>
      <c r="L36" s="32"/>
      <c r="M36" s="32"/>
      <c r="N36" s="32"/>
      <c r="O36" s="32"/>
      <c r="P36" s="32"/>
      <c r="Q36" s="9"/>
      <c r="R36" s="9"/>
      <c r="S36" s="9"/>
      <c r="T36" s="9"/>
    </row>
    <row r="37" customFormat="false" ht="15" hidden="false" customHeight="false" outlineLevel="0" collapsed="false">
      <c r="A37" s="33" t="n">
        <v>28</v>
      </c>
      <c r="B37" s="29" t="s">
        <v>37</v>
      </c>
      <c r="C37" s="30" t="s">
        <v>55</v>
      </c>
      <c r="D37" s="31" t="n">
        <v>6</v>
      </c>
      <c r="E37" s="32"/>
      <c r="F37" s="32" t="n">
        <f aca="false">D37*0.25*8</f>
        <v>12</v>
      </c>
      <c r="G37" s="32" t="n">
        <f aca="false">D37*0.1*12</f>
        <v>7.2</v>
      </c>
      <c r="H37" s="32" t="n">
        <f aca="false">D37*0.1*12</f>
        <v>7.2</v>
      </c>
      <c r="I37" s="32"/>
      <c r="J37" s="32"/>
      <c r="K37" s="32"/>
      <c r="L37" s="32"/>
      <c r="M37" s="32"/>
      <c r="N37" s="32"/>
      <c r="O37" s="32"/>
      <c r="P37" s="32"/>
      <c r="Q37" s="9"/>
      <c r="R37" s="9"/>
      <c r="S37" s="9"/>
      <c r="T37" s="9"/>
    </row>
    <row r="38" customFormat="false" ht="26.3" hidden="false" customHeight="false" outlineLevel="0" collapsed="false">
      <c r="A38" s="33"/>
      <c r="B38" s="39" t="s">
        <v>56</v>
      </c>
      <c r="C38" s="38"/>
      <c r="D38" s="36"/>
      <c r="E38" s="37" t="n">
        <f aca="false">SUM(E39:E48)</f>
        <v>19.2</v>
      </c>
      <c r="F38" s="37" t="n">
        <f aca="false">SUM(F39:F48)</f>
        <v>163</v>
      </c>
      <c r="G38" s="37" t="n">
        <f aca="false">SUM(G39:G48)</f>
        <v>78</v>
      </c>
      <c r="H38" s="37" t="n">
        <f aca="false">SUM(H39:H48)</f>
        <v>78</v>
      </c>
      <c r="I38" s="37" t="n">
        <f aca="false">SUM(I39:I48)</f>
        <v>2.4</v>
      </c>
      <c r="J38" s="37" t="n">
        <f aca="false">SUM(J39:J48)</f>
        <v>31.2</v>
      </c>
      <c r="K38" s="37" t="n">
        <f aca="false">SUM(K39:K48)</f>
        <v>62.4</v>
      </c>
      <c r="L38" s="37" t="n">
        <f aca="false">SUM(L39:L48)</f>
        <v>0</v>
      </c>
      <c r="M38" s="37" t="n">
        <f aca="false">SUM(M39:M48)</f>
        <v>10.8</v>
      </c>
      <c r="N38" s="37" t="n">
        <f aca="false">SUM(N39:N48)</f>
        <v>2.4</v>
      </c>
      <c r="O38" s="37" t="n">
        <f aca="false">SUM(O39:O48)</f>
        <v>2.4</v>
      </c>
      <c r="P38" s="37" t="n">
        <f aca="false">SUM(P39:P48)</f>
        <v>15.6</v>
      </c>
      <c r="Q38" s="27" t="n">
        <f aca="false">SUM(E38:P38)</f>
        <v>465.4</v>
      </c>
      <c r="R38" s="27"/>
      <c r="S38" s="9"/>
      <c r="T38" s="9"/>
    </row>
    <row r="39" customFormat="false" ht="15" hidden="false" customHeight="false" outlineLevel="0" collapsed="false">
      <c r="A39" s="28" t="n">
        <v>29</v>
      </c>
      <c r="B39" s="29" t="s">
        <v>47</v>
      </c>
      <c r="C39" s="30" t="s">
        <v>57</v>
      </c>
      <c r="D39" s="31" t="n">
        <v>2</v>
      </c>
      <c r="E39" s="32"/>
      <c r="F39" s="32" t="n">
        <f aca="false">D39*0.25*12</f>
        <v>6</v>
      </c>
      <c r="G39" s="32" t="n">
        <f aca="false">D39*0.1*12</f>
        <v>2.4</v>
      </c>
      <c r="H39" s="32" t="n">
        <f aca="false">D39*0.1*12</f>
        <v>2.4</v>
      </c>
      <c r="I39" s="32"/>
      <c r="J39" s="32"/>
      <c r="K39" s="32"/>
      <c r="L39" s="32"/>
      <c r="M39" s="32"/>
      <c r="N39" s="32"/>
      <c r="O39" s="32"/>
      <c r="P39" s="32"/>
      <c r="Q39" s="9"/>
      <c r="R39" s="9"/>
      <c r="S39" s="9"/>
      <c r="T39" s="9"/>
    </row>
    <row r="40" customFormat="false" ht="15" hidden="false" customHeight="false" outlineLevel="0" collapsed="false">
      <c r="A40" s="33" t="n">
        <v>30</v>
      </c>
      <c r="B40" s="29" t="s">
        <v>37</v>
      </c>
      <c r="C40" s="30" t="s">
        <v>57</v>
      </c>
      <c r="D40" s="31" t="n">
        <v>16</v>
      </c>
      <c r="E40" s="32" t="n">
        <f aca="false">(D40/2)*0.2*12</f>
        <v>19.2</v>
      </c>
      <c r="F40" s="32" t="n">
        <f aca="false">D40*0.25*8</f>
        <v>32</v>
      </c>
      <c r="G40" s="32" t="n">
        <f aca="false">D40*0.1*12</f>
        <v>19.2</v>
      </c>
      <c r="H40" s="32" t="n">
        <f aca="false">D40*0.1*12</f>
        <v>19.2</v>
      </c>
      <c r="I40" s="32"/>
      <c r="J40" s="32"/>
      <c r="K40" s="32"/>
      <c r="L40" s="32"/>
      <c r="M40" s="32"/>
      <c r="N40" s="32"/>
      <c r="O40" s="32"/>
      <c r="P40" s="32"/>
      <c r="Q40" s="9"/>
      <c r="R40" s="9"/>
      <c r="S40" s="9"/>
      <c r="T40" s="9"/>
    </row>
    <row r="41" customFormat="false" ht="15" hidden="false" customHeight="false" outlineLevel="0" collapsed="false">
      <c r="A41" s="33" t="n">
        <v>31</v>
      </c>
      <c r="B41" s="40" t="s">
        <v>58</v>
      </c>
      <c r="C41" s="30" t="s">
        <v>57</v>
      </c>
      <c r="D41" s="31" t="n">
        <v>1</v>
      </c>
      <c r="E41" s="32"/>
      <c r="F41" s="32" t="n">
        <f aca="false">D41*0.25*12</f>
        <v>3</v>
      </c>
      <c r="G41" s="32" t="n">
        <f aca="false">D41*0.1*12</f>
        <v>1.2</v>
      </c>
      <c r="H41" s="32" t="n">
        <f aca="false">D41*0.1*12</f>
        <v>1.2</v>
      </c>
      <c r="I41" s="32"/>
      <c r="J41" s="32"/>
      <c r="K41" s="32"/>
      <c r="L41" s="32"/>
      <c r="M41" s="32"/>
      <c r="N41" s="32" t="n">
        <f aca="false">D41*0.2*12</f>
        <v>2.4</v>
      </c>
      <c r="O41" s="32" t="n">
        <f aca="false">D41*0.2*12</f>
        <v>2.4</v>
      </c>
      <c r="P41" s="32"/>
      <c r="Q41" s="9"/>
      <c r="R41" s="9"/>
      <c r="S41" s="9"/>
      <c r="T41" s="9"/>
    </row>
    <row r="42" customFormat="false" ht="15" hidden="false" customHeight="false" outlineLevel="0" collapsed="false">
      <c r="A42" s="28" t="n">
        <v>32</v>
      </c>
      <c r="B42" s="40" t="s">
        <v>59</v>
      </c>
      <c r="C42" s="30" t="s">
        <v>57</v>
      </c>
      <c r="D42" s="31" t="n">
        <v>2</v>
      </c>
      <c r="E42" s="32"/>
      <c r="F42" s="32" t="n">
        <f aca="false">D42*0.25*12</f>
        <v>6</v>
      </c>
      <c r="G42" s="32" t="n">
        <f aca="false">D42*0.1*12</f>
        <v>2.4</v>
      </c>
      <c r="H42" s="32" t="n">
        <f aca="false">D42*0.1*12</f>
        <v>2.4</v>
      </c>
      <c r="I42" s="32" t="n">
        <f aca="false">D42*0.1*12</f>
        <v>2.4</v>
      </c>
      <c r="J42" s="32" t="n">
        <f aca="false">D42*0.1*12</f>
        <v>2.4</v>
      </c>
      <c r="K42" s="32" t="n">
        <f aca="false">D42*0.2*12</f>
        <v>4.8</v>
      </c>
      <c r="L42" s="32"/>
      <c r="M42" s="32"/>
      <c r="N42" s="32"/>
      <c r="O42" s="32"/>
      <c r="P42" s="32" t="n">
        <f aca="false">D42*0.1*12</f>
        <v>2.4</v>
      </c>
      <c r="Q42" s="9"/>
      <c r="R42" s="9"/>
      <c r="S42" s="9"/>
      <c r="T42" s="9"/>
    </row>
    <row r="43" customFormat="false" ht="15" hidden="false" customHeight="false" outlineLevel="0" collapsed="false">
      <c r="A43" s="33" t="n">
        <v>33</v>
      </c>
      <c r="B43" s="40" t="s">
        <v>60</v>
      </c>
      <c r="C43" s="30" t="s">
        <v>57</v>
      </c>
      <c r="D43" s="31" t="n">
        <v>4</v>
      </c>
      <c r="E43" s="32"/>
      <c r="F43" s="32" t="n">
        <f aca="false">D43*0.25*12</f>
        <v>12</v>
      </c>
      <c r="G43" s="32" t="n">
        <f aca="false">D43*0.1*12</f>
        <v>4.8</v>
      </c>
      <c r="H43" s="32" t="n">
        <f aca="false">D43*0.1*12</f>
        <v>4.8</v>
      </c>
      <c r="I43" s="32"/>
      <c r="J43" s="32" t="n">
        <f aca="false">D43*0.1*12</f>
        <v>4.8</v>
      </c>
      <c r="K43" s="32" t="n">
        <f aca="false">D43*0.2*12</f>
        <v>9.6</v>
      </c>
      <c r="L43" s="32"/>
      <c r="M43" s="32"/>
      <c r="N43" s="32"/>
      <c r="O43" s="32"/>
      <c r="P43" s="32"/>
      <c r="Q43" s="9"/>
      <c r="R43" s="9"/>
      <c r="S43" s="9"/>
      <c r="T43" s="9"/>
    </row>
    <row r="44" customFormat="false" ht="15" hidden="false" customHeight="false" outlineLevel="0" collapsed="false">
      <c r="A44" s="33" t="n">
        <v>34</v>
      </c>
      <c r="B44" s="40" t="s">
        <v>61</v>
      </c>
      <c r="C44" s="30" t="s">
        <v>57</v>
      </c>
      <c r="D44" s="31" t="n">
        <v>11</v>
      </c>
      <c r="E44" s="32"/>
      <c r="F44" s="32" t="n">
        <f aca="false">D44*0.25*12</f>
        <v>33</v>
      </c>
      <c r="G44" s="32" t="n">
        <f aca="false">D44*0.1*12</f>
        <v>13.2</v>
      </c>
      <c r="H44" s="32" t="n">
        <f aca="false">D44*0.1*12</f>
        <v>13.2</v>
      </c>
      <c r="I44" s="32"/>
      <c r="J44" s="32" t="n">
        <f aca="false">D44*0.1*12</f>
        <v>13.2</v>
      </c>
      <c r="K44" s="32" t="n">
        <f aca="false">D44*0.2*12</f>
        <v>26.4</v>
      </c>
      <c r="L44" s="32"/>
      <c r="M44" s="32"/>
      <c r="N44" s="32"/>
      <c r="O44" s="32"/>
      <c r="P44" s="32" t="n">
        <f aca="false">D44*0.1*12</f>
        <v>13.2</v>
      </c>
      <c r="Q44" s="9"/>
      <c r="R44" s="9"/>
      <c r="S44" s="9"/>
      <c r="T44" s="9"/>
    </row>
    <row r="45" customFormat="false" ht="15" hidden="false" customHeight="false" outlineLevel="0" collapsed="false">
      <c r="A45" s="28" t="n">
        <v>35</v>
      </c>
      <c r="B45" s="40" t="s">
        <v>37</v>
      </c>
      <c r="C45" s="30" t="s">
        <v>57</v>
      </c>
      <c r="D45" s="31" t="n">
        <v>16</v>
      </c>
      <c r="E45" s="32"/>
      <c r="F45" s="32" t="n">
        <f aca="false">D45*0.25*8</f>
        <v>32</v>
      </c>
      <c r="G45" s="32" t="n">
        <f aca="false">D45*0.1*12</f>
        <v>19.2</v>
      </c>
      <c r="H45" s="32" t="n">
        <f aca="false">D45*0.1*12</f>
        <v>19.2</v>
      </c>
      <c r="I45" s="32"/>
      <c r="J45" s="32"/>
      <c r="K45" s="32"/>
      <c r="L45" s="32"/>
      <c r="M45" s="32"/>
      <c r="N45" s="32"/>
      <c r="O45" s="32"/>
      <c r="P45" s="32"/>
      <c r="Q45" s="9"/>
      <c r="R45" s="9"/>
      <c r="S45" s="9"/>
      <c r="T45" s="9"/>
    </row>
    <row r="46" customFormat="false" ht="15" hidden="false" customHeight="false" outlineLevel="0" collapsed="false">
      <c r="A46" s="33" t="n">
        <v>36</v>
      </c>
      <c r="B46" s="40" t="s">
        <v>62</v>
      </c>
      <c r="C46" s="30" t="s">
        <v>57</v>
      </c>
      <c r="D46" s="31" t="n">
        <v>2</v>
      </c>
      <c r="E46" s="32"/>
      <c r="F46" s="32" t="n">
        <f aca="false">D46*0.25*12</f>
        <v>6</v>
      </c>
      <c r="G46" s="32" t="n">
        <f aca="false">D46*0.1*12</f>
        <v>2.4</v>
      </c>
      <c r="H46" s="32" t="n">
        <f aca="false">D46*0.1*12</f>
        <v>2.4</v>
      </c>
      <c r="I46" s="32"/>
      <c r="J46" s="32" t="n">
        <f aca="false">D46*0.1*12</f>
        <v>2.4</v>
      </c>
      <c r="K46" s="32" t="n">
        <f aca="false">D46*0.2*12</f>
        <v>4.8</v>
      </c>
      <c r="L46" s="32"/>
      <c r="M46" s="32" t="n">
        <f aca="false">D46*0.1*12</f>
        <v>2.4</v>
      </c>
      <c r="N46" s="32"/>
      <c r="O46" s="32"/>
      <c r="P46" s="32"/>
      <c r="Q46" s="9"/>
      <c r="R46" s="9"/>
      <c r="S46" s="9"/>
      <c r="T46" s="9"/>
    </row>
    <row r="47" customFormat="false" ht="15" hidden="false" customHeight="false" outlineLevel="0" collapsed="false">
      <c r="A47" s="33" t="n">
        <v>37</v>
      </c>
      <c r="B47" s="40" t="s">
        <v>63</v>
      </c>
      <c r="C47" s="30" t="s">
        <v>57</v>
      </c>
      <c r="D47" s="31" t="n">
        <v>7</v>
      </c>
      <c r="E47" s="32"/>
      <c r="F47" s="32" t="n">
        <f aca="false">D47*0.25*12</f>
        <v>21</v>
      </c>
      <c r="G47" s="32" t="n">
        <f aca="false">D47*0.1*12</f>
        <v>8.4</v>
      </c>
      <c r="H47" s="32" t="n">
        <f aca="false">D47*0.1*12</f>
        <v>8.4</v>
      </c>
      <c r="I47" s="32"/>
      <c r="J47" s="32" t="n">
        <f aca="false">D47*0.1*12</f>
        <v>8.4</v>
      </c>
      <c r="K47" s="32" t="n">
        <f aca="false">D47*0.2*12</f>
        <v>16.8</v>
      </c>
      <c r="L47" s="32"/>
      <c r="M47" s="32" t="n">
        <f aca="false">D47*0.1*12</f>
        <v>8.4</v>
      </c>
      <c r="N47" s="32"/>
      <c r="O47" s="32"/>
      <c r="P47" s="32"/>
      <c r="Q47" s="9"/>
      <c r="R47" s="9"/>
      <c r="S47" s="9"/>
      <c r="T47" s="9"/>
    </row>
    <row r="48" customFormat="false" ht="15" hidden="false" customHeight="false" outlineLevel="0" collapsed="false">
      <c r="A48" s="28" t="n">
        <v>38</v>
      </c>
      <c r="B48" s="41" t="s">
        <v>64</v>
      </c>
      <c r="C48" s="30" t="s">
        <v>57</v>
      </c>
      <c r="D48" s="31" t="n">
        <v>4</v>
      </c>
      <c r="E48" s="32"/>
      <c r="F48" s="32" t="n">
        <f aca="false">D48*0.25*12</f>
        <v>12</v>
      </c>
      <c r="G48" s="32" t="n">
        <f aca="false">D48*0.1*12</f>
        <v>4.8</v>
      </c>
      <c r="H48" s="32" t="n">
        <f aca="false">D48*0.1*12</f>
        <v>4.8</v>
      </c>
      <c r="I48" s="32"/>
      <c r="J48" s="32"/>
      <c r="K48" s="32"/>
      <c r="L48" s="32"/>
      <c r="M48" s="32"/>
      <c r="N48" s="32"/>
      <c r="O48" s="32"/>
      <c r="P48" s="32"/>
      <c r="Q48" s="9"/>
      <c r="R48" s="9"/>
      <c r="S48" s="9"/>
      <c r="T48" s="9"/>
    </row>
    <row r="49" customFormat="false" ht="37.3" hidden="false" customHeight="false" outlineLevel="0" collapsed="false">
      <c r="A49" s="33"/>
      <c r="B49" s="39" t="s">
        <v>65</v>
      </c>
      <c r="C49" s="38"/>
      <c r="D49" s="36"/>
      <c r="E49" s="37" t="n">
        <f aca="false">SUM(E50:E57)</f>
        <v>0</v>
      </c>
      <c r="F49" s="37" t="n">
        <f aca="false">SUM(F50:F57)</f>
        <v>270</v>
      </c>
      <c r="G49" s="37" t="n">
        <f aca="false">SUM(G50:G57)</f>
        <v>108</v>
      </c>
      <c r="H49" s="37" t="n">
        <f aca="false">SUM(H50:H57)</f>
        <v>108</v>
      </c>
      <c r="I49" s="37" t="n">
        <f aca="false">SUM(I50:I57)</f>
        <v>6</v>
      </c>
      <c r="J49" s="37" t="n">
        <f aca="false">SUM(J50:J57)</f>
        <v>10.8</v>
      </c>
      <c r="K49" s="37" t="n">
        <f aca="false">SUM(K50:K57)</f>
        <v>48.2</v>
      </c>
      <c r="L49" s="37" t="n">
        <f aca="false">SUM(L50:L57)</f>
        <v>4.8</v>
      </c>
      <c r="M49" s="37" t="n">
        <f aca="false">SUM(M50:M57)</f>
        <v>4.8</v>
      </c>
      <c r="N49" s="37" t="n">
        <f aca="false">SUM(N50:N57)</f>
        <v>0</v>
      </c>
      <c r="O49" s="37" t="n">
        <f aca="false">SUM(O50:O57)</f>
        <v>0</v>
      </c>
      <c r="P49" s="37" t="n">
        <f aca="false">SUM(P50:P57)</f>
        <v>97.2</v>
      </c>
      <c r="Q49" s="27" t="n">
        <f aca="false">SUM(E49:P49)</f>
        <v>657.8</v>
      </c>
      <c r="R49" s="27"/>
      <c r="S49" s="9"/>
      <c r="T49" s="9"/>
    </row>
    <row r="50" s="3" customFormat="true" ht="15" hidden="false" customHeight="false" outlineLevel="0" collapsed="false">
      <c r="A50" s="28" t="n">
        <v>39</v>
      </c>
      <c r="B50" s="42" t="s">
        <v>36</v>
      </c>
      <c r="C50" s="30" t="s">
        <v>66</v>
      </c>
      <c r="D50" s="31" t="n">
        <v>4</v>
      </c>
      <c r="E50" s="32"/>
      <c r="F50" s="32" t="n">
        <f aca="false">D50*0.25*12</f>
        <v>12</v>
      </c>
      <c r="G50" s="32" t="n">
        <f aca="false">D50*0.1*12</f>
        <v>4.8</v>
      </c>
      <c r="H50" s="32" t="n">
        <f aca="false">D50*0.1*12</f>
        <v>4.8</v>
      </c>
      <c r="I50" s="32"/>
      <c r="J50" s="32" t="n">
        <f aca="false">D50*0.1*12</f>
        <v>4.8</v>
      </c>
      <c r="K50" s="32" t="n">
        <f aca="false">D50*0.2*12</f>
        <v>9.6</v>
      </c>
      <c r="L50" s="32" t="n">
        <f aca="false">D50*0.1*12</f>
        <v>4.8</v>
      </c>
      <c r="M50" s="32"/>
      <c r="N50" s="32"/>
      <c r="O50" s="32"/>
      <c r="P50" s="32"/>
      <c r="Q50" s="9"/>
      <c r="R50" s="9"/>
      <c r="S50" s="9"/>
      <c r="T50" s="9"/>
      <c r="U50" s="4"/>
    </row>
    <row r="51" s="3" customFormat="true" ht="15" hidden="false" customHeight="false" outlineLevel="0" collapsed="false">
      <c r="A51" s="33" t="n">
        <v>40</v>
      </c>
      <c r="B51" s="42" t="s">
        <v>37</v>
      </c>
      <c r="C51" s="30" t="s">
        <v>66</v>
      </c>
      <c r="D51" s="31" t="n">
        <v>49</v>
      </c>
      <c r="E51" s="32"/>
      <c r="F51" s="32" t="n">
        <f aca="false">D51*0.25*12</f>
        <v>147</v>
      </c>
      <c r="G51" s="32" t="n">
        <f aca="false">D51*0.1*12</f>
        <v>58.8</v>
      </c>
      <c r="H51" s="32" t="n">
        <f aca="false">D51*0.1*12</f>
        <v>58.8</v>
      </c>
      <c r="I51" s="32" t="n">
        <f aca="false">D51*0.1*1</f>
        <v>4.9</v>
      </c>
      <c r="J51" s="32"/>
      <c r="K51" s="32" t="n">
        <f aca="false">D51*0.2*1</f>
        <v>9.8</v>
      </c>
      <c r="L51" s="32"/>
      <c r="M51" s="32"/>
      <c r="N51" s="32"/>
      <c r="O51" s="32"/>
      <c r="P51" s="32" t="n">
        <f aca="false">0.1*D51*12</f>
        <v>58.8</v>
      </c>
      <c r="Q51" s="9"/>
      <c r="R51" s="9"/>
      <c r="S51" s="9"/>
      <c r="T51" s="9"/>
      <c r="U51" s="4"/>
    </row>
    <row r="52" s="3" customFormat="true" ht="15" hidden="false" customHeight="false" outlineLevel="0" collapsed="false">
      <c r="A52" s="28" t="n">
        <v>41</v>
      </c>
      <c r="B52" s="29" t="s">
        <v>47</v>
      </c>
      <c r="C52" s="30" t="s">
        <v>66</v>
      </c>
      <c r="D52" s="31" t="n">
        <v>2</v>
      </c>
      <c r="E52" s="32"/>
      <c r="F52" s="32" t="n">
        <f aca="false">D52*0.25*12</f>
        <v>6</v>
      </c>
      <c r="G52" s="32" t="n">
        <f aca="false">D52*0.1*12</f>
        <v>2.4</v>
      </c>
      <c r="H52" s="32" t="n">
        <f aca="false">D52*0.1*12</f>
        <v>2.4</v>
      </c>
      <c r="I52" s="32"/>
      <c r="J52" s="32"/>
      <c r="K52" s="32"/>
      <c r="L52" s="32"/>
      <c r="M52" s="32"/>
      <c r="N52" s="32"/>
      <c r="O52" s="32"/>
      <c r="P52" s="32"/>
      <c r="Q52" s="9"/>
      <c r="R52" s="9"/>
      <c r="S52" s="9"/>
      <c r="T52" s="9"/>
      <c r="U52" s="4"/>
    </row>
    <row r="53" s="3" customFormat="true" ht="15" hidden="false" customHeight="false" outlineLevel="0" collapsed="false">
      <c r="A53" s="33" t="n">
        <v>42</v>
      </c>
      <c r="B53" s="42" t="s">
        <v>40</v>
      </c>
      <c r="C53" s="30" t="s">
        <v>66</v>
      </c>
      <c r="D53" s="31" t="n">
        <v>22</v>
      </c>
      <c r="E53" s="32"/>
      <c r="F53" s="32" t="n">
        <f aca="false">D53*0.25*12</f>
        <v>66</v>
      </c>
      <c r="G53" s="32" t="n">
        <f aca="false">D53*0.1*12</f>
        <v>26.4</v>
      </c>
      <c r="H53" s="32" t="n">
        <f aca="false">D53*0.1*12</f>
        <v>26.4</v>
      </c>
      <c r="I53" s="32"/>
      <c r="J53" s="32"/>
      <c r="K53" s="32"/>
      <c r="L53" s="32"/>
      <c r="M53" s="32"/>
      <c r="N53" s="32"/>
      <c r="O53" s="32"/>
      <c r="P53" s="32" t="n">
        <f aca="false">0.1*D53*12</f>
        <v>26.4</v>
      </c>
      <c r="Q53" s="9"/>
      <c r="R53" s="9"/>
      <c r="S53" s="9"/>
      <c r="T53" s="9"/>
      <c r="U53" s="4"/>
    </row>
    <row r="54" s="3" customFormat="true" ht="15" hidden="false" customHeight="false" outlineLevel="0" collapsed="false">
      <c r="A54" s="28" t="n">
        <v>43</v>
      </c>
      <c r="B54" s="42" t="s">
        <v>49</v>
      </c>
      <c r="C54" s="30" t="s">
        <v>66</v>
      </c>
      <c r="D54" s="31" t="n">
        <v>2</v>
      </c>
      <c r="E54" s="32"/>
      <c r="F54" s="32" t="n">
        <f aca="false">D54*0.25*12</f>
        <v>6</v>
      </c>
      <c r="G54" s="32" t="n">
        <f aca="false">D54*0.1*12</f>
        <v>2.4</v>
      </c>
      <c r="H54" s="32" t="n">
        <f aca="false">D54*0.1*12</f>
        <v>2.4</v>
      </c>
      <c r="I54" s="32" t="n">
        <f aca="false">D54*0.1*1</f>
        <v>0.2</v>
      </c>
      <c r="J54" s="32" t="n">
        <f aca="false">D54*0.1*12</f>
        <v>2.4</v>
      </c>
      <c r="K54" s="32" t="n">
        <f aca="false">D54*0.2*12</f>
        <v>4.8</v>
      </c>
      <c r="L54" s="32"/>
      <c r="M54" s="32" t="n">
        <f aca="false">D54*0.1*12</f>
        <v>2.4</v>
      </c>
      <c r="N54" s="32"/>
      <c r="O54" s="32"/>
      <c r="P54" s="32" t="n">
        <f aca="false">0.1*D54*12</f>
        <v>2.4</v>
      </c>
      <c r="Q54" s="9"/>
      <c r="R54" s="9"/>
      <c r="S54" s="9"/>
      <c r="T54" s="9"/>
      <c r="U54" s="4"/>
    </row>
    <row r="55" s="3" customFormat="true" ht="15" hidden="false" customHeight="false" outlineLevel="0" collapsed="false">
      <c r="A55" s="33" t="n">
        <v>44</v>
      </c>
      <c r="B55" s="42" t="s">
        <v>38</v>
      </c>
      <c r="C55" s="30" t="s">
        <v>66</v>
      </c>
      <c r="D55" s="31" t="n">
        <v>8</v>
      </c>
      <c r="E55" s="32"/>
      <c r="F55" s="32" t="n">
        <f aca="false">D55*0.25*12</f>
        <v>24</v>
      </c>
      <c r="G55" s="32" t="n">
        <f aca="false">D55*0.1*12</f>
        <v>9.6</v>
      </c>
      <c r="H55" s="32" t="n">
        <f aca="false">D55*0.1*12</f>
        <v>9.6</v>
      </c>
      <c r="I55" s="32" t="n">
        <f aca="false">D55*0.1*1</f>
        <v>0.8</v>
      </c>
      <c r="J55" s="32"/>
      <c r="K55" s="32" t="n">
        <f aca="false">D55*0.2*12</f>
        <v>19.2</v>
      </c>
      <c r="L55" s="32"/>
      <c r="M55" s="32"/>
      <c r="N55" s="32"/>
      <c r="O55" s="32"/>
      <c r="P55" s="32" t="n">
        <f aca="false">0.1*D55*12</f>
        <v>9.6</v>
      </c>
      <c r="Q55" s="9"/>
      <c r="R55" s="9"/>
      <c r="S55" s="9"/>
      <c r="T55" s="9"/>
      <c r="U55" s="4"/>
    </row>
    <row r="56" s="3" customFormat="true" ht="15" hidden="false" customHeight="false" outlineLevel="0" collapsed="false">
      <c r="A56" s="28" t="n">
        <v>45</v>
      </c>
      <c r="B56" s="40" t="s">
        <v>61</v>
      </c>
      <c r="C56" s="30" t="s">
        <v>66</v>
      </c>
      <c r="D56" s="31" t="n">
        <v>1</v>
      </c>
      <c r="E56" s="32"/>
      <c r="F56" s="32" t="n">
        <f aca="false">D56*0.25*12</f>
        <v>3</v>
      </c>
      <c r="G56" s="32" t="n">
        <f aca="false">D56*0.1*12</f>
        <v>1.2</v>
      </c>
      <c r="H56" s="32" t="n">
        <f aca="false">D56*0.1*12</f>
        <v>1.2</v>
      </c>
      <c r="I56" s="32" t="n">
        <f aca="false">D56*0.1*1</f>
        <v>0.1</v>
      </c>
      <c r="J56" s="32" t="n">
        <f aca="false">D56*0.1*12</f>
        <v>1.2</v>
      </c>
      <c r="K56" s="32"/>
      <c r="L56" s="32"/>
      <c r="M56" s="32"/>
      <c r="N56" s="32"/>
      <c r="O56" s="32"/>
      <c r="P56" s="32"/>
      <c r="Q56" s="9"/>
      <c r="R56" s="9"/>
      <c r="S56" s="9"/>
      <c r="T56" s="9"/>
      <c r="U56" s="4"/>
    </row>
    <row r="57" s="3" customFormat="true" ht="15" hidden="false" customHeight="false" outlineLevel="0" collapsed="false">
      <c r="A57" s="33" t="n">
        <v>46</v>
      </c>
      <c r="B57" s="43" t="s">
        <v>67</v>
      </c>
      <c r="C57" s="30" t="s">
        <v>66</v>
      </c>
      <c r="D57" s="31" t="n">
        <v>2</v>
      </c>
      <c r="E57" s="32"/>
      <c r="F57" s="32" t="n">
        <f aca="false">D57*0.25*12</f>
        <v>6</v>
      </c>
      <c r="G57" s="32" t="n">
        <f aca="false">D57*0.1*12</f>
        <v>2.4</v>
      </c>
      <c r="H57" s="32" t="n">
        <f aca="false">D57*0.1*12</f>
        <v>2.4</v>
      </c>
      <c r="I57" s="32"/>
      <c r="J57" s="32" t="n">
        <f aca="false">D57*0.1*12</f>
        <v>2.4</v>
      </c>
      <c r="K57" s="32" t="n">
        <f aca="false">D57*0.2*12</f>
        <v>4.8</v>
      </c>
      <c r="L57" s="32"/>
      <c r="M57" s="32" t="n">
        <f aca="false">D57*0.1*12</f>
        <v>2.4</v>
      </c>
      <c r="N57" s="32"/>
      <c r="O57" s="32"/>
      <c r="P57" s="32"/>
      <c r="Q57" s="9"/>
      <c r="R57" s="9"/>
      <c r="S57" s="9"/>
      <c r="T57" s="9"/>
      <c r="U57" s="4"/>
    </row>
    <row r="58" customFormat="false" ht="15" hidden="false" customHeight="false" outlineLevel="0" collapsed="false">
      <c r="A58" s="33"/>
      <c r="B58" s="23" t="s">
        <v>68</v>
      </c>
      <c r="C58" s="44"/>
      <c r="D58" s="36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9"/>
      <c r="R58" s="9"/>
      <c r="S58" s="9"/>
      <c r="T58" s="9"/>
      <c r="XEW58" s="3"/>
      <c r="XEX58" s="3"/>
      <c r="XEY58" s="3"/>
      <c r="XEZ58" s="3"/>
      <c r="XFA58" s="3"/>
      <c r="XFB58" s="3"/>
      <c r="XFC58" s="3"/>
      <c r="XFD58" s="3"/>
    </row>
    <row r="59" customFormat="false" ht="26.3" hidden="false" customHeight="false" outlineLevel="0" collapsed="false">
      <c r="A59" s="33"/>
      <c r="B59" s="23" t="s">
        <v>69</v>
      </c>
      <c r="C59" s="44"/>
      <c r="D59" s="36"/>
      <c r="E59" s="37" t="n">
        <f aca="false">SUM(E60:E71)</f>
        <v>0</v>
      </c>
      <c r="F59" s="37" t="n">
        <f aca="false">SUM(F60:F66)</f>
        <v>105</v>
      </c>
      <c r="G59" s="37" t="n">
        <f aca="false">SUM(G60:G66)</f>
        <v>42</v>
      </c>
      <c r="H59" s="37" t="n">
        <f aca="false">SUM(H60:H66)</f>
        <v>42</v>
      </c>
      <c r="I59" s="37" t="n">
        <f aca="false">SUM(I60:I66)</f>
        <v>33.6</v>
      </c>
      <c r="J59" s="37" t="n">
        <f aca="false">SUM(J60:J66)</f>
        <v>39.6</v>
      </c>
      <c r="K59" s="37" t="n">
        <f aca="false">SUM(K60:K66)</f>
        <v>79.2</v>
      </c>
      <c r="L59" s="37" t="n">
        <f aca="false">SUM(L60:L66)</f>
        <v>0</v>
      </c>
      <c r="M59" s="37" t="n">
        <f aca="false">SUM(M60:M66)</f>
        <v>39.6</v>
      </c>
      <c r="N59" s="37" t="n">
        <f aca="false">SUM(N60:N66)</f>
        <v>69.6</v>
      </c>
      <c r="O59" s="37" t="n">
        <f aca="false">SUM(O60:O66)</f>
        <v>69.6</v>
      </c>
      <c r="P59" s="37" t="n">
        <f aca="false">SUM(P60:P66)</f>
        <v>0</v>
      </c>
      <c r="Q59" s="27" t="n">
        <f aca="false">SUM(E59:P59)</f>
        <v>520.2</v>
      </c>
      <c r="R59" s="27"/>
      <c r="S59" s="9"/>
      <c r="T59" s="9"/>
    </row>
    <row r="60" s="3" customFormat="true" ht="15" hidden="false" customHeight="false" outlineLevel="0" collapsed="false">
      <c r="A60" s="33" t="n">
        <v>47</v>
      </c>
      <c r="B60" s="43" t="s">
        <v>58</v>
      </c>
      <c r="C60" s="46" t="s">
        <v>70</v>
      </c>
      <c r="D60" s="31" t="n">
        <v>1</v>
      </c>
      <c r="E60" s="32"/>
      <c r="F60" s="32" t="n">
        <f aca="false">D60*0.25*12</f>
        <v>3</v>
      </c>
      <c r="G60" s="32" t="n">
        <f aca="false">D60*0.1*12</f>
        <v>1.2</v>
      </c>
      <c r="H60" s="32" t="n">
        <f aca="false">D60*0.1*12</f>
        <v>1.2</v>
      </c>
      <c r="I60" s="32"/>
      <c r="J60" s="32"/>
      <c r="K60" s="32"/>
      <c r="L60" s="32"/>
      <c r="M60" s="32"/>
      <c r="N60" s="32" t="n">
        <f aca="false">D60*0.2*12</f>
        <v>2.4</v>
      </c>
      <c r="O60" s="32" t="n">
        <f aca="false">D60*0.2*12</f>
        <v>2.4</v>
      </c>
      <c r="P60" s="32"/>
      <c r="Q60" s="9"/>
      <c r="R60" s="9"/>
      <c r="S60" s="9"/>
      <c r="T60" s="9"/>
      <c r="U60" s="4"/>
    </row>
    <row r="61" s="3" customFormat="true" ht="15" hidden="false" customHeight="false" outlineLevel="0" collapsed="false">
      <c r="A61" s="33" t="n">
        <v>48</v>
      </c>
      <c r="B61" s="43" t="s">
        <v>44</v>
      </c>
      <c r="C61" s="46" t="s">
        <v>70</v>
      </c>
      <c r="D61" s="31" t="n">
        <v>1</v>
      </c>
      <c r="E61" s="32"/>
      <c r="F61" s="32" t="n">
        <f aca="false">D61*0.25*12</f>
        <v>3</v>
      </c>
      <c r="G61" s="32" t="n">
        <f aca="false">D61*0.1*12</f>
        <v>1.2</v>
      </c>
      <c r="H61" s="32" t="n">
        <f aca="false">D61*0.1*12</f>
        <v>1.2</v>
      </c>
      <c r="I61" s="32"/>
      <c r="J61" s="32"/>
      <c r="K61" s="32"/>
      <c r="L61" s="32"/>
      <c r="M61" s="32"/>
      <c r="N61" s="32"/>
      <c r="O61" s="32"/>
      <c r="P61" s="32"/>
      <c r="Q61" s="9"/>
      <c r="R61" s="9"/>
      <c r="S61" s="9"/>
      <c r="T61" s="9"/>
      <c r="U61" s="4"/>
    </row>
    <row r="62" s="3" customFormat="true" ht="15" hidden="false" customHeight="false" outlineLevel="0" collapsed="false">
      <c r="A62" s="33" t="n">
        <v>49</v>
      </c>
      <c r="B62" s="43" t="s">
        <v>67</v>
      </c>
      <c r="C62" s="46" t="s">
        <v>70</v>
      </c>
      <c r="D62" s="31" t="n">
        <v>3</v>
      </c>
      <c r="E62" s="32"/>
      <c r="F62" s="32" t="n">
        <f aca="false">D62*0.25*12</f>
        <v>9</v>
      </c>
      <c r="G62" s="32" t="n">
        <f aca="false">D62*0.1*12</f>
        <v>3.6</v>
      </c>
      <c r="H62" s="32" t="n">
        <f aca="false">D62*0.1*12</f>
        <v>3.6</v>
      </c>
      <c r="I62" s="32"/>
      <c r="J62" s="32" t="n">
        <f aca="false">D62*0.1*12</f>
        <v>3.6</v>
      </c>
      <c r="K62" s="32" t="n">
        <f aca="false">D62*0.2*12</f>
        <v>7.2</v>
      </c>
      <c r="L62" s="32"/>
      <c r="M62" s="32" t="n">
        <f aca="false">D62*0.1*12</f>
        <v>3.6</v>
      </c>
      <c r="N62" s="32"/>
      <c r="O62" s="32"/>
      <c r="P62" s="32"/>
      <c r="Q62" s="9"/>
      <c r="R62" s="9"/>
      <c r="S62" s="9"/>
      <c r="T62" s="9"/>
      <c r="U62" s="4"/>
    </row>
    <row r="63" s="3" customFormat="true" ht="15" hidden="false" customHeight="false" outlineLevel="0" collapsed="false">
      <c r="A63" s="33" t="n">
        <v>50</v>
      </c>
      <c r="B63" s="43" t="s">
        <v>49</v>
      </c>
      <c r="C63" s="46" t="s">
        <v>70</v>
      </c>
      <c r="D63" s="31" t="n">
        <v>2</v>
      </c>
      <c r="E63" s="32"/>
      <c r="F63" s="32" t="n">
        <f aca="false">D63*0.25*12</f>
        <v>6</v>
      </c>
      <c r="G63" s="32" t="n">
        <f aca="false">D63*0.1*12</f>
        <v>2.4</v>
      </c>
      <c r="H63" s="32" t="n">
        <f aca="false">D63*0.1*12</f>
        <v>2.4</v>
      </c>
      <c r="I63" s="32"/>
      <c r="J63" s="32" t="n">
        <f aca="false">D63*0.1*12</f>
        <v>2.4</v>
      </c>
      <c r="K63" s="32" t="n">
        <f aca="false">D63*0.2*12</f>
        <v>4.8</v>
      </c>
      <c r="L63" s="32"/>
      <c r="M63" s="32" t="n">
        <f aca="false">D63*0.1*12</f>
        <v>2.4</v>
      </c>
      <c r="N63" s="32"/>
      <c r="O63" s="32"/>
      <c r="P63" s="32"/>
      <c r="Q63" s="9"/>
      <c r="R63" s="9"/>
      <c r="S63" s="9"/>
      <c r="T63" s="9"/>
      <c r="U63" s="4"/>
    </row>
    <row r="64" s="3" customFormat="true" ht="15" hidden="false" customHeight="false" outlineLevel="0" collapsed="false">
      <c r="A64" s="33" t="n">
        <v>51</v>
      </c>
      <c r="B64" s="43" t="s">
        <v>71</v>
      </c>
      <c r="C64" s="46" t="s">
        <v>70</v>
      </c>
      <c r="D64" s="31" t="n">
        <v>6</v>
      </c>
      <c r="E64" s="32"/>
      <c r="F64" s="32" t="n">
        <f aca="false">D64*0.25*12</f>
        <v>18</v>
      </c>
      <c r="G64" s="32" t="n">
        <f aca="false">D64*0.1*12</f>
        <v>7.2</v>
      </c>
      <c r="H64" s="32" t="n">
        <f aca="false">D64*0.1*12</f>
        <v>7.2</v>
      </c>
      <c r="I64" s="32" t="n">
        <f aca="false">D64*0.1*12</f>
        <v>7.2</v>
      </c>
      <c r="J64" s="32" t="n">
        <f aca="false">D64*0.1*12</f>
        <v>7.2</v>
      </c>
      <c r="K64" s="32" t="n">
        <f aca="false">D64*0.2*12</f>
        <v>14.4</v>
      </c>
      <c r="L64" s="32"/>
      <c r="M64" s="32" t="n">
        <f aca="false">D64*0.1*12</f>
        <v>7.2</v>
      </c>
      <c r="N64" s="32" t="n">
        <f aca="false">D64*0.2*12</f>
        <v>14.4</v>
      </c>
      <c r="O64" s="32" t="n">
        <f aca="false">D64*0.2*12</f>
        <v>14.4</v>
      </c>
      <c r="P64" s="32"/>
      <c r="Q64" s="9"/>
      <c r="R64" s="9"/>
      <c r="S64" s="9"/>
      <c r="T64" s="9"/>
      <c r="U64" s="4"/>
    </row>
    <row r="65" s="3" customFormat="true" ht="15" hidden="false" customHeight="false" outlineLevel="0" collapsed="false">
      <c r="A65" s="33" t="n">
        <v>52</v>
      </c>
      <c r="B65" s="43" t="s">
        <v>72</v>
      </c>
      <c r="C65" s="46" t="s">
        <v>70</v>
      </c>
      <c r="D65" s="31" t="n">
        <v>16</v>
      </c>
      <c r="E65" s="32"/>
      <c r="F65" s="32" t="n">
        <f aca="false">D65*0.25*12</f>
        <v>48</v>
      </c>
      <c r="G65" s="32" t="n">
        <f aca="false">D65*0.1*12</f>
        <v>19.2</v>
      </c>
      <c r="H65" s="32" t="n">
        <f aca="false">D65*0.1*12</f>
        <v>19.2</v>
      </c>
      <c r="I65" s="32" t="n">
        <f aca="false">D65*0.1*12</f>
        <v>19.2</v>
      </c>
      <c r="J65" s="32" t="n">
        <f aca="false">D65*0.1*12</f>
        <v>19.2</v>
      </c>
      <c r="K65" s="32" t="n">
        <f aca="false">D65*0.2*12</f>
        <v>38.4</v>
      </c>
      <c r="L65" s="32"/>
      <c r="M65" s="32" t="n">
        <f aca="false">D65*0.1*12</f>
        <v>19.2</v>
      </c>
      <c r="N65" s="32" t="n">
        <f aca="false">D65*0.2*12</f>
        <v>38.4</v>
      </c>
      <c r="O65" s="32" t="n">
        <f aca="false">D65*0.2*12</f>
        <v>38.4</v>
      </c>
      <c r="P65" s="32"/>
      <c r="Q65" s="9"/>
      <c r="R65" s="9"/>
      <c r="S65" s="9"/>
      <c r="T65" s="9"/>
      <c r="U65" s="4"/>
    </row>
    <row r="66" s="3" customFormat="true" ht="15" hidden="false" customHeight="false" outlineLevel="0" collapsed="false">
      <c r="A66" s="33" t="n">
        <v>53</v>
      </c>
      <c r="B66" s="43" t="s">
        <v>73</v>
      </c>
      <c r="C66" s="46" t="s">
        <v>70</v>
      </c>
      <c r="D66" s="31" t="n">
        <v>6</v>
      </c>
      <c r="E66" s="32"/>
      <c r="F66" s="32" t="n">
        <f aca="false">D66*0.25*12</f>
        <v>18</v>
      </c>
      <c r="G66" s="32" t="n">
        <f aca="false">D66*0.1*12</f>
        <v>7.2</v>
      </c>
      <c r="H66" s="32" t="n">
        <f aca="false">D66*0.1*12</f>
        <v>7.2</v>
      </c>
      <c r="I66" s="32" t="n">
        <f aca="false">D66*0.1*12</f>
        <v>7.2</v>
      </c>
      <c r="J66" s="32" t="n">
        <f aca="false">D66*0.1*12</f>
        <v>7.2</v>
      </c>
      <c r="K66" s="32" t="n">
        <f aca="false">D66*0.2*12</f>
        <v>14.4</v>
      </c>
      <c r="L66" s="32"/>
      <c r="M66" s="32" t="n">
        <f aca="false">D66*0.1*12</f>
        <v>7.2</v>
      </c>
      <c r="N66" s="32" t="n">
        <f aca="false">D66*0.2*12</f>
        <v>14.4</v>
      </c>
      <c r="O66" s="32" t="n">
        <f aca="false">D66*0.2*12</f>
        <v>14.4</v>
      </c>
      <c r="P66" s="32"/>
      <c r="Q66" s="9"/>
      <c r="R66" s="9"/>
      <c r="S66" s="9"/>
      <c r="T66" s="9"/>
      <c r="U66" s="4"/>
    </row>
    <row r="67" customFormat="false" ht="37.75" hidden="false" customHeight="false" outlineLevel="0" collapsed="false">
      <c r="A67" s="33"/>
      <c r="B67" s="23" t="s">
        <v>74</v>
      </c>
      <c r="C67" s="44"/>
      <c r="D67" s="36"/>
      <c r="E67" s="37" t="n">
        <f aca="false">SUM(E142:E153)</f>
        <v>0</v>
      </c>
      <c r="F67" s="37" t="n">
        <f aca="false">SUM(F68:F77)</f>
        <v>213</v>
      </c>
      <c r="G67" s="37" t="n">
        <f aca="false">SUM(G68:G77)</f>
        <v>85.2</v>
      </c>
      <c r="H67" s="37" t="n">
        <f aca="false">SUM(H68:H77)</f>
        <v>85.2</v>
      </c>
      <c r="I67" s="37" t="n">
        <f aca="false">SUM(I68:I77)</f>
        <v>64.8</v>
      </c>
      <c r="J67" s="37" t="n">
        <f aca="false">SUM(J68:J77)</f>
        <v>75.6</v>
      </c>
      <c r="K67" s="37" t="n">
        <f aca="false">SUM(K68:K77)</f>
        <v>151.2</v>
      </c>
      <c r="L67" s="37" t="n">
        <f aca="false">SUM(L68:L77)</f>
        <v>1.2</v>
      </c>
      <c r="M67" s="37" t="n">
        <f aca="false">SUM(M68:M77)</f>
        <v>74.4</v>
      </c>
      <c r="N67" s="37" t="n">
        <f aca="false">SUM(N68:N77)</f>
        <v>132</v>
      </c>
      <c r="O67" s="37" t="n">
        <f aca="false">SUM(O68:O77)</f>
        <v>132</v>
      </c>
      <c r="P67" s="37" t="n">
        <f aca="false">SUM(P68:P77)</f>
        <v>0</v>
      </c>
      <c r="Q67" s="27" t="n">
        <f aca="false">SUM(E67:P67)</f>
        <v>1014.6</v>
      </c>
      <c r="R67" s="27"/>
      <c r="S67" s="9"/>
      <c r="T67" s="9"/>
      <c r="XEW67" s="3"/>
      <c r="XEX67" s="3"/>
      <c r="XEY67" s="3"/>
      <c r="XEZ67" s="3"/>
      <c r="XFA67" s="3"/>
      <c r="XFB67" s="3"/>
      <c r="XFC67" s="3"/>
      <c r="XFD67" s="3"/>
    </row>
    <row r="68" s="3" customFormat="true" ht="15" hidden="false" customHeight="false" outlineLevel="0" collapsed="false">
      <c r="A68" s="33" t="n">
        <v>54</v>
      </c>
      <c r="B68" s="43" t="s">
        <v>58</v>
      </c>
      <c r="C68" s="46" t="s">
        <v>75</v>
      </c>
      <c r="D68" s="31" t="n">
        <v>1</v>
      </c>
      <c r="E68" s="32"/>
      <c r="F68" s="32" t="n">
        <f aca="false">D68*0.25*12</f>
        <v>3</v>
      </c>
      <c r="G68" s="32" t="n">
        <f aca="false">D68*0.1*12</f>
        <v>1.2</v>
      </c>
      <c r="H68" s="32" t="n">
        <f aca="false">D68*0.1*12</f>
        <v>1.2</v>
      </c>
      <c r="I68" s="32"/>
      <c r="J68" s="32"/>
      <c r="K68" s="32"/>
      <c r="L68" s="32"/>
      <c r="M68" s="32"/>
      <c r="N68" s="32" t="n">
        <f aca="false">D68*0.2*12</f>
        <v>2.4</v>
      </c>
      <c r="O68" s="32" t="n">
        <f aca="false">D68*0.2*12</f>
        <v>2.4</v>
      </c>
      <c r="P68" s="32"/>
      <c r="Q68" s="9"/>
      <c r="R68" s="9"/>
      <c r="S68" s="9"/>
      <c r="T68" s="9"/>
      <c r="U68" s="4"/>
    </row>
    <row r="69" s="3" customFormat="true" ht="15" hidden="false" customHeight="false" outlineLevel="0" collapsed="false">
      <c r="A69" s="33" t="n">
        <v>55</v>
      </c>
      <c r="B69" s="43" t="s">
        <v>44</v>
      </c>
      <c r="C69" s="46" t="s">
        <v>75</v>
      </c>
      <c r="D69" s="31" t="n">
        <v>3</v>
      </c>
      <c r="E69" s="32"/>
      <c r="F69" s="32" t="n">
        <f aca="false">D69*0.25*12</f>
        <v>9</v>
      </c>
      <c r="G69" s="32" t="n">
        <f aca="false">D69*0.1*12</f>
        <v>3.6</v>
      </c>
      <c r="H69" s="32" t="n">
        <f aca="false">D69*0.1*12</f>
        <v>3.6</v>
      </c>
      <c r="I69" s="32"/>
      <c r="J69" s="32"/>
      <c r="K69" s="32"/>
      <c r="L69" s="32"/>
      <c r="M69" s="32"/>
      <c r="N69" s="32"/>
      <c r="O69" s="32"/>
      <c r="P69" s="32"/>
      <c r="Q69" s="9"/>
      <c r="R69" s="9"/>
      <c r="S69" s="9"/>
      <c r="T69" s="9"/>
      <c r="U69" s="4"/>
    </row>
    <row r="70" s="3" customFormat="true" ht="15" hidden="false" customHeight="false" outlineLevel="0" collapsed="false">
      <c r="A70" s="33" t="n">
        <v>56</v>
      </c>
      <c r="B70" s="43" t="s">
        <v>67</v>
      </c>
      <c r="C70" s="46" t="s">
        <v>75</v>
      </c>
      <c r="D70" s="31" t="n">
        <v>2</v>
      </c>
      <c r="E70" s="32"/>
      <c r="F70" s="32" t="n">
        <f aca="false">D70*0.25*12</f>
        <v>6</v>
      </c>
      <c r="G70" s="32" t="n">
        <f aca="false">D70*0.1*12</f>
        <v>2.4</v>
      </c>
      <c r="H70" s="32" t="n">
        <f aca="false">D70*0.1*12</f>
        <v>2.4</v>
      </c>
      <c r="I70" s="32"/>
      <c r="J70" s="32" t="n">
        <f aca="false">D70*0.1*12</f>
        <v>2.4</v>
      </c>
      <c r="K70" s="32" t="n">
        <f aca="false">D70*0.2*12</f>
        <v>4.8</v>
      </c>
      <c r="L70" s="32"/>
      <c r="M70" s="32" t="n">
        <f aca="false">D70*0.1*12</f>
        <v>2.4</v>
      </c>
      <c r="N70" s="32"/>
      <c r="O70" s="32"/>
      <c r="P70" s="32"/>
      <c r="Q70" s="9"/>
      <c r="R70" s="9"/>
      <c r="S70" s="9"/>
      <c r="T70" s="9"/>
      <c r="U70" s="4"/>
    </row>
    <row r="71" s="3" customFormat="true" ht="15" hidden="false" customHeight="false" outlineLevel="0" collapsed="false">
      <c r="A71" s="33" t="n">
        <v>57</v>
      </c>
      <c r="B71" s="43" t="s">
        <v>49</v>
      </c>
      <c r="C71" s="46" t="s">
        <v>75</v>
      </c>
      <c r="D71" s="31" t="n">
        <v>2</v>
      </c>
      <c r="E71" s="32"/>
      <c r="F71" s="32" t="n">
        <f aca="false">D71*0.25*12</f>
        <v>6</v>
      </c>
      <c r="G71" s="32" t="n">
        <f aca="false">D71*0.1*12</f>
        <v>2.4</v>
      </c>
      <c r="H71" s="32" t="n">
        <f aca="false">D71*0.1*12</f>
        <v>2.4</v>
      </c>
      <c r="I71" s="32"/>
      <c r="J71" s="32" t="n">
        <f aca="false">D71*0.1*12</f>
        <v>2.4</v>
      </c>
      <c r="K71" s="32" t="n">
        <f aca="false">D71*0.2*12</f>
        <v>4.8</v>
      </c>
      <c r="L71" s="32"/>
      <c r="M71" s="32" t="n">
        <f aca="false">D71*0.1*12</f>
        <v>2.4</v>
      </c>
      <c r="N71" s="32"/>
      <c r="O71" s="32"/>
      <c r="P71" s="32"/>
      <c r="Q71" s="9"/>
      <c r="R71" s="9"/>
      <c r="S71" s="9"/>
      <c r="T71" s="9" t="s">
        <v>76</v>
      </c>
      <c r="U71" s="4"/>
    </row>
    <row r="72" s="3" customFormat="true" ht="15" hidden="false" customHeight="false" outlineLevel="0" collapsed="false">
      <c r="A72" s="33" t="n">
        <v>58</v>
      </c>
      <c r="B72" s="43" t="s">
        <v>71</v>
      </c>
      <c r="C72" s="46" t="s">
        <v>75</v>
      </c>
      <c r="D72" s="31" t="n">
        <v>16</v>
      </c>
      <c r="E72" s="32"/>
      <c r="F72" s="32" t="n">
        <f aca="false">D72*0.25*12</f>
        <v>48</v>
      </c>
      <c r="G72" s="32" t="n">
        <f aca="false">D72*0.1*12</f>
        <v>19.2</v>
      </c>
      <c r="H72" s="32" t="n">
        <f aca="false">D72*0.1*12</f>
        <v>19.2</v>
      </c>
      <c r="I72" s="32" t="n">
        <f aca="false">D72*0.1*12</f>
        <v>19.2</v>
      </c>
      <c r="J72" s="32" t="n">
        <f aca="false">D72*0.1*12</f>
        <v>19.2</v>
      </c>
      <c r="K72" s="32" t="n">
        <f aca="false">D72*0.2*12</f>
        <v>38.4</v>
      </c>
      <c r="L72" s="32"/>
      <c r="M72" s="32" t="n">
        <f aca="false">D72*0.1*12</f>
        <v>19.2</v>
      </c>
      <c r="N72" s="32" t="n">
        <f aca="false">D72*0.2*12</f>
        <v>38.4</v>
      </c>
      <c r="O72" s="32" t="n">
        <f aca="false">D72*0.2*12</f>
        <v>38.4</v>
      </c>
      <c r="P72" s="32"/>
      <c r="Q72" s="9"/>
      <c r="R72" s="9"/>
      <c r="S72" s="9"/>
      <c r="T72" s="9"/>
      <c r="U72" s="4"/>
    </row>
    <row r="73" s="3" customFormat="true" ht="15" hidden="false" customHeight="false" outlineLevel="0" collapsed="false">
      <c r="A73" s="33" t="n">
        <v>59</v>
      </c>
      <c r="B73" s="43" t="s">
        <v>72</v>
      </c>
      <c r="C73" s="46" t="s">
        <v>75</v>
      </c>
      <c r="D73" s="31" t="n">
        <v>24</v>
      </c>
      <c r="E73" s="32"/>
      <c r="F73" s="32" t="n">
        <f aca="false">D73*0.25*12</f>
        <v>72</v>
      </c>
      <c r="G73" s="32" t="n">
        <f aca="false">D73*0.1*12</f>
        <v>28.8</v>
      </c>
      <c r="H73" s="32" t="n">
        <f aca="false">D73*0.1*12</f>
        <v>28.8</v>
      </c>
      <c r="I73" s="32" t="n">
        <f aca="false">D73*0.1*12</f>
        <v>28.8</v>
      </c>
      <c r="J73" s="32" t="n">
        <f aca="false">D73*0.1*12</f>
        <v>28.8</v>
      </c>
      <c r="K73" s="32" t="n">
        <f aca="false">D73*0.2*12</f>
        <v>57.6</v>
      </c>
      <c r="L73" s="32"/>
      <c r="M73" s="32" t="n">
        <f aca="false">D73*0.1*12</f>
        <v>28.8</v>
      </c>
      <c r="N73" s="32" t="n">
        <f aca="false">D73*0.2*12</f>
        <v>57.6</v>
      </c>
      <c r="O73" s="32" t="n">
        <f aca="false">D73*0.2*12</f>
        <v>57.6</v>
      </c>
      <c r="P73" s="32"/>
      <c r="Q73" s="9"/>
      <c r="R73" s="9"/>
      <c r="S73" s="9"/>
      <c r="T73" s="9"/>
      <c r="U73" s="4"/>
    </row>
    <row r="74" s="3" customFormat="true" ht="15" hidden="false" customHeight="false" outlineLevel="0" collapsed="false">
      <c r="A74" s="33" t="n">
        <v>60</v>
      </c>
      <c r="B74" s="43" t="s">
        <v>73</v>
      </c>
      <c r="C74" s="46" t="s">
        <v>75</v>
      </c>
      <c r="D74" s="31" t="n">
        <v>14</v>
      </c>
      <c r="E74" s="32"/>
      <c r="F74" s="32" t="n">
        <f aca="false">D74*0.25*12</f>
        <v>42</v>
      </c>
      <c r="G74" s="32" t="n">
        <f aca="false">D74*0.1*12</f>
        <v>16.8</v>
      </c>
      <c r="H74" s="32" t="n">
        <f aca="false">D74*0.1*12</f>
        <v>16.8</v>
      </c>
      <c r="I74" s="32" t="n">
        <f aca="false">D74*0.1*12</f>
        <v>16.8</v>
      </c>
      <c r="J74" s="32" t="n">
        <f aca="false">D74*0.1*12</f>
        <v>16.8</v>
      </c>
      <c r="K74" s="32" t="n">
        <f aca="false">D74*0.2*12</f>
        <v>33.6</v>
      </c>
      <c r="L74" s="32"/>
      <c r="M74" s="32" t="n">
        <f aca="false">D74*0.1*12</f>
        <v>16.8</v>
      </c>
      <c r="N74" s="32" t="n">
        <f aca="false">D74*0.2*12</f>
        <v>33.6</v>
      </c>
      <c r="O74" s="32" t="n">
        <f aca="false">D74*0.2*12</f>
        <v>33.6</v>
      </c>
      <c r="P74" s="32"/>
      <c r="Q74" s="9"/>
      <c r="R74" s="9"/>
      <c r="S74" s="9"/>
      <c r="T74" s="9"/>
      <c r="U74" s="4"/>
    </row>
    <row r="75" s="3" customFormat="true" ht="15" hidden="false" customHeight="false" outlineLevel="0" collapsed="false">
      <c r="A75" s="33" t="n">
        <v>61</v>
      </c>
      <c r="B75" s="40" t="s">
        <v>77</v>
      </c>
      <c r="C75" s="46" t="s">
        <v>75</v>
      </c>
      <c r="D75" s="31" t="n">
        <v>4</v>
      </c>
      <c r="E75" s="32"/>
      <c r="F75" s="32" t="n">
        <f aca="false">D75*0.25*12</f>
        <v>12</v>
      </c>
      <c r="G75" s="32" t="n">
        <f aca="false">D75*0.1*12</f>
        <v>4.8</v>
      </c>
      <c r="H75" s="32" t="n">
        <f aca="false">D75*0.1*12</f>
        <v>4.8</v>
      </c>
      <c r="I75" s="32"/>
      <c r="J75" s="32" t="n">
        <f aca="false">D75*0.1*12</f>
        <v>4.8</v>
      </c>
      <c r="K75" s="32" t="n">
        <f aca="false">D75*0.2*12</f>
        <v>9.6</v>
      </c>
      <c r="L75" s="32"/>
      <c r="M75" s="32" t="n">
        <f aca="false">D75*0.1*12</f>
        <v>4.8</v>
      </c>
      <c r="N75" s="32"/>
      <c r="O75" s="32"/>
      <c r="P75" s="32"/>
      <c r="Q75" s="9"/>
      <c r="R75" s="9"/>
      <c r="S75" s="9"/>
      <c r="T75" s="9"/>
      <c r="U75" s="4"/>
    </row>
    <row r="76" s="3" customFormat="true" ht="15" hidden="false" customHeight="false" outlineLevel="0" collapsed="false">
      <c r="A76" s="33" t="n">
        <v>62</v>
      </c>
      <c r="B76" s="40" t="s">
        <v>37</v>
      </c>
      <c r="C76" s="46" t="s">
        <v>75</v>
      </c>
      <c r="D76" s="31" t="n">
        <v>4</v>
      </c>
      <c r="E76" s="32"/>
      <c r="F76" s="32" t="n">
        <f aca="false">D76*0.25*12</f>
        <v>12</v>
      </c>
      <c r="G76" s="32" t="n">
        <f aca="false">D76*0.1*12</f>
        <v>4.8</v>
      </c>
      <c r="H76" s="32" t="n">
        <f aca="false">D76*0.1*12</f>
        <v>4.8</v>
      </c>
      <c r="I76" s="32"/>
      <c r="J76" s="32"/>
      <c r="K76" s="32"/>
      <c r="L76" s="32"/>
      <c r="M76" s="32"/>
      <c r="N76" s="32"/>
      <c r="O76" s="32"/>
      <c r="P76" s="32"/>
      <c r="Q76" s="9"/>
      <c r="R76" s="9"/>
      <c r="S76" s="9"/>
      <c r="T76" s="9"/>
      <c r="U76" s="4"/>
    </row>
    <row r="77" s="3" customFormat="true" ht="15" hidden="false" customHeight="false" outlineLevel="0" collapsed="false">
      <c r="A77" s="33" t="n">
        <v>63</v>
      </c>
      <c r="B77" s="42" t="s">
        <v>36</v>
      </c>
      <c r="C77" s="30" t="s">
        <v>75</v>
      </c>
      <c r="D77" s="31" t="n">
        <v>1</v>
      </c>
      <c r="E77" s="32"/>
      <c r="F77" s="32" t="n">
        <f aca="false">D77*0.25*12</f>
        <v>3</v>
      </c>
      <c r="G77" s="32" t="n">
        <f aca="false">D77*0.1*12</f>
        <v>1.2</v>
      </c>
      <c r="H77" s="32" t="n">
        <f aca="false">D77*0.1*12</f>
        <v>1.2</v>
      </c>
      <c r="I77" s="32"/>
      <c r="J77" s="32" t="n">
        <f aca="false">D77*0.1*12</f>
        <v>1.2</v>
      </c>
      <c r="K77" s="32" t="n">
        <f aca="false">D77*0.2*12</f>
        <v>2.4</v>
      </c>
      <c r="L77" s="32" t="n">
        <f aca="false">D77*0.1*12</f>
        <v>1.2</v>
      </c>
      <c r="M77" s="32"/>
      <c r="N77" s="32"/>
      <c r="O77" s="32"/>
      <c r="P77" s="32"/>
      <c r="Q77" s="9"/>
      <c r="R77" s="9"/>
      <c r="S77" s="9"/>
      <c r="T77" s="9"/>
      <c r="U77" s="4"/>
    </row>
    <row r="78" customFormat="false" ht="37.75" hidden="false" customHeight="false" outlineLevel="0" collapsed="false">
      <c r="A78" s="28"/>
      <c r="B78" s="39" t="s">
        <v>78</v>
      </c>
      <c r="C78" s="38"/>
      <c r="D78" s="36"/>
      <c r="E78" s="37" t="n">
        <f aca="false">SUM(E79:E82)</f>
        <v>0</v>
      </c>
      <c r="F78" s="37" t="n">
        <f aca="false">SUM(F79:F82)</f>
        <v>54</v>
      </c>
      <c r="G78" s="37" t="n">
        <f aca="false">SUM(G79:G82)</f>
        <v>21.6</v>
      </c>
      <c r="H78" s="37" t="n">
        <f aca="false">SUM(H79:H82)</f>
        <v>21.6</v>
      </c>
      <c r="I78" s="37" t="n">
        <f aca="false">SUM(I79:I82)</f>
        <v>0</v>
      </c>
      <c r="J78" s="37" t="n">
        <f aca="false">SUM(J79:J82)</f>
        <v>0</v>
      </c>
      <c r="K78" s="37" t="n">
        <f aca="false">SUM(K79:K82)</f>
        <v>0</v>
      </c>
      <c r="L78" s="37" t="n">
        <f aca="false">SUM(L79:L82)</f>
        <v>3.6</v>
      </c>
      <c r="M78" s="37" t="n">
        <f aca="false">SUM(M79:M82)</f>
        <v>0</v>
      </c>
      <c r="N78" s="37" t="n">
        <f aca="false">SUM(N79:N82)</f>
        <v>25.2</v>
      </c>
      <c r="O78" s="37" t="n">
        <f aca="false">SUM(O79:O82)</f>
        <v>18</v>
      </c>
      <c r="P78" s="37" t="n">
        <f aca="false">SUM(P79:P82)</f>
        <v>13.2</v>
      </c>
      <c r="Q78" s="27" t="n">
        <f aca="false">SUM(E78:P78)</f>
        <v>157.2</v>
      </c>
      <c r="R78" s="27"/>
      <c r="S78" s="9"/>
      <c r="T78" s="9"/>
      <c r="XEW78" s="3"/>
      <c r="XEX78" s="3"/>
      <c r="XEY78" s="3"/>
      <c r="XEZ78" s="3"/>
      <c r="XFA78" s="3"/>
      <c r="XFB78" s="3"/>
      <c r="XFC78" s="3"/>
      <c r="XFD78" s="3"/>
    </row>
    <row r="79" s="3" customFormat="true" ht="15" hidden="false" customHeight="false" outlineLevel="0" collapsed="false">
      <c r="A79" s="33" t="n">
        <v>64</v>
      </c>
      <c r="B79" s="42" t="s">
        <v>37</v>
      </c>
      <c r="C79" s="30" t="s">
        <v>79</v>
      </c>
      <c r="D79" s="31" t="n">
        <v>11</v>
      </c>
      <c r="E79" s="32"/>
      <c r="F79" s="32" t="n">
        <f aca="false">D79*0.25*12</f>
        <v>33</v>
      </c>
      <c r="G79" s="32" t="n">
        <f aca="false">D79*0.1*12</f>
        <v>13.2</v>
      </c>
      <c r="H79" s="32" t="n">
        <f aca="false">D79*0.1*12</f>
        <v>13.2</v>
      </c>
      <c r="I79" s="32"/>
      <c r="J79" s="32"/>
      <c r="K79" s="32"/>
      <c r="L79" s="32"/>
      <c r="M79" s="32"/>
      <c r="N79" s="32" t="n">
        <f aca="false">D79*0.1*12</f>
        <v>13.2</v>
      </c>
      <c r="O79" s="32" t="n">
        <f aca="false">D79*0.1*12</f>
        <v>13.2</v>
      </c>
      <c r="P79" s="32" t="n">
        <f aca="false">0.1*D79*12</f>
        <v>13.2</v>
      </c>
      <c r="Q79" s="9"/>
      <c r="R79" s="9"/>
      <c r="S79" s="9"/>
      <c r="T79" s="9"/>
      <c r="U79" s="4"/>
    </row>
    <row r="80" s="3" customFormat="true" ht="15" hidden="false" customHeight="false" outlineLevel="0" collapsed="false">
      <c r="A80" s="33" t="n">
        <v>65</v>
      </c>
      <c r="B80" s="42" t="s">
        <v>47</v>
      </c>
      <c r="C80" s="30" t="s">
        <v>79</v>
      </c>
      <c r="D80" s="31" t="n">
        <v>2</v>
      </c>
      <c r="E80" s="32"/>
      <c r="F80" s="32" t="n">
        <f aca="false">D80*0.25*12</f>
        <v>6</v>
      </c>
      <c r="G80" s="32" t="n">
        <f aca="false">D80*0.1*12</f>
        <v>2.4</v>
      </c>
      <c r="H80" s="32" t="n">
        <f aca="false">D80*0.1*12</f>
        <v>2.4</v>
      </c>
      <c r="I80" s="32"/>
      <c r="J80" s="32"/>
      <c r="K80" s="32"/>
      <c r="L80" s="32"/>
      <c r="M80" s="32"/>
      <c r="N80" s="32"/>
      <c r="O80" s="32"/>
      <c r="P80" s="32"/>
      <c r="Q80" s="9"/>
      <c r="R80" s="9"/>
      <c r="S80" s="9"/>
      <c r="T80" s="9"/>
      <c r="U80" s="4"/>
    </row>
    <row r="81" s="3" customFormat="true" ht="15" hidden="false" customHeight="false" outlineLevel="0" collapsed="false">
      <c r="A81" s="33" t="n">
        <v>66</v>
      </c>
      <c r="B81" s="42" t="s">
        <v>80</v>
      </c>
      <c r="C81" s="30" t="s">
        <v>79</v>
      </c>
      <c r="D81" s="31" t="n">
        <v>2</v>
      </c>
      <c r="E81" s="32"/>
      <c r="F81" s="32" t="n">
        <f aca="false">D81*0.25*12</f>
        <v>6</v>
      </c>
      <c r="G81" s="32" t="n">
        <f aca="false">D81*0.1*12</f>
        <v>2.4</v>
      </c>
      <c r="H81" s="32" t="n">
        <f aca="false">D81*0.1*12</f>
        <v>2.4</v>
      </c>
      <c r="I81" s="32"/>
      <c r="J81" s="32"/>
      <c r="K81" s="32"/>
      <c r="L81" s="32"/>
      <c r="M81" s="32"/>
      <c r="N81" s="32" t="n">
        <f aca="false">D81*0.2*12</f>
        <v>4.8</v>
      </c>
      <c r="O81" s="32" t="n">
        <f aca="false">D81*0.2*12</f>
        <v>4.8</v>
      </c>
      <c r="P81" s="32"/>
      <c r="Q81" s="9"/>
      <c r="R81" s="9"/>
      <c r="S81" s="9"/>
      <c r="T81" s="9"/>
      <c r="U81" s="4"/>
    </row>
    <row r="82" s="3" customFormat="true" ht="15" hidden="false" customHeight="false" outlineLevel="0" collapsed="false">
      <c r="A82" s="33" t="n">
        <v>67</v>
      </c>
      <c r="B82" s="42" t="s">
        <v>50</v>
      </c>
      <c r="C82" s="30" t="s">
        <v>79</v>
      </c>
      <c r="D82" s="31" t="n">
        <v>3</v>
      </c>
      <c r="E82" s="32"/>
      <c r="F82" s="32" t="n">
        <f aca="false">D82*0.25*12</f>
        <v>9</v>
      </c>
      <c r="G82" s="32" t="n">
        <f aca="false">D82*0.1*12</f>
        <v>3.6</v>
      </c>
      <c r="H82" s="32" t="n">
        <f aca="false">D82*0.1*12</f>
        <v>3.6</v>
      </c>
      <c r="I82" s="32"/>
      <c r="J82" s="32"/>
      <c r="K82" s="32"/>
      <c r="L82" s="32" t="n">
        <f aca="false">D82*0.1*12</f>
        <v>3.6</v>
      </c>
      <c r="M82" s="32"/>
      <c r="N82" s="32" t="n">
        <f aca="false">D82*0.2*12</f>
        <v>7.2</v>
      </c>
      <c r="O82" s="32"/>
      <c r="P82" s="32"/>
      <c r="Q82" s="9"/>
      <c r="R82" s="9"/>
      <c r="S82" s="9"/>
      <c r="T82" s="9"/>
      <c r="U82" s="4"/>
    </row>
    <row r="83" customFormat="false" ht="26.3" hidden="false" customHeight="false" outlineLevel="0" collapsed="false">
      <c r="A83" s="33"/>
      <c r="B83" s="23" t="s">
        <v>81</v>
      </c>
      <c r="C83" s="44"/>
      <c r="D83" s="25"/>
      <c r="E83" s="37" t="n">
        <f aca="false">SUM(E84:E96)</f>
        <v>0</v>
      </c>
      <c r="F83" s="37" t="n">
        <f aca="false">SUM(F84:F96)</f>
        <v>204</v>
      </c>
      <c r="G83" s="37" t="n">
        <f aca="false">SUM(G84:G96)</f>
        <v>81.6</v>
      </c>
      <c r="H83" s="37" t="n">
        <f aca="false">SUM(H84:H96)</f>
        <v>81.6</v>
      </c>
      <c r="I83" s="37" t="n">
        <f aca="false">SUM(I84:I96)</f>
        <v>2.4</v>
      </c>
      <c r="J83" s="37" t="n">
        <f aca="false">SUM(J84:J96)</f>
        <v>52.8</v>
      </c>
      <c r="K83" s="37" t="n">
        <f aca="false">SUM(K84:K96)</f>
        <v>73.2</v>
      </c>
      <c r="L83" s="37" t="n">
        <f aca="false">SUM(L84:L96)</f>
        <v>27.6</v>
      </c>
      <c r="M83" s="37" t="n">
        <f aca="false">SUM(M84:M96)</f>
        <v>15.6</v>
      </c>
      <c r="N83" s="37" t="n">
        <f aca="false">SUM(N84:N96)</f>
        <v>60</v>
      </c>
      <c r="O83" s="37" t="n">
        <f aca="false">SUM(O84:O96)</f>
        <v>60</v>
      </c>
      <c r="P83" s="37" t="n">
        <f aca="false">SUM(P84:P96)</f>
        <v>0</v>
      </c>
      <c r="Q83" s="27" t="n">
        <f aca="false">SUM(E83:P83)</f>
        <v>658.8</v>
      </c>
      <c r="R83" s="27"/>
      <c r="S83" s="9"/>
      <c r="T83" s="9"/>
      <c r="XEW83" s="3"/>
      <c r="XEX83" s="3"/>
      <c r="XEY83" s="3"/>
      <c r="XEZ83" s="3"/>
      <c r="XFA83" s="3"/>
      <c r="XFB83" s="3"/>
      <c r="XFC83" s="3"/>
      <c r="XFD83" s="3"/>
    </row>
    <row r="84" s="3" customFormat="true" ht="15" hidden="false" customHeight="false" outlineLevel="0" collapsed="false">
      <c r="A84" s="33" t="n">
        <v>68</v>
      </c>
      <c r="B84" s="40" t="s">
        <v>82</v>
      </c>
      <c r="C84" s="46" t="s">
        <v>83</v>
      </c>
      <c r="D84" s="31" t="n">
        <v>2</v>
      </c>
      <c r="E84" s="32"/>
      <c r="F84" s="32" t="n">
        <f aca="false">D84*0.25*12</f>
        <v>6</v>
      </c>
      <c r="G84" s="32" t="n">
        <f aca="false">D84*0.1*12</f>
        <v>2.4</v>
      </c>
      <c r="H84" s="32" t="n">
        <f aca="false">D84*0.1*12</f>
        <v>2.4</v>
      </c>
      <c r="I84" s="47"/>
      <c r="J84" s="32" t="n">
        <f aca="false">D84*0.1*12</f>
        <v>2.4</v>
      </c>
      <c r="K84" s="32" t="n">
        <f aca="false">D84*0.1*12</f>
        <v>2.4</v>
      </c>
      <c r="L84" s="32"/>
      <c r="M84" s="32"/>
      <c r="N84" s="32"/>
      <c r="O84" s="32"/>
      <c r="P84" s="32"/>
      <c r="Q84" s="9"/>
      <c r="R84" s="9"/>
      <c r="S84" s="9"/>
      <c r="T84" s="9"/>
      <c r="U84" s="4"/>
    </row>
    <row r="85" s="3" customFormat="true" ht="15" hidden="false" customHeight="false" outlineLevel="0" collapsed="false">
      <c r="A85" s="33" t="n">
        <v>69</v>
      </c>
      <c r="B85" s="43" t="s">
        <v>58</v>
      </c>
      <c r="C85" s="46" t="s">
        <v>83</v>
      </c>
      <c r="D85" s="31" t="n">
        <v>2</v>
      </c>
      <c r="E85" s="32"/>
      <c r="F85" s="32" t="n">
        <f aca="false">D85*0.25*12</f>
        <v>6</v>
      </c>
      <c r="G85" s="32" t="n">
        <f aca="false">D85*0.1*12</f>
        <v>2.4</v>
      </c>
      <c r="H85" s="32" t="n">
        <f aca="false">D85*0.1*12</f>
        <v>2.4</v>
      </c>
      <c r="I85" s="32"/>
      <c r="J85" s="32"/>
      <c r="K85" s="32"/>
      <c r="L85" s="32"/>
      <c r="M85" s="32"/>
      <c r="N85" s="32" t="n">
        <f aca="false">D85*0.2*12</f>
        <v>4.8</v>
      </c>
      <c r="O85" s="32" t="n">
        <f aca="false">D85*0.2*12</f>
        <v>4.8</v>
      </c>
      <c r="P85" s="32"/>
      <c r="Q85" s="9"/>
      <c r="R85" s="9"/>
      <c r="S85" s="9"/>
      <c r="T85" s="9"/>
      <c r="U85" s="4"/>
    </row>
    <row r="86" s="3" customFormat="true" ht="15" hidden="false" customHeight="false" outlineLevel="0" collapsed="false">
      <c r="A86" s="33" t="n">
        <v>70</v>
      </c>
      <c r="B86" s="43" t="s">
        <v>84</v>
      </c>
      <c r="C86" s="46" t="s">
        <v>83</v>
      </c>
      <c r="D86" s="31" t="n">
        <v>2</v>
      </c>
      <c r="E86" s="32"/>
      <c r="F86" s="32" t="n">
        <f aca="false">D86*0.25*12</f>
        <v>6</v>
      </c>
      <c r="G86" s="32" t="n">
        <f aca="false">D86*0.1*12</f>
        <v>2.4</v>
      </c>
      <c r="H86" s="32" t="n">
        <f aca="false">D86*0.1*12</f>
        <v>2.4</v>
      </c>
      <c r="I86" s="47"/>
      <c r="J86" s="32" t="n">
        <f aca="false">D86*0.1*12</f>
        <v>2.4</v>
      </c>
      <c r="K86" s="32" t="n">
        <f aca="false">D86*0.1*12</f>
        <v>2.4</v>
      </c>
      <c r="L86" s="32"/>
      <c r="M86" s="32"/>
      <c r="N86" s="32"/>
      <c r="O86" s="32"/>
      <c r="P86" s="32"/>
      <c r="Q86" s="9"/>
      <c r="R86" s="9"/>
      <c r="S86" s="9"/>
      <c r="T86" s="9"/>
      <c r="U86" s="4"/>
    </row>
    <row r="87" s="3" customFormat="true" ht="15" hidden="false" customHeight="false" outlineLevel="0" collapsed="false">
      <c r="A87" s="33" t="n">
        <v>71</v>
      </c>
      <c r="B87" s="43" t="s">
        <v>47</v>
      </c>
      <c r="C87" s="46" t="s">
        <v>83</v>
      </c>
      <c r="D87" s="31" t="n">
        <v>2</v>
      </c>
      <c r="E87" s="32"/>
      <c r="F87" s="32" t="n">
        <f aca="false">D87*0.25*12</f>
        <v>6</v>
      </c>
      <c r="G87" s="32" t="n">
        <f aca="false">D87*0.1*12</f>
        <v>2.4</v>
      </c>
      <c r="H87" s="32" t="n">
        <f aca="false">D87*0.1*12</f>
        <v>2.4</v>
      </c>
      <c r="I87" s="32"/>
      <c r="J87" s="32"/>
      <c r="K87" s="32"/>
      <c r="L87" s="32"/>
      <c r="M87" s="32"/>
      <c r="N87" s="32"/>
      <c r="O87" s="32"/>
      <c r="P87" s="32"/>
      <c r="Q87" s="9"/>
      <c r="R87" s="9"/>
      <c r="S87" s="9"/>
      <c r="T87" s="9"/>
      <c r="U87" s="4"/>
    </row>
    <row r="88" s="3" customFormat="true" ht="15" hidden="false" customHeight="false" outlineLevel="0" collapsed="false">
      <c r="A88" s="33" t="n">
        <v>72</v>
      </c>
      <c r="B88" s="43" t="s">
        <v>36</v>
      </c>
      <c r="C88" s="46" t="s">
        <v>83</v>
      </c>
      <c r="D88" s="31" t="n">
        <v>2</v>
      </c>
      <c r="E88" s="32"/>
      <c r="F88" s="32" t="n">
        <f aca="false">D88*0.25*12</f>
        <v>6</v>
      </c>
      <c r="G88" s="32" t="n">
        <f aca="false">D88*0.1*12</f>
        <v>2.4</v>
      </c>
      <c r="H88" s="32" t="n">
        <f aca="false">D88*0.1*12</f>
        <v>2.4</v>
      </c>
      <c r="I88" s="32"/>
      <c r="J88" s="32" t="n">
        <f aca="false">D88*0.1*12</f>
        <v>2.4</v>
      </c>
      <c r="K88" s="32" t="n">
        <f aca="false">D88*0.2*12</f>
        <v>4.8</v>
      </c>
      <c r="L88" s="32"/>
      <c r="M88" s="32"/>
      <c r="N88" s="32"/>
      <c r="O88" s="32"/>
      <c r="P88" s="32"/>
      <c r="Q88" s="9"/>
      <c r="R88" s="9"/>
      <c r="S88" s="9"/>
      <c r="T88" s="9"/>
      <c r="U88" s="4"/>
    </row>
    <row r="89" s="3" customFormat="true" ht="15" hidden="false" customHeight="false" outlineLevel="0" collapsed="false">
      <c r="A89" s="33" t="n">
        <v>73</v>
      </c>
      <c r="B89" s="43" t="s">
        <v>29</v>
      </c>
      <c r="C89" s="46" t="s">
        <v>83</v>
      </c>
      <c r="D89" s="31" t="n">
        <v>2</v>
      </c>
      <c r="E89" s="32"/>
      <c r="F89" s="32" t="n">
        <f aca="false">D89*0.25*12</f>
        <v>6</v>
      </c>
      <c r="G89" s="32" t="n">
        <f aca="false">D89*0.1*12</f>
        <v>2.4</v>
      </c>
      <c r="H89" s="32" t="n">
        <f aca="false">D89*0.1*12</f>
        <v>2.4</v>
      </c>
      <c r="I89" s="32" t="n">
        <f aca="false">D89*0.1*12</f>
        <v>2.4</v>
      </c>
      <c r="J89" s="32" t="n">
        <f aca="false">D89*0.1*12</f>
        <v>2.4</v>
      </c>
      <c r="K89" s="32" t="n">
        <f aca="false">D89*0.2*12</f>
        <v>4.8</v>
      </c>
      <c r="L89" s="32"/>
      <c r="M89" s="32"/>
      <c r="N89" s="32"/>
      <c r="O89" s="32"/>
      <c r="P89" s="32"/>
      <c r="Q89" s="9"/>
      <c r="R89" s="9"/>
      <c r="S89" s="9"/>
      <c r="T89" s="9"/>
      <c r="U89" s="4"/>
    </row>
    <row r="90" s="3" customFormat="true" ht="15" hidden="false" customHeight="false" outlineLevel="0" collapsed="false">
      <c r="A90" s="33" t="n">
        <v>74</v>
      </c>
      <c r="B90" s="43" t="s">
        <v>40</v>
      </c>
      <c r="C90" s="46" t="s">
        <v>83</v>
      </c>
      <c r="D90" s="31" t="n">
        <v>4</v>
      </c>
      <c r="E90" s="32"/>
      <c r="F90" s="32" t="n">
        <f aca="false">D90*0.25*12</f>
        <v>12</v>
      </c>
      <c r="G90" s="32" t="n">
        <f aca="false">D90*0.1*12</f>
        <v>4.8</v>
      </c>
      <c r="H90" s="32" t="n">
        <f aca="false">D90*0.1*12</f>
        <v>4.8</v>
      </c>
      <c r="I90" s="32"/>
      <c r="J90" s="32"/>
      <c r="K90" s="32"/>
      <c r="L90" s="32"/>
      <c r="M90" s="32"/>
      <c r="N90" s="32"/>
      <c r="O90" s="32"/>
      <c r="P90" s="32"/>
      <c r="Q90" s="9"/>
      <c r="R90" s="9"/>
      <c r="S90" s="9"/>
      <c r="T90" s="9"/>
      <c r="U90" s="4"/>
    </row>
    <row r="91" s="3" customFormat="true" ht="15" hidden="false" customHeight="false" outlineLevel="0" collapsed="false">
      <c r="A91" s="33" t="n">
        <v>75</v>
      </c>
      <c r="B91" s="43" t="s">
        <v>85</v>
      </c>
      <c r="C91" s="46" t="s">
        <v>83</v>
      </c>
      <c r="D91" s="31" t="n">
        <v>4</v>
      </c>
      <c r="E91" s="32"/>
      <c r="F91" s="32" t="n">
        <f aca="false">D91*0.25*12</f>
        <v>12</v>
      </c>
      <c r="G91" s="32" t="n">
        <f aca="false">D91*0.1*12</f>
        <v>4.8</v>
      </c>
      <c r="H91" s="32" t="n">
        <f aca="false">D91*0.1*12</f>
        <v>4.8</v>
      </c>
      <c r="I91" s="32"/>
      <c r="J91" s="32" t="n">
        <f aca="false">D91*0.1*12</f>
        <v>4.8</v>
      </c>
      <c r="K91" s="32" t="n">
        <f aca="false">D91*0.2*12</f>
        <v>9.6</v>
      </c>
      <c r="L91" s="32"/>
      <c r="M91" s="32" t="n">
        <f aca="false">D91*0.1*12</f>
        <v>4.8</v>
      </c>
      <c r="N91" s="32"/>
      <c r="O91" s="32"/>
      <c r="P91" s="32"/>
      <c r="Q91" s="9"/>
      <c r="R91" s="9"/>
      <c r="S91" s="9"/>
      <c r="T91" s="9"/>
      <c r="U91" s="4"/>
    </row>
    <row r="92" s="3" customFormat="true" ht="15" hidden="false" customHeight="false" outlineLevel="0" collapsed="false">
      <c r="A92" s="33" t="n">
        <v>76</v>
      </c>
      <c r="B92" s="43" t="s">
        <v>86</v>
      </c>
      <c r="C92" s="46" t="s">
        <v>83</v>
      </c>
      <c r="D92" s="31" t="n">
        <v>23</v>
      </c>
      <c r="E92" s="32"/>
      <c r="F92" s="32" t="n">
        <f aca="false">D92*0.25*12</f>
        <v>69</v>
      </c>
      <c r="G92" s="32" t="n">
        <f aca="false">D92*0.1*12</f>
        <v>27.6</v>
      </c>
      <c r="H92" s="32" t="n">
        <f aca="false">D92*0.1*12</f>
        <v>27.6</v>
      </c>
      <c r="I92" s="32"/>
      <c r="J92" s="32" t="n">
        <f aca="false">D92*0.1*12</f>
        <v>27.6</v>
      </c>
      <c r="K92" s="32" t="n">
        <f aca="false">D92*0.1*12</f>
        <v>27.6</v>
      </c>
      <c r="L92" s="32" t="n">
        <f aca="false">D92*0.1*12</f>
        <v>27.6</v>
      </c>
      <c r="M92" s="32"/>
      <c r="N92" s="32" t="n">
        <f aca="false">D92*0.2*12</f>
        <v>55.2</v>
      </c>
      <c r="O92" s="32" t="n">
        <f aca="false">D92*0.2*12</f>
        <v>55.2</v>
      </c>
      <c r="P92" s="32"/>
      <c r="Q92" s="9"/>
      <c r="R92" s="9"/>
      <c r="S92" s="9"/>
      <c r="T92" s="9"/>
      <c r="U92" s="4"/>
    </row>
    <row r="93" s="3" customFormat="true" ht="15" hidden="false" customHeight="false" outlineLevel="0" collapsed="false">
      <c r="A93" s="33" t="n">
        <v>77</v>
      </c>
      <c r="B93" s="40" t="s">
        <v>37</v>
      </c>
      <c r="C93" s="46" t="s">
        <v>83</v>
      </c>
      <c r="D93" s="31" t="n">
        <v>14</v>
      </c>
      <c r="E93" s="32"/>
      <c r="F93" s="32" t="n">
        <f aca="false">D93*0.25*12</f>
        <v>42</v>
      </c>
      <c r="G93" s="32" t="n">
        <f aca="false">D93*0.1*12</f>
        <v>16.8</v>
      </c>
      <c r="H93" s="32" t="n">
        <f aca="false">D93*0.1*12</f>
        <v>16.8</v>
      </c>
      <c r="I93" s="47"/>
      <c r="J93" s="32"/>
      <c r="K93" s="32"/>
      <c r="L93" s="32"/>
      <c r="M93" s="32"/>
      <c r="N93" s="32"/>
      <c r="O93" s="32"/>
      <c r="P93" s="32"/>
      <c r="Q93" s="9"/>
      <c r="R93" s="9"/>
      <c r="S93" s="9"/>
      <c r="T93" s="9"/>
      <c r="U93" s="4"/>
    </row>
    <row r="94" s="3" customFormat="true" ht="15" hidden="false" customHeight="false" outlineLevel="0" collapsed="false">
      <c r="A94" s="33" t="n">
        <v>78</v>
      </c>
      <c r="B94" s="40" t="s">
        <v>49</v>
      </c>
      <c r="C94" s="46" t="s">
        <v>83</v>
      </c>
      <c r="D94" s="31" t="n">
        <v>6</v>
      </c>
      <c r="E94" s="32"/>
      <c r="F94" s="32" t="n">
        <f aca="false">D94*0.25*12</f>
        <v>18</v>
      </c>
      <c r="G94" s="32" t="n">
        <f aca="false">D94*0.1*12</f>
        <v>7.2</v>
      </c>
      <c r="H94" s="32" t="n">
        <f aca="false">D94*0.1*12</f>
        <v>7.2</v>
      </c>
      <c r="I94" s="32"/>
      <c r="J94" s="32" t="n">
        <f aca="false">D94*0.1*12</f>
        <v>7.2</v>
      </c>
      <c r="K94" s="32" t="n">
        <f aca="false">D94*0.2*12</f>
        <v>14.4</v>
      </c>
      <c r="L94" s="32"/>
      <c r="M94" s="32" t="n">
        <f aca="false">D94*0.1*12</f>
        <v>7.2</v>
      </c>
      <c r="N94" s="32"/>
      <c r="O94" s="32"/>
      <c r="P94" s="32"/>
      <c r="Q94" s="9"/>
      <c r="R94" s="9"/>
      <c r="S94" s="9"/>
      <c r="T94" s="9"/>
      <c r="U94" s="4"/>
    </row>
    <row r="95" s="3" customFormat="true" ht="15" hidden="false" customHeight="false" outlineLevel="0" collapsed="false">
      <c r="A95" s="33" t="n">
        <v>79</v>
      </c>
      <c r="B95" s="40" t="s">
        <v>67</v>
      </c>
      <c r="C95" s="46" t="s">
        <v>83</v>
      </c>
      <c r="D95" s="31" t="n">
        <v>3</v>
      </c>
      <c r="E95" s="32"/>
      <c r="F95" s="32" t="n">
        <f aca="false">D95*0.25*12</f>
        <v>9</v>
      </c>
      <c r="G95" s="32" t="n">
        <f aca="false">D95*0.1*12</f>
        <v>3.6</v>
      </c>
      <c r="H95" s="32" t="n">
        <f aca="false">D95*0.1*12</f>
        <v>3.6</v>
      </c>
      <c r="I95" s="32"/>
      <c r="J95" s="32" t="n">
        <f aca="false">D95*0.1*12</f>
        <v>3.6</v>
      </c>
      <c r="K95" s="32" t="n">
        <f aca="false">D95*0.2*12</f>
        <v>7.2</v>
      </c>
      <c r="L95" s="32"/>
      <c r="M95" s="32" t="n">
        <f aca="false">D95*0.1*12</f>
        <v>3.6</v>
      </c>
      <c r="N95" s="32"/>
      <c r="O95" s="32"/>
      <c r="P95" s="32"/>
      <c r="Q95" s="9"/>
      <c r="R95" s="9"/>
      <c r="S95" s="9"/>
      <c r="T95" s="9"/>
      <c r="U95" s="4"/>
    </row>
    <row r="96" s="3" customFormat="true" ht="15" hidden="false" customHeight="false" outlineLevel="0" collapsed="false">
      <c r="A96" s="33" t="n">
        <v>80</v>
      </c>
      <c r="B96" s="43" t="s">
        <v>47</v>
      </c>
      <c r="C96" s="46" t="s">
        <v>83</v>
      </c>
      <c r="D96" s="31" t="n">
        <v>2</v>
      </c>
      <c r="E96" s="32"/>
      <c r="F96" s="32" t="n">
        <f aca="false">D96*0.25*12</f>
        <v>6</v>
      </c>
      <c r="G96" s="32" t="n">
        <f aca="false">D96*0.1*12</f>
        <v>2.4</v>
      </c>
      <c r="H96" s="32" t="n">
        <f aca="false">D96*0.1*12</f>
        <v>2.4</v>
      </c>
      <c r="I96" s="32"/>
      <c r="J96" s="32"/>
      <c r="K96" s="32"/>
      <c r="L96" s="32"/>
      <c r="M96" s="32"/>
      <c r="N96" s="32"/>
      <c r="O96" s="32"/>
      <c r="P96" s="32"/>
      <c r="Q96" s="9"/>
      <c r="R96" s="9"/>
      <c r="S96" s="9"/>
      <c r="T96" s="9"/>
      <c r="U96" s="4"/>
    </row>
    <row r="97" customFormat="false" ht="26.3" hidden="false" customHeight="false" outlineLevel="0" collapsed="false">
      <c r="A97" s="28"/>
      <c r="B97" s="39" t="s">
        <v>87</v>
      </c>
      <c r="C97" s="38"/>
      <c r="D97" s="36"/>
      <c r="E97" s="37" t="n">
        <f aca="false">SUM(E98:E101)</f>
        <v>18</v>
      </c>
      <c r="F97" s="37" t="n">
        <f aca="false">SUM(F98:F101)</f>
        <v>54</v>
      </c>
      <c r="G97" s="37" t="n">
        <f aca="false">SUM(G98:G101)</f>
        <v>21.6</v>
      </c>
      <c r="H97" s="37" t="n">
        <f aca="false">SUM(H98:H101)</f>
        <v>21.6</v>
      </c>
      <c r="I97" s="37" t="n">
        <f aca="false">SUM(I98:I101)</f>
        <v>0</v>
      </c>
      <c r="J97" s="37" t="n">
        <f aca="false">SUM(J98:J101)</f>
        <v>2.4</v>
      </c>
      <c r="K97" s="37" t="n">
        <f aca="false">SUM(K98:K101)</f>
        <v>43.2</v>
      </c>
      <c r="L97" s="37" t="n">
        <f aca="false">SUM(L98:L101)</f>
        <v>0</v>
      </c>
      <c r="M97" s="37" t="n">
        <f aca="false">SUM(M98:M101)</f>
        <v>2.4</v>
      </c>
      <c r="N97" s="37" t="n">
        <f aca="false">SUM(N98:N101)</f>
        <v>36</v>
      </c>
      <c r="O97" s="37" t="n">
        <f aca="false">SUM(O98:O101)</f>
        <v>0</v>
      </c>
      <c r="P97" s="37" t="n">
        <f aca="false">SUM(P98:P101)</f>
        <v>2.4</v>
      </c>
      <c r="Q97" s="27" t="n">
        <f aca="false">SUM(E97:P97)</f>
        <v>201.6</v>
      </c>
      <c r="R97" s="27"/>
      <c r="S97" s="9"/>
      <c r="T97" s="9"/>
      <c r="XEW97" s="3"/>
      <c r="XEX97" s="3"/>
      <c r="XEY97" s="3"/>
      <c r="XEZ97" s="3"/>
      <c r="XFA97" s="3"/>
      <c r="XFB97" s="3"/>
      <c r="XFC97" s="3"/>
      <c r="XFD97" s="3"/>
    </row>
    <row r="98" s="3" customFormat="true" ht="15" hidden="false" customHeight="false" outlineLevel="0" collapsed="false">
      <c r="A98" s="33" t="n">
        <v>81</v>
      </c>
      <c r="B98" s="42" t="s">
        <v>47</v>
      </c>
      <c r="C98" s="30" t="s">
        <v>88</v>
      </c>
      <c r="D98" s="31" t="n">
        <v>1</v>
      </c>
      <c r="E98" s="32"/>
      <c r="F98" s="32" t="n">
        <f aca="false">D98*0.25*12</f>
        <v>3</v>
      </c>
      <c r="G98" s="32" t="n">
        <f aca="false">D98*0.1*12</f>
        <v>1.2</v>
      </c>
      <c r="H98" s="32" t="n">
        <f aca="false">D98*0.1*12</f>
        <v>1.2</v>
      </c>
      <c r="I98" s="32"/>
      <c r="J98" s="32"/>
      <c r="K98" s="32" t="n">
        <f aca="false">D98*0.2*12</f>
        <v>2.4</v>
      </c>
      <c r="L98" s="32"/>
      <c r="M98" s="32"/>
      <c r="N98" s="32"/>
      <c r="O98" s="32"/>
      <c r="P98" s="32"/>
      <c r="Q98" s="9"/>
      <c r="R98" s="9"/>
      <c r="S98" s="9"/>
      <c r="T98" s="9"/>
      <c r="U98" s="4"/>
    </row>
    <row r="99" s="3" customFormat="true" ht="15" hidden="false" customHeight="false" outlineLevel="0" collapsed="false">
      <c r="A99" s="33" t="n">
        <v>82</v>
      </c>
      <c r="B99" s="42" t="s">
        <v>37</v>
      </c>
      <c r="C99" s="30" t="s">
        <v>88</v>
      </c>
      <c r="D99" s="31" t="n">
        <v>15</v>
      </c>
      <c r="E99" s="32" t="n">
        <f aca="false">(D99/2)*0.2*12</f>
        <v>18</v>
      </c>
      <c r="F99" s="32" t="n">
        <f aca="false">D99*0.25*12</f>
        <v>45</v>
      </c>
      <c r="G99" s="32" t="n">
        <f aca="false">D99*0.1*12</f>
        <v>18</v>
      </c>
      <c r="H99" s="32" t="n">
        <f aca="false">D99*0.1*12</f>
        <v>18</v>
      </c>
      <c r="I99" s="32"/>
      <c r="J99" s="32"/>
      <c r="K99" s="32" t="n">
        <f aca="false">D99*0.2*12</f>
        <v>36</v>
      </c>
      <c r="L99" s="32"/>
      <c r="M99" s="32"/>
      <c r="N99" s="32" t="n">
        <f aca="false">D99*0.2*12</f>
        <v>36</v>
      </c>
      <c r="O99" s="32"/>
      <c r="P99" s="32"/>
      <c r="Q99" s="9"/>
      <c r="R99" s="9"/>
      <c r="S99" s="9"/>
      <c r="T99" s="9"/>
      <c r="U99" s="4"/>
    </row>
    <row r="100" s="3" customFormat="true" ht="15" hidden="false" customHeight="false" outlineLevel="0" collapsed="false">
      <c r="A100" s="33" t="n">
        <v>83</v>
      </c>
      <c r="B100" s="42" t="s">
        <v>41</v>
      </c>
      <c r="C100" s="30" t="s">
        <v>88</v>
      </c>
      <c r="D100" s="31" t="n">
        <v>1</v>
      </c>
      <c r="E100" s="32"/>
      <c r="F100" s="32" t="n">
        <f aca="false">D100*0.25*12</f>
        <v>3</v>
      </c>
      <c r="G100" s="32" t="n">
        <f aca="false">D100*0.1*12</f>
        <v>1.2</v>
      </c>
      <c r="H100" s="32" t="n">
        <f aca="false">D100*0.1*12</f>
        <v>1.2</v>
      </c>
      <c r="I100" s="32"/>
      <c r="J100" s="32" t="n">
        <f aca="false">D100*0.1*12</f>
        <v>1.2</v>
      </c>
      <c r="K100" s="32" t="n">
        <f aca="false">D100*0.2*12</f>
        <v>2.4</v>
      </c>
      <c r="L100" s="32"/>
      <c r="M100" s="32" t="n">
        <f aca="false">D100*0.1*12</f>
        <v>1.2</v>
      </c>
      <c r="N100" s="32"/>
      <c r="O100" s="32"/>
      <c r="P100" s="32" t="n">
        <f aca="false">D100*0.1*12</f>
        <v>1.2</v>
      </c>
      <c r="Q100" s="9"/>
      <c r="R100" s="9"/>
      <c r="S100" s="9"/>
      <c r="T100" s="9"/>
      <c r="U100" s="4"/>
    </row>
    <row r="101" s="3" customFormat="true" ht="15" hidden="false" customHeight="false" outlineLevel="0" collapsed="false">
      <c r="A101" s="33" t="n">
        <v>84</v>
      </c>
      <c r="B101" s="42" t="s">
        <v>89</v>
      </c>
      <c r="C101" s="30" t="s">
        <v>88</v>
      </c>
      <c r="D101" s="31" t="n">
        <v>1</v>
      </c>
      <c r="E101" s="32"/>
      <c r="F101" s="32" t="n">
        <f aca="false">D101*0.25*12</f>
        <v>3</v>
      </c>
      <c r="G101" s="32" t="n">
        <f aca="false">D101*0.1*12</f>
        <v>1.2</v>
      </c>
      <c r="H101" s="32" t="n">
        <f aca="false">D101*0.1*12</f>
        <v>1.2</v>
      </c>
      <c r="I101" s="32"/>
      <c r="J101" s="32" t="n">
        <f aca="false">D101*0.1*12</f>
        <v>1.2</v>
      </c>
      <c r="K101" s="32" t="n">
        <f aca="false">D101*0.2*12</f>
        <v>2.4</v>
      </c>
      <c r="L101" s="32"/>
      <c r="M101" s="32" t="n">
        <f aca="false">D101*0.1*12</f>
        <v>1.2</v>
      </c>
      <c r="N101" s="32"/>
      <c r="O101" s="32"/>
      <c r="P101" s="32" t="n">
        <f aca="false">D101*0.1*12</f>
        <v>1.2</v>
      </c>
      <c r="Q101" s="9"/>
      <c r="R101" s="9"/>
      <c r="S101" s="9"/>
      <c r="T101" s="9"/>
      <c r="U101" s="4"/>
    </row>
    <row r="102" customFormat="false" ht="26.3" hidden="false" customHeight="false" outlineLevel="0" collapsed="false">
      <c r="A102" s="33"/>
      <c r="B102" s="39" t="s">
        <v>90</v>
      </c>
      <c r="C102" s="38"/>
      <c r="D102" s="36"/>
      <c r="E102" s="37" t="n">
        <f aca="false">SUM(E103:E109)</f>
        <v>0</v>
      </c>
      <c r="F102" s="37" t="n">
        <f aca="false">SUM(F103:F109)</f>
        <v>99</v>
      </c>
      <c r="G102" s="37" t="n">
        <f aca="false">SUM(G103:G109)</f>
        <v>39.6</v>
      </c>
      <c r="H102" s="37" t="n">
        <f aca="false">SUM(H103:H109)</f>
        <v>39.6</v>
      </c>
      <c r="I102" s="37" t="n">
        <f aca="false">SUM(I103:I109)</f>
        <v>0</v>
      </c>
      <c r="J102" s="37" t="n">
        <f aca="false">SUM(J103:J109)</f>
        <v>15.6</v>
      </c>
      <c r="K102" s="37" t="n">
        <f aca="false">SUM(K103:K109)</f>
        <v>21.6</v>
      </c>
      <c r="L102" s="37" t="n">
        <f aca="false">SUM(L103:L109)</f>
        <v>0</v>
      </c>
      <c r="M102" s="37" t="n">
        <f aca="false">SUM(M103:M109)</f>
        <v>9.6</v>
      </c>
      <c r="N102" s="37" t="n">
        <f aca="false">SUM(N103:N109)</f>
        <v>0</v>
      </c>
      <c r="O102" s="37" t="n">
        <f aca="false">SUM(O103:O109)</f>
        <v>0</v>
      </c>
      <c r="P102" s="37" t="n">
        <f aca="false">SUM(P103:P109)</f>
        <v>0</v>
      </c>
      <c r="Q102" s="27" t="n">
        <f aca="false">SUM(E102:P102)</f>
        <v>225</v>
      </c>
      <c r="R102" s="27"/>
      <c r="S102" s="9"/>
      <c r="T102" s="9"/>
      <c r="XEW102" s="3"/>
      <c r="XEX102" s="3"/>
      <c r="XEY102" s="3"/>
      <c r="XEZ102" s="3"/>
      <c r="XFA102" s="3"/>
      <c r="XFB102" s="3"/>
      <c r="XFC102" s="3"/>
      <c r="XFD102" s="3"/>
    </row>
    <row r="103" s="3" customFormat="true" ht="15" hidden="false" customHeight="false" outlineLevel="0" collapsed="false">
      <c r="A103" s="28" t="n">
        <v>85</v>
      </c>
      <c r="B103" s="42" t="s">
        <v>47</v>
      </c>
      <c r="C103" s="30" t="s">
        <v>91</v>
      </c>
      <c r="D103" s="31" t="n">
        <v>1</v>
      </c>
      <c r="E103" s="32"/>
      <c r="F103" s="32" t="n">
        <f aca="false">D103*0.25*12</f>
        <v>3</v>
      </c>
      <c r="G103" s="32" t="n">
        <f aca="false">D103*0.1*12</f>
        <v>1.2</v>
      </c>
      <c r="H103" s="32" t="n">
        <f aca="false">D103*0.1*12</f>
        <v>1.2</v>
      </c>
      <c r="I103" s="32"/>
      <c r="J103" s="32"/>
      <c r="K103" s="32"/>
      <c r="L103" s="32"/>
      <c r="M103" s="32"/>
      <c r="N103" s="32"/>
      <c r="O103" s="32"/>
      <c r="P103" s="32"/>
      <c r="Q103" s="9"/>
      <c r="R103" s="9"/>
      <c r="S103" s="9"/>
      <c r="T103" s="9"/>
      <c r="U103" s="4"/>
    </row>
    <row r="104" s="3" customFormat="true" ht="15" hidden="false" customHeight="false" outlineLevel="0" collapsed="false">
      <c r="A104" s="28" t="n">
        <v>86</v>
      </c>
      <c r="B104" s="42" t="s">
        <v>36</v>
      </c>
      <c r="C104" s="30" t="s">
        <v>91</v>
      </c>
      <c r="D104" s="31" t="n">
        <v>1</v>
      </c>
      <c r="E104" s="32"/>
      <c r="F104" s="32" t="n">
        <f aca="false">D104*0.25*12</f>
        <v>3</v>
      </c>
      <c r="G104" s="32" t="n">
        <f aca="false">D104*0.1*12</f>
        <v>1.2</v>
      </c>
      <c r="H104" s="32" t="n">
        <f aca="false">D104*0.1*12</f>
        <v>1.2</v>
      </c>
      <c r="I104" s="32"/>
      <c r="J104" s="32" t="n">
        <f aca="false">D104*0.1*12</f>
        <v>1.2</v>
      </c>
      <c r="K104" s="32" t="n">
        <f aca="false">D104*0.2*12</f>
        <v>2.4</v>
      </c>
      <c r="L104" s="32"/>
      <c r="M104" s="32"/>
      <c r="N104" s="32"/>
      <c r="O104" s="32"/>
      <c r="P104" s="32"/>
      <c r="Q104" s="9"/>
      <c r="R104" s="9"/>
      <c r="S104" s="9"/>
      <c r="T104" s="9"/>
      <c r="U104" s="4"/>
    </row>
    <row r="105" s="3" customFormat="true" ht="15" hidden="false" customHeight="false" outlineLevel="0" collapsed="false">
      <c r="A105" s="28" t="n">
        <v>87</v>
      </c>
      <c r="B105" s="42" t="s">
        <v>92</v>
      </c>
      <c r="C105" s="30" t="s">
        <v>91</v>
      </c>
      <c r="D105" s="31" t="n">
        <v>3</v>
      </c>
      <c r="E105" s="32"/>
      <c r="F105" s="32" t="n">
        <f aca="false">D105*0.25*12</f>
        <v>9</v>
      </c>
      <c r="G105" s="32" t="n">
        <f aca="false">D105*0.1*12</f>
        <v>3.6</v>
      </c>
      <c r="H105" s="32" t="n">
        <f aca="false">D105*0.1*12</f>
        <v>3.6</v>
      </c>
      <c r="I105" s="32"/>
      <c r="J105" s="32"/>
      <c r="K105" s="32"/>
      <c r="L105" s="32"/>
      <c r="M105" s="32"/>
      <c r="N105" s="32"/>
      <c r="O105" s="32"/>
      <c r="P105" s="32"/>
      <c r="Q105" s="9"/>
      <c r="R105" s="9"/>
      <c r="S105" s="9"/>
      <c r="T105" s="9"/>
      <c r="U105" s="4"/>
    </row>
    <row r="106" s="3" customFormat="true" ht="15" hidden="false" customHeight="false" outlineLevel="0" collapsed="false">
      <c r="A106" s="28" t="n">
        <v>88</v>
      </c>
      <c r="B106" s="42" t="s">
        <v>37</v>
      </c>
      <c r="C106" s="30" t="s">
        <v>91</v>
      </c>
      <c r="D106" s="31" t="n">
        <v>10</v>
      </c>
      <c r="E106" s="32"/>
      <c r="F106" s="32" t="n">
        <f aca="false">D106*0.25*12</f>
        <v>30</v>
      </c>
      <c r="G106" s="32" t="n">
        <f aca="false">D106*0.1*12</f>
        <v>12</v>
      </c>
      <c r="H106" s="32" t="n">
        <f aca="false">D106*0.1*12</f>
        <v>12</v>
      </c>
      <c r="I106" s="32"/>
      <c r="J106" s="32"/>
      <c r="K106" s="32"/>
      <c r="L106" s="32"/>
      <c r="M106" s="32"/>
      <c r="N106" s="32"/>
      <c r="O106" s="32"/>
      <c r="P106" s="32"/>
      <c r="Q106" s="9"/>
      <c r="R106" s="9"/>
      <c r="S106" s="9"/>
      <c r="T106" s="9"/>
      <c r="U106" s="4"/>
    </row>
    <row r="107" s="3" customFormat="true" ht="15" hidden="false" customHeight="false" outlineLevel="0" collapsed="false">
      <c r="A107" s="28" t="n">
        <v>89</v>
      </c>
      <c r="B107" s="42" t="s">
        <v>49</v>
      </c>
      <c r="C107" s="30" t="s">
        <v>91</v>
      </c>
      <c r="D107" s="31" t="n">
        <v>8</v>
      </c>
      <c r="E107" s="32"/>
      <c r="F107" s="32" t="n">
        <f aca="false">D107*0.25*12</f>
        <v>24</v>
      </c>
      <c r="G107" s="32" t="n">
        <f aca="false">D107*0.1*12</f>
        <v>9.6</v>
      </c>
      <c r="H107" s="32" t="n">
        <f aca="false">D107*0.1*12</f>
        <v>9.6</v>
      </c>
      <c r="I107" s="32"/>
      <c r="J107" s="32" t="n">
        <f aca="false">D107*0.1*12</f>
        <v>9.6</v>
      </c>
      <c r="K107" s="32" t="n">
        <f aca="false">D107*0.2*12</f>
        <v>19.2</v>
      </c>
      <c r="L107" s="32"/>
      <c r="M107" s="32" t="n">
        <f aca="false">D107*0.1*12</f>
        <v>9.6</v>
      </c>
      <c r="N107" s="32"/>
      <c r="O107" s="32"/>
      <c r="P107" s="32"/>
      <c r="Q107" s="9"/>
      <c r="R107" s="9"/>
      <c r="S107" s="9"/>
      <c r="T107" s="9"/>
      <c r="U107" s="4"/>
    </row>
    <row r="108" s="3" customFormat="true" ht="15" hidden="false" customHeight="false" outlineLevel="0" collapsed="false">
      <c r="A108" s="28" t="n">
        <v>90</v>
      </c>
      <c r="B108" s="42" t="s">
        <v>40</v>
      </c>
      <c r="C108" s="30" t="s">
        <v>91</v>
      </c>
      <c r="D108" s="31" t="n">
        <v>6</v>
      </c>
      <c r="E108" s="32"/>
      <c r="F108" s="32" t="n">
        <f aca="false">D108*0.25*12</f>
        <v>18</v>
      </c>
      <c r="G108" s="32" t="n">
        <f aca="false">D108*0.1*12</f>
        <v>7.2</v>
      </c>
      <c r="H108" s="32" t="n">
        <f aca="false">D108*0.1*12</f>
        <v>7.2</v>
      </c>
      <c r="I108" s="32"/>
      <c r="J108" s="32"/>
      <c r="K108" s="32"/>
      <c r="L108" s="32"/>
      <c r="M108" s="32"/>
      <c r="N108" s="32"/>
      <c r="O108" s="32"/>
      <c r="P108" s="32"/>
      <c r="Q108" s="9"/>
      <c r="R108" s="9"/>
      <c r="S108" s="9"/>
      <c r="T108" s="9"/>
      <c r="U108" s="4"/>
    </row>
    <row r="109" s="3" customFormat="true" ht="15" hidden="false" customHeight="false" outlineLevel="0" collapsed="false">
      <c r="A109" s="28" t="n">
        <v>91</v>
      </c>
      <c r="B109" s="42" t="s">
        <v>93</v>
      </c>
      <c r="C109" s="30" t="s">
        <v>91</v>
      </c>
      <c r="D109" s="31" t="n">
        <v>4</v>
      </c>
      <c r="E109" s="32"/>
      <c r="F109" s="32" t="n">
        <f aca="false">D109*0.25*12</f>
        <v>12</v>
      </c>
      <c r="G109" s="32" t="n">
        <f aca="false">D109*0.1*12</f>
        <v>4.8</v>
      </c>
      <c r="H109" s="32" t="n">
        <f aca="false">D109*0.1*12</f>
        <v>4.8</v>
      </c>
      <c r="I109" s="32"/>
      <c r="J109" s="32" t="n">
        <f aca="false">D109*0.1*12</f>
        <v>4.8</v>
      </c>
      <c r="K109" s="32"/>
      <c r="L109" s="32"/>
      <c r="M109" s="32"/>
      <c r="N109" s="32"/>
      <c r="O109" s="32"/>
      <c r="P109" s="32"/>
      <c r="Q109" s="9"/>
      <c r="R109" s="9"/>
      <c r="S109" s="9"/>
      <c r="T109" s="9"/>
      <c r="U109" s="4"/>
    </row>
    <row r="110" customFormat="false" ht="26.3" hidden="false" customHeight="false" outlineLevel="0" collapsed="false">
      <c r="A110" s="28"/>
      <c r="B110" s="48" t="s">
        <v>94</v>
      </c>
      <c r="C110" s="49"/>
      <c r="D110" s="36"/>
      <c r="E110" s="37" t="n">
        <f aca="false">SUM(E111:E117)</f>
        <v>0</v>
      </c>
      <c r="F110" s="37" t="n">
        <f aca="false">SUM(F111:F118)</f>
        <v>120</v>
      </c>
      <c r="G110" s="37" t="n">
        <f aca="false">SUM(G111:G118)</f>
        <v>48</v>
      </c>
      <c r="H110" s="37" t="n">
        <f aca="false">SUM(H111:H118)</f>
        <v>48</v>
      </c>
      <c r="I110" s="37" t="n">
        <f aca="false">SUM(I111:I118)</f>
        <v>0.4</v>
      </c>
      <c r="J110" s="37" t="n">
        <f aca="false">SUM(J111:J118)</f>
        <v>12</v>
      </c>
      <c r="K110" s="37" t="n">
        <f aca="false">SUM(K111:K118)</f>
        <v>26.4</v>
      </c>
      <c r="L110" s="37" t="n">
        <f aca="false">SUM(L111:L118)</f>
        <v>0</v>
      </c>
      <c r="M110" s="37" t="n">
        <f aca="false">SUM(M111:M118)</f>
        <v>7.2</v>
      </c>
      <c r="N110" s="37" t="n">
        <f aca="false">SUM(N111:N118)</f>
        <v>0</v>
      </c>
      <c r="O110" s="37" t="n">
        <f aca="false">SUM(O111:O118)</f>
        <v>0</v>
      </c>
      <c r="P110" s="37" t="n">
        <f aca="false">SUM(P111:P118)</f>
        <v>4.8</v>
      </c>
      <c r="Q110" s="27" t="n">
        <f aca="false">SUM(E110:P110)</f>
        <v>266.8</v>
      </c>
      <c r="R110" s="27"/>
      <c r="S110" s="9"/>
      <c r="T110" s="9"/>
      <c r="XEW110" s="3"/>
      <c r="XEX110" s="3"/>
      <c r="XEY110" s="3"/>
      <c r="XEZ110" s="3"/>
      <c r="XFA110" s="3"/>
      <c r="XFB110" s="3"/>
      <c r="XFC110" s="3"/>
      <c r="XFD110" s="3"/>
    </row>
    <row r="111" s="3" customFormat="true" ht="15" hidden="false" customHeight="false" outlineLevel="0" collapsed="false">
      <c r="A111" s="33" t="n">
        <v>92</v>
      </c>
      <c r="B111" s="42" t="s">
        <v>47</v>
      </c>
      <c r="C111" s="30" t="s">
        <v>95</v>
      </c>
      <c r="D111" s="31" t="n">
        <v>1</v>
      </c>
      <c r="E111" s="32"/>
      <c r="F111" s="32" t="n">
        <f aca="false">D111*0.25*12</f>
        <v>3</v>
      </c>
      <c r="G111" s="32" t="n">
        <f aca="false">D111*0.1*12</f>
        <v>1.2</v>
      </c>
      <c r="H111" s="32" t="n">
        <f aca="false">D111*0.1*12</f>
        <v>1.2</v>
      </c>
      <c r="I111" s="32"/>
      <c r="J111" s="32"/>
      <c r="K111" s="32"/>
      <c r="L111" s="32"/>
      <c r="M111" s="32"/>
      <c r="N111" s="32"/>
      <c r="O111" s="32"/>
      <c r="P111" s="32"/>
      <c r="Q111" s="9"/>
      <c r="R111" s="9"/>
      <c r="S111" s="9"/>
      <c r="T111" s="9"/>
      <c r="U111" s="4"/>
    </row>
    <row r="112" s="3" customFormat="true" ht="15" hidden="false" customHeight="false" outlineLevel="0" collapsed="false">
      <c r="A112" s="33" t="n">
        <v>93</v>
      </c>
      <c r="B112" s="42" t="s">
        <v>36</v>
      </c>
      <c r="C112" s="30" t="s">
        <v>95</v>
      </c>
      <c r="D112" s="31" t="n">
        <v>1</v>
      </c>
      <c r="E112" s="32"/>
      <c r="F112" s="32" t="n">
        <f aca="false">D112*0.25*12</f>
        <v>3</v>
      </c>
      <c r="G112" s="32" t="n">
        <f aca="false">D112*0.1*12</f>
        <v>1.2</v>
      </c>
      <c r="H112" s="32" t="n">
        <f aca="false">D112*0.1*12</f>
        <v>1.2</v>
      </c>
      <c r="I112" s="32"/>
      <c r="J112" s="32" t="n">
        <f aca="false">D112*0.1*12</f>
        <v>1.2</v>
      </c>
      <c r="K112" s="32" t="n">
        <f aca="false">D112*0.2*12</f>
        <v>2.4</v>
      </c>
      <c r="L112" s="32"/>
      <c r="M112" s="32"/>
      <c r="N112" s="32"/>
      <c r="O112" s="32"/>
      <c r="P112" s="32"/>
      <c r="Q112" s="9"/>
      <c r="R112" s="9"/>
      <c r="S112" s="9"/>
      <c r="T112" s="9"/>
      <c r="U112" s="4"/>
    </row>
    <row r="113" s="3" customFormat="true" ht="15" hidden="false" customHeight="false" outlineLevel="0" collapsed="false">
      <c r="A113" s="33" t="n">
        <v>94</v>
      </c>
      <c r="B113" s="42" t="s">
        <v>49</v>
      </c>
      <c r="C113" s="30" t="s">
        <v>95</v>
      </c>
      <c r="D113" s="31" t="n">
        <v>4</v>
      </c>
      <c r="E113" s="32"/>
      <c r="F113" s="32" t="n">
        <f aca="false">D113*0.25*12</f>
        <v>12</v>
      </c>
      <c r="G113" s="32" t="n">
        <f aca="false">D113*0.1*12</f>
        <v>4.8</v>
      </c>
      <c r="H113" s="32" t="n">
        <f aca="false">D113*0.1*12</f>
        <v>4.8</v>
      </c>
      <c r="I113" s="32"/>
      <c r="J113" s="32" t="n">
        <f aca="false">D113*0.1*12</f>
        <v>4.8</v>
      </c>
      <c r="K113" s="32" t="n">
        <f aca="false">D113*0.2*12</f>
        <v>9.6</v>
      </c>
      <c r="L113" s="32"/>
      <c r="M113" s="32" t="n">
        <f aca="false">D113*0.1*12</f>
        <v>4.8</v>
      </c>
      <c r="N113" s="32"/>
      <c r="O113" s="32"/>
      <c r="P113" s="32"/>
      <c r="Q113" s="9"/>
      <c r="R113" s="9"/>
      <c r="S113" s="9"/>
      <c r="T113" s="9"/>
      <c r="U113" s="4"/>
    </row>
    <row r="114" s="3" customFormat="true" ht="15" hidden="false" customHeight="false" outlineLevel="0" collapsed="false">
      <c r="A114" s="33" t="n">
        <v>95</v>
      </c>
      <c r="B114" s="42" t="s">
        <v>37</v>
      </c>
      <c r="C114" s="30" t="s">
        <v>95</v>
      </c>
      <c r="D114" s="31" t="n">
        <v>14</v>
      </c>
      <c r="E114" s="32"/>
      <c r="F114" s="32" t="n">
        <f aca="false">D114*0.25*12</f>
        <v>42</v>
      </c>
      <c r="G114" s="32" t="n">
        <f aca="false">D114*0.1*12</f>
        <v>16.8</v>
      </c>
      <c r="H114" s="32" t="n">
        <f aca="false">D114*0.1*12</f>
        <v>16.8</v>
      </c>
      <c r="I114" s="32"/>
      <c r="J114" s="32"/>
      <c r="K114" s="32"/>
      <c r="L114" s="32"/>
      <c r="M114" s="32"/>
      <c r="N114" s="32"/>
      <c r="O114" s="32"/>
      <c r="P114" s="32"/>
      <c r="Q114" s="9"/>
      <c r="R114" s="9"/>
      <c r="S114" s="9"/>
      <c r="T114" s="9"/>
      <c r="U114" s="4"/>
    </row>
    <row r="115" s="3" customFormat="true" ht="15" hidden="false" customHeight="false" outlineLevel="0" collapsed="false">
      <c r="A115" s="33" t="n">
        <v>96</v>
      </c>
      <c r="B115" s="42" t="s">
        <v>93</v>
      </c>
      <c r="C115" s="30" t="s">
        <v>95</v>
      </c>
      <c r="D115" s="31" t="n">
        <v>3</v>
      </c>
      <c r="E115" s="32"/>
      <c r="F115" s="32" t="n">
        <f aca="false">D115*0.25*12</f>
        <v>9</v>
      </c>
      <c r="G115" s="32" t="n">
        <f aca="false">D115*0.1*12</f>
        <v>3.6</v>
      </c>
      <c r="H115" s="32" t="n">
        <f aca="false">D115*0.1*12</f>
        <v>3.6</v>
      </c>
      <c r="I115" s="32"/>
      <c r="J115" s="32" t="n">
        <f aca="false">D115*0.1*12</f>
        <v>3.6</v>
      </c>
      <c r="K115" s="32"/>
      <c r="L115" s="32"/>
      <c r="M115" s="32"/>
      <c r="N115" s="32"/>
      <c r="O115" s="32"/>
      <c r="P115" s="32"/>
      <c r="Q115" s="9"/>
      <c r="R115" s="9"/>
      <c r="S115" s="9"/>
      <c r="T115" s="9"/>
      <c r="U115" s="4"/>
    </row>
    <row r="116" s="3" customFormat="true" ht="15" hidden="false" customHeight="false" outlineLevel="0" collapsed="false">
      <c r="A116" s="33" t="n">
        <v>97</v>
      </c>
      <c r="B116" s="42" t="s">
        <v>40</v>
      </c>
      <c r="C116" s="30" t="s">
        <v>95</v>
      </c>
      <c r="D116" s="31" t="n">
        <v>11</v>
      </c>
      <c r="E116" s="32"/>
      <c r="F116" s="32" t="n">
        <f aca="false">D116*0.25*12</f>
        <v>33</v>
      </c>
      <c r="G116" s="32" t="n">
        <f aca="false">D116*0.1*12</f>
        <v>13.2</v>
      </c>
      <c r="H116" s="32" t="n">
        <f aca="false">D116*0.1*12</f>
        <v>13.2</v>
      </c>
      <c r="I116" s="32"/>
      <c r="J116" s="32"/>
      <c r="K116" s="32"/>
      <c r="L116" s="32"/>
      <c r="M116" s="32"/>
      <c r="N116" s="32"/>
      <c r="O116" s="32"/>
      <c r="P116" s="32"/>
      <c r="Q116" s="9"/>
      <c r="R116" s="9"/>
      <c r="S116" s="9"/>
      <c r="T116" s="9"/>
      <c r="U116" s="4"/>
    </row>
    <row r="117" s="3" customFormat="true" ht="15" hidden="false" customHeight="false" outlineLevel="0" collapsed="false">
      <c r="A117" s="33" t="n">
        <v>98</v>
      </c>
      <c r="B117" s="42" t="s">
        <v>67</v>
      </c>
      <c r="C117" s="30" t="s">
        <v>95</v>
      </c>
      <c r="D117" s="31" t="n">
        <v>2</v>
      </c>
      <c r="E117" s="32"/>
      <c r="F117" s="32" t="n">
        <f aca="false">D117*0.25*12</f>
        <v>6</v>
      </c>
      <c r="G117" s="32" t="n">
        <f aca="false">D117*0.1*12</f>
        <v>2.4</v>
      </c>
      <c r="H117" s="32" t="n">
        <f aca="false">D117*0.1*12</f>
        <v>2.4</v>
      </c>
      <c r="I117" s="32"/>
      <c r="J117" s="32" t="n">
        <f aca="false">D117*0.1*12</f>
        <v>2.4</v>
      </c>
      <c r="K117" s="32" t="n">
        <f aca="false">D117*0.2*12</f>
        <v>4.8</v>
      </c>
      <c r="L117" s="32"/>
      <c r="M117" s="32" t="n">
        <f aca="false">D117*0.1*12</f>
        <v>2.4</v>
      </c>
      <c r="N117" s="32"/>
      <c r="O117" s="32"/>
      <c r="P117" s="32"/>
      <c r="Q117" s="9"/>
      <c r="R117" s="9"/>
      <c r="S117" s="9"/>
      <c r="T117" s="9"/>
      <c r="U117" s="4"/>
    </row>
    <row r="118" s="3" customFormat="true" ht="15" hidden="false" customHeight="false" outlineLevel="0" collapsed="false">
      <c r="A118" s="33" t="n">
        <v>99</v>
      </c>
      <c r="B118" s="42" t="s">
        <v>38</v>
      </c>
      <c r="C118" s="30" t="s">
        <v>95</v>
      </c>
      <c r="D118" s="31" t="n">
        <v>4</v>
      </c>
      <c r="E118" s="32"/>
      <c r="F118" s="32" t="n">
        <f aca="false">D118*0.25*12</f>
        <v>12</v>
      </c>
      <c r="G118" s="32" t="n">
        <f aca="false">D118*0.1*12</f>
        <v>4.8</v>
      </c>
      <c r="H118" s="32" t="n">
        <f aca="false">D118*0.1*12</f>
        <v>4.8</v>
      </c>
      <c r="I118" s="32" t="n">
        <f aca="false">D118*0.1*1</f>
        <v>0.4</v>
      </c>
      <c r="J118" s="32"/>
      <c r="K118" s="32" t="n">
        <f aca="false">D118*0.2*12</f>
        <v>9.6</v>
      </c>
      <c r="L118" s="32"/>
      <c r="M118" s="32"/>
      <c r="N118" s="32"/>
      <c r="O118" s="32"/>
      <c r="P118" s="32" t="n">
        <f aca="false">0.1*D118*12</f>
        <v>4.8</v>
      </c>
      <c r="Q118" s="9"/>
      <c r="R118" s="9"/>
      <c r="S118" s="9"/>
      <c r="T118" s="9"/>
      <c r="U118" s="4"/>
    </row>
    <row r="119" customFormat="false" ht="15" hidden="false" customHeight="false" outlineLevel="0" collapsed="false">
      <c r="A119" s="5"/>
      <c r="B119" s="48" t="s">
        <v>96</v>
      </c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1"/>
      <c r="Q119" s="9"/>
      <c r="R119" s="9"/>
      <c r="S119" s="9"/>
      <c r="T119" s="9"/>
      <c r="XEW119" s="3"/>
      <c r="XEX119" s="3"/>
      <c r="XEY119" s="3"/>
      <c r="XEZ119" s="3"/>
      <c r="XFA119" s="3"/>
      <c r="XFB119" s="3"/>
      <c r="XFC119" s="3"/>
      <c r="XFD119" s="3"/>
    </row>
    <row r="151" customFormat="false" ht="15" hidden="false" customHeight="false" outlineLevel="0" collapsed="false">
      <c r="A151" s="52"/>
      <c r="B151" s="53"/>
    </row>
  </sheetData>
  <mergeCells count="1">
    <mergeCell ref="N1:P1"/>
  </mergeCells>
  <dataValidations count="2">
    <dataValidation allowBlank="true" errorStyle="stop" operator="equal" showDropDown="false" showErrorMessage="true" showInputMessage="true" sqref="B10:B19 B21:B25 B27 B31 B51 B53:B55 B79:B82 B99:B101 B103:B109 B111:B118" type="list">
      <formula1>#имя?</formula1>
      <formula2>0</formula2>
    </dataValidation>
    <dataValidation allowBlank="true" errorStyle="stop" operator="equal" showDropDown="false" showErrorMessage="true" showInputMessage="true" sqref="B57 B60:B66 B68:B74 B85:B92 B96" type="list">
      <formula1>#имя?</formula1>
      <formula2>0</formula2>
    </dataValidation>
  </dataValidation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638</TotalTime>
  <Application>AlterOffice/3.4.0.9$Linux_X86_64 LibreOffice_project/b8daf9e823b1a5463a2f48435ddc2e8696e7d4fc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2022-10-25T14:04:20Z</dcterms:created>
  <dc:creator/>
  <dc:description/>
  <dc:language>ru-RU</dc:language>
  <cp:lastModifiedBy/>
  <dcterms:modified xsi:type="dcterms:W3CDTF">2026-09-10T14:36:30Z</dcterms:modified>
  <cp:revision>118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