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SK_TSOD-FS01\Work$\Департамент корпоративных финансов\Страхование\Договоры страхования\_ОПО\2026-2027\5. КД\"/>
    </mc:Choice>
  </mc:AlternateContent>
  <bookViews>
    <workbookView xWindow="0" yWindow="0" windowWidth="28800" windowHeight="13800"/>
  </bookViews>
  <sheets>
    <sheet name="Лист1" sheetId="1" r:id="rId1"/>
  </sheets>
  <definedNames>
    <definedName name="_xlnm._FilterDatabase" localSheetId="0" hidden="1">Лист1!$A$4:$Q$83</definedName>
    <definedName name="_xlnm.Print_Area" localSheetId="0">Лист1!$A$1:$Q$85</definedName>
  </definedNames>
  <calcPr calcId="162913"/>
</workbook>
</file>

<file path=xl/calcChain.xml><?xml version="1.0" encoding="utf-8"?>
<calcChain xmlns="http://schemas.openxmlformats.org/spreadsheetml/2006/main">
  <c r="L83" i="1" l="1"/>
  <c r="K16" i="1" l="1"/>
  <c r="J16" i="1"/>
  <c r="J8" i="1"/>
  <c r="K8" i="1"/>
  <c r="J9" i="1"/>
  <c r="K9" i="1"/>
  <c r="K10" i="1" s="1"/>
  <c r="K11" i="1" s="1"/>
  <c r="K12" i="1" s="1"/>
  <c r="K13" i="1" s="1"/>
  <c r="K14" i="1" s="1"/>
  <c r="K17" i="1" s="1"/>
  <c r="K18" i="1" s="1"/>
  <c r="K19" i="1" s="1"/>
  <c r="K20" i="1" s="1"/>
  <c r="K21" i="1" s="1"/>
  <c r="K22" i="1" s="1"/>
  <c r="K23" i="1" s="1"/>
  <c r="K24" i="1" s="1"/>
  <c r="K25" i="1" s="1"/>
  <c r="J10" i="1"/>
  <c r="J11" i="1" s="1"/>
  <c r="J12" i="1" s="1"/>
  <c r="J13" i="1" s="1"/>
  <c r="J14" i="1" s="1"/>
  <c r="J17" i="1" s="1"/>
  <c r="J18" i="1" s="1"/>
  <c r="J19" i="1" s="1"/>
  <c r="J20" i="1" s="1"/>
  <c r="J21" i="1" s="1"/>
  <c r="J22" i="1" s="1"/>
  <c r="J23" i="1" s="1"/>
  <c r="J24" i="1" s="1"/>
  <c r="J25" i="1" s="1"/>
  <c r="J27" i="1" s="1"/>
  <c r="K7" i="1"/>
  <c r="J7" i="1"/>
  <c r="K6" i="1"/>
  <c r="K27" i="1" l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9" i="1" s="1"/>
  <c r="K50" i="1" s="1"/>
  <c r="K51" i="1" s="1"/>
  <c r="K52" i="1" s="1"/>
  <c r="K54" i="1" s="1"/>
  <c r="K55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J28" i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9" i="1" s="1"/>
  <c r="J50" i="1" s="1"/>
  <c r="J51" i="1" s="1"/>
  <c r="J52" i="1" s="1"/>
  <c r="J54" i="1" s="1"/>
  <c r="J55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O16" i="1"/>
  <c r="O17" i="1"/>
  <c r="O18" i="1"/>
  <c r="O19" i="1"/>
  <c r="O20" i="1"/>
  <c r="O21" i="1"/>
  <c r="O22" i="1"/>
  <c r="O23" i="1"/>
  <c r="O24" i="1"/>
  <c r="O25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9" i="1"/>
  <c r="O50" i="1"/>
  <c r="O51" i="1"/>
  <c r="O52" i="1"/>
  <c r="O54" i="1"/>
  <c r="O55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2" i="1"/>
  <c r="O73" i="1"/>
  <c r="O74" i="1"/>
  <c r="O75" i="1"/>
  <c r="O76" i="1"/>
  <c r="O77" i="1"/>
  <c r="O78" i="1"/>
  <c r="O79" i="1"/>
  <c r="O80" i="1"/>
  <c r="O81" i="1"/>
  <c r="O82" i="1"/>
  <c r="O7" i="1"/>
  <c r="O8" i="1"/>
  <c r="O9" i="1"/>
  <c r="O10" i="1"/>
  <c r="O11" i="1"/>
  <c r="O12" i="1"/>
  <c r="O13" i="1"/>
  <c r="O14" i="1"/>
  <c r="O6" i="1"/>
  <c r="K72" i="1" l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V83" i="1"/>
  <c r="P83" i="1" l="1"/>
</calcChain>
</file>

<file path=xl/sharedStrings.xml><?xml version="1.0" encoding="utf-8"?>
<sst xmlns="http://schemas.openxmlformats.org/spreadsheetml/2006/main" count="717" uniqueCount="361">
  <si>
    <t>№ п/п</t>
  </si>
  <si>
    <t>Инвентарный номер</t>
  </si>
  <si>
    <t>Филиал</t>
  </si>
  <si>
    <t>Наименование опасного объекта (в соответствии со Свидетельством о регистрации Ростехнадзора в государственном реестре ОПО)</t>
  </si>
  <si>
    <t>Адрес местонахождения опасного объекта</t>
  </si>
  <si>
    <t>Регистрационный номер в Государственном реестре ОПО</t>
  </si>
  <si>
    <t>Количество ТУ 2026-2027</t>
  </si>
  <si>
    <t>Класс опасности</t>
  </si>
  <si>
    <t>Признак опасности ОПО</t>
  </si>
  <si>
    <t>Начало срока действия полиса</t>
  </si>
  <si>
    <t>Окончание срока действия полиса</t>
  </si>
  <si>
    <t>Страховая сумма (№225-ФЗ), руб.</t>
  </si>
  <si>
    <t>Тариф</t>
  </si>
  <si>
    <t>Страховая премия, руб.</t>
  </si>
  <si>
    <t>Код вида опасного объекта</t>
  </si>
  <si>
    <t>ВЭС</t>
  </si>
  <si>
    <t>1.</t>
  </si>
  <si>
    <t>036-00000100415</t>
  </si>
  <si>
    <t xml:space="preserve">Гараж </t>
  </si>
  <si>
    <t>141135, Московская обл., Щелковский район, Огудневский СО, д. Огуднево</t>
  </si>
  <si>
    <t>А01-12727-0011</t>
  </si>
  <si>
    <t>IV</t>
  </si>
  <si>
    <t>2.3</t>
  </si>
  <si>
    <t>2.</t>
  </si>
  <si>
    <t>018-10066</t>
  </si>
  <si>
    <t>Участок транспортный, гараж</t>
  </si>
  <si>
    <t>Московская область, г. Егорьевск, улица Коммунальная, вл. 3</t>
  </si>
  <si>
    <t>А01-12727-0017</t>
  </si>
  <si>
    <t>3.</t>
  </si>
  <si>
    <t>018-10204</t>
  </si>
  <si>
    <t>Московская область, г.Шатура, пр-д Транспортный, д. 14</t>
  </si>
  <si>
    <t>А01-12727-0019</t>
  </si>
  <si>
    <t>4.</t>
  </si>
  <si>
    <t>018-10090</t>
  </si>
  <si>
    <t>А01-12727-0095</t>
  </si>
  <si>
    <t>5.</t>
  </si>
  <si>
    <t>084-814574</t>
  </si>
  <si>
    <t>142620, Московская область, Орехово-Зуевский район, г. Куровское, улица Первомайская, дом 150</t>
  </si>
  <si>
    <t>А01-12727-0085</t>
  </si>
  <si>
    <t>6.</t>
  </si>
  <si>
    <t xml:space="preserve">029-000009                            </t>
  </si>
  <si>
    <t>Московская область, г. Коломна, улица Октябрьской революции, дом 381а</t>
  </si>
  <si>
    <t>А01-12727-0020</t>
  </si>
  <si>
    <t>7.</t>
  </si>
  <si>
    <t xml:space="preserve">036-10131                           </t>
  </si>
  <si>
    <t>142400, Московская область, г. Ногинск, улица Радченко, дом 13</t>
  </si>
  <si>
    <t>А01-12727-0045</t>
  </si>
  <si>
    <t>8.</t>
  </si>
  <si>
    <t>036-00000100414</t>
  </si>
  <si>
    <t>143960 Московская область, г. Реутов, проспект Мира, дом 61</t>
  </si>
  <si>
    <t>А01-12727-0083</t>
  </si>
  <si>
    <t>9.</t>
  </si>
  <si>
    <t>036-10090</t>
  </si>
  <si>
    <t>Площадка лифтов ВЭС</t>
  </si>
  <si>
    <t>ЗЭС</t>
  </si>
  <si>
    <t>015-100311</t>
  </si>
  <si>
    <t xml:space="preserve">ЗЭС </t>
  </si>
  <si>
    <t>143600, М.О., г. Волоколамск, ул. Новосолдатская, д.22</t>
  </si>
  <si>
    <t>А01-12727-0014</t>
  </si>
  <si>
    <t>III</t>
  </si>
  <si>
    <t>2.1</t>
  </si>
  <si>
    <t>015-100337</t>
  </si>
  <si>
    <t>143800, М.О., пос. Лотошино, ул. Кирова, д. 23</t>
  </si>
  <si>
    <t>А01-12727-0022</t>
  </si>
  <si>
    <t>030-22005</t>
  </si>
  <si>
    <t>143570, М.О., Истринский р-н, Новопетровский с.о., с. Новопетровское, ул. Юннатская, д. 1</t>
  </si>
  <si>
    <t>А01-12727-0037</t>
  </si>
  <si>
    <t>014-1202300</t>
  </si>
  <si>
    <t>143200, М.О., г. Можайск, ул. Мира, д. 107</t>
  </si>
  <si>
    <t>А01-12727-0043</t>
  </si>
  <si>
    <t>030-11079</t>
  </si>
  <si>
    <t xml:space="preserve">М.О., Одинцовский р-н, г. Кубинка, Наро-Фоминское шоссе, д. 32                               </t>
  </si>
  <si>
    <t>А01-12727-0050</t>
  </si>
  <si>
    <t>030-11282</t>
  </si>
  <si>
    <t>Московская область, город Наро-Фоминск, улица 8-Марта, база Наро-Фоминского РРС</t>
  </si>
  <si>
    <t>А01-12727-0053</t>
  </si>
  <si>
    <t>015-100310</t>
  </si>
  <si>
    <t>М.О., пос. Шаховская, ул. Базаева, д. 6</t>
  </si>
  <si>
    <t>А01-12727-0080</t>
  </si>
  <si>
    <t>030-86078</t>
  </si>
  <si>
    <t>143330, М.О., г. Верея, ул. Боровская, д. 25</t>
  </si>
  <si>
    <t>А01-12727-0066</t>
  </si>
  <si>
    <t>014-1201700</t>
  </si>
  <si>
    <t>143103, М.О., г. Руза, ул. Красная, д. 56</t>
  </si>
  <si>
    <t>А01-12727-0098</t>
  </si>
  <si>
    <t>10.</t>
  </si>
  <si>
    <t>2050-1000077180</t>
  </si>
  <si>
    <t>Площадка лифтов ЗЭС</t>
  </si>
  <si>
    <t>МВС</t>
  </si>
  <si>
    <t>038-1000037</t>
  </si>
  <si>
    <t>Площадка мостового крана</t>
  </si>
  <si>
    <t>109316, г. Москва, Волгоградский проспект, дом 43а, строение 3</t>
  </si>
  <si>
    <t>А01-12727-0067</t>
  </si>
  <si>
    <t>038-2000018</t>
  </si>
  <si>
    <t>Участок, на котором эксплуатируются подъемные сооружения</t>
  </si>
  <si>
    <t>121471, г. Москва, улица Рябиновая, дом 47а, строение 18</t>
  </si>
  <si>
    <t>А01-12727-0073</t>
  </si>
  <si>
    <t>064-00000007034</t>
  </si>
  <si>
    <t>121170, Город Москва, муниципальный округ Дорогомилово, улица 1812 года, дом 15</t>
  </si>
  <si>
    <t>А01-12727-0071</t>
  </si>
  <si>
    <t>064-00000003153</t>
  </si>
  <si>
    <t>115201, Москва, Старокаширское шоссе, дом 4Б</t>
  </si>
  <si>
    <t>А01-12727-0091</t>
  </si>
  <si>
    <t>064-00000002108</t>
  </si>
  <si>
    <t>109380, Москва, ул. Чагинская, д. 1Г, стр. 1</t>
  </si>
  <si>
    <t>А01-12727-0094</t>
  </si>
  <si>
    <t>064-00000007921</t>
  </si>
  <si>
    <t xml:space="preserve">Площадка цеха (участка) организации </t>
  </si>
  <si>
    <t>Российская Федерация, город Москва, вн. тер. г. муниципальный округ Мещанский, пер. Орловский, д.3</t>
  </si>
  <si>
    <t>А01-12727-0097</t>
  </si>
  <si>
    <t>2.2</t>
  </si>
  <si>
    <t>064-00000007871</t>
  </si>
  <si>
    <t>Площадка воздухосборников подстанции № 48 «Стромынка»</t>
  </si>
  <si>
    <t>107150, г. Москва, 6-й проезд Подбельского, дом 12</t>
  </si>
  <si>
    <t>А01-12727-0006</t>
  </si>
  <si>
    <t>064-00000007052</t>
  </si>
  <si>
    <t>Площадка воздухосборников подстанции № 760 «Ясенево»</t>
  </si>
  <si>
    <t>117574, г. Москва, улица Голубинская, владение 10а</t>
  </si>
  <si>
    <t>А01-12727-0009</t>
  </si>
  <si>
    <t>064-00000002450</t>
  </si>
  <si>
    <t>Площадка воздухосборников подстанции № 267 «Черемушки»</t>
  </si>
  <si>
    <t>117447, г. Москва, Севастопольский проспект, владение 9</t>
  </si>
  <si>
    <t>А01-12727-0010</t>
  </si>
  <si>
    <t>064-00000005815</t>
  </si>
  <si>
    <t xml:space="preserve">Площадка воздухосборников подстанции № 806 «Владыкино» </t>
  </si>
  <si>
    <t>127273, г. Москва, Сигнальный проезд, дом 8</t>
  </si>
  <si>
    <t>А01-12727-0096</t>
  </si>
  <si>
    <t>11.</t>
  </si>
  <si>
    <t>064-00000007083</t>
  </si>
  <si>
    <t xml:space="preserve">Площадка воздухосборников подстанции № 661 «Ходынка» </t>
  </si>
  <si>
    <t>123308, г. Москва, улица Мневники, дом 5, корпус 2</t>
  </si>
  <si>
    <t>А01-12727-0021</t>
  </si>
  <si>
    <t>12.</t>
  </si>
  <si>
    <t>Площадка воздухосборников подстанции № 692 «Баскаково»</t>
  </si>
  <si>
    <t>111395, г. Москва, улица Кетчерская, владение 18</t>
  </si>
  <si>
    <t>А01-12727-0034</t>
  </si>
  <si>
    <t>13.</t>
  </si>
  <si>
    <t>064-00000007082</t>
  </si>
  <si>
    <t>Площадка воздухосборников подстанции № 655 «Никитская»</t>
  </si>
  <si>
    <t>103009, г. Москва, Большой Кисловский переулок, владение 8</t>
  </si>
  <si>
    <t>А01-12727-0079</t>
  </si>
  <si>
    <t>14.</t>
  </si>
  <si>
    <t>064-00000002179</t>
  </si>
  <si>
    <t xml:space="preserve">Площадка воздухосборников подстанции № 372 «Чухлинка» </t>
  </si>
  <si>
    <t>109117, г. Москва, Окская улица, владение 7, корпус 1</t>
  </si>
  <si>
    <t>А01-12727-0049</t>
  </si>
  <si>
    <t>15.</t>
  </si>
  <si>
    <t>064-00000005825</t>
  </si>
  <si>
    <t>Площадка воздухосборников подстанции № 438 «Бакеево»</t>
  </si>
  <si>
    <t>124681, Зеленоградский АО, г. Зеленоград, промзона Малино, проезд № 707</t>
  </si>
  <si>
    <t>А01-12727-0052</t>
  </si>
  <si>
    <t>16.</t>
  </si>
  <si>
    <t>064-00000002128</t>
  </si>
  <si>
    <t>Площадка воздухосборников подстанции № 679 «Таганская»</t>
  </si>
  <si>
    <t>109044, г. Москва, Симоновский Вал, дом 7А</t>
  </si>
  <si>
    <t>А01-12727-0054</t>
  </si>
  <si>
    <t>17.</t>
  </si>
  <si>
    <t>064-00000007913</t>
  </si>
  <si>
    <t xml:space="preserve">Площадка воздухосборников подстанции № 780 «Елоховская» </t>
  </si>
  <si>
    <t>107140, г. Москва, улица Нижняя Красносельская, дом 6, строение 2</t>
  </si>
  <si>
    <t>А01-12727-0057</t>
  </si>
  <si>
    <t>18.</t>
  </si>
  <si>
    <t>064-00000007076</t>
  </si>
  <si>
    <t xml:space="preserve">Площадка воздухосборников подстанции № 713 «Вернадская» </t>
  </si>
  <si>
    <t>117454, г. Москва, проспект Вернадского, владение 12, корпус 5</t>
  </si>
  <si>
    <t>А01-12727-0064</t>
  </si>
  <si>
    <t>19.</t>
  </si>
  <si>
    <t>064-00000007923</t>
  </si>
  <si>
    <t>Площадка воздухосборников подстанции № 632 «Фрезер»</t>
  </si>
  <si>
    <t>109202, Москва, шоссе Фрезер, дом 15, корпус 2</t>
  </si>
  <si>
    <t>А01-12727-0077</t>
  </si>
  <si>
    <t>20.</t>
  </si>
  <si>
    <t>064-00000005823</t>
  </si>
  <si>
    <t>Площадка воздухосборников подстанции № 835 «Гражданская»</t>
  </si>
  <si>
    <t>127299, г. Москва, улица Новая Ипатовка, дом 2</t>
  </si>
  <si>
    <t>А01-12727-0078</t>
  </si>
  <si>
    <t>21.</t>
  </si>
  <si>
    <t>038-1000069</t>
  </si>
  <si>
    <t>Площадка лифтов МВС</t>
  </si>
  <si>
    <t>МКС</t>
  </si>
  <si>
    <t>085-911900027</t>
  </si>
  <si>
    <t>г. Москва, Харьковский проезд, дом 4, корпус 1</t>
  </si>
  <si>
    <t>А01-12727-0033</t>
  </si>
  <si>
    <t>085-911900040</t>
  </si>
  <si>
    <t>125504, г. Москва, проезд Ильменский, дом 7</t>
  </si>
  <si>
    <t>А01-12727-0065</t>
  </si>
  <si>
    <t>085-911200033</t>
  </si>
  <si>
    <t>Москва, 2-й Грайвороновский проезд, дом 6 строение 1</t>
  </si>
  <si>
    <t>А01-12727-0089</t>
  </si>
  <si>
    <t>085-981200028</t>
  </si>
  <si>
    <t xml:space="preserve">МКС </t>
  </si>
  <si>
    <t>Площадка лифтов МКС</t>
  </si>
  <si>
    <t>НМ</t>
  </si>
  <si>
    <t>032-10001</t>
  </si>
  <si>
    <t xml:space="preserve">Новая Москва </t>
  </si>
  <si>
    <t>Российская Федерация, город Москва, вн.тер.г. городской округ Троицк, квартал 180, сооружение 20, строение 1</t>
  </si>
  <si>
    <t>А01-12727-0005</t>
  </si>
  <si>
    <t>083-00000001526</t>
  </si>
  <si>
    <t>142784, г. Москва, г. Московский, микрорайон 1, коммунальная зона, владение 4</t>
  </si>
  <si>
    <t>А01-12727-0063</t>
  </si>
  <si>
    <t>СЭС</t>
  </si>
  <si>
    <t>034-10907</t>
  </si>
  <si>
    <t xml:space="preserve">СЭС </t>
  </si>
  <si>
    <t>А01-12727-0004</t>
  </si>
  <si>
    <t>034-10932</t>
  </si>
  <si>
    <t>Московская область, Пушкинский район, посёлок Софрино, улица Сетевая, дом 13</t>
  </si>
  <si>
    <t>А01-12727-0023</t>
  </si>
  <si>
    <t>019-10004</t>
  </si>
  <si>
    <t>Московская область, г. Дмитров, улица Космонавтов, дом 46</t>
  </si>
  <si>
    <t>А01-12727-0025</t>
  </si>
  <si>
    <t>031-011001</t>
  </si>
  <si>
    <t>127254, г. Москва, ули-ца Руставели, дом 2</t>
  </si>
  <si>
    <t>А01-12727-0039</t>
  </si>
  <si>
    <t>034-10431</t>
  </si>
  <si>
    <t>А01-12727-0040</t>
  </si>
  <si>
    <t>031-011008</t>
  </si>
  <si>
    <t>141408, Московская область, г. Химки, Юбилейный проспект, дом 81</t>
  </si>
  <si>
    <t>А01-12727-0048</t>
  </si>
  <si>
    <t>081-000004119686</t>
  </si>
  <si>
    <t>141700, Московская область, г. Долгопруд-ный, мкр.Хлебниково,Цветочный проезд, д. 5, стр. 4</t>
  </si>
  <si>
    <t>А01-12727-0051</t>
  </si>
  <si>
    <t>019-110371</t>
  </si>
  <si>
    <t>141840, Московская область, Дмитровский район, г. Яхрома, улица Вокзальная, д. 10</t>
  </si>
  <si>
    <t>А01-12727-0056</t>
  </si>
  <si>
    <t>031-011108</t>
  </si>
  <si>
    <t>141613, Московская область, городской округ Клин, город Клин, улица Чайковского, дом 85</t>
  </si>
  <si>
    <t>А01-12727-0069</t>
  </si>
  <si>
    <t>019-10324</t>
  </si>
  <si>
    <t>141900, Московская область, г. Талдом, Юр-кинское шоссе, дом 1 а</t>
  </si>
  <si>
    <t>А01-12727-0075</t>
  </si>
  <si>
    <t>034-10012</t>
  </si>
  <si>
    <t>141300, Московская область, г. Сергиев По-сад, Ярославское шоссе, дом 1Б</t>
  </si>
  <si>
    <t>А01-12727-0084</t>
  </si>
  <si>
    <t>031-010219</t>
  </si>
  <si>
    <t>141508, Московская область, г. Солнечногорск, ул Красноармейская, д. 4</t>
  </si>
  <si>
    <t>А01-12727-0002</t>
  </si>
  <si>
    <t>034-10002</t>
  </si>
  <si>
    <t>141079, Московская область, г. Королёв, улица Гагарина, дом 4</t>
  </si>
  <si>
    <t>А01-12727-0092</t>
  </si>
  <si>
    <t>031-012008</t>
  </si>
  <si>
    <t>Площадка лифтов СЭС</t>
  </si>
  <si>
    <t>ЮЭС</t>
  </si>
  <si>
    <t>032-101601</t>
  </si>
  <si>
    <t xml:space="preserve">ЮЭС </t>
  </si>
  <si>
    <t>Московская область, г. Подольск, улица Орджоникидзе, дом 23</t>
  </si>
  <si>
    <t>А01-12727-0012</t>
  </si>
  <si>
    <t>013-10331</t>
  </si>
  <si>
    <t>Московская область, г. Кашира, улица Клубная, дом 4</t>
  </si>
  <si>
    <t>А01-12727-0013</t>
  </si>
  <si>
    <t>032-990328</t>
  </si>
  <si>
    <t>140170, Московская область, г. Бронницы, переулок Каширский, дом 44</t>
  </si>
  <si>
    <t>А01-12727-0024</t>
  </si>
  <si>
    <t>032-992305</t>
  </si>
  <si>
    <t>140170, Московская область, Ленинский район, посёлок Развилка</t>
  </si>
  <si>
    <t>А01-12727-0035</t>
  </si>
  <si>
    <t>032-10017</t>
  </si>
  <si>
    <t>Московская область, Домодедовский район, посёлок Белые столбы, улица Авенариуса, дом 10</t>
  </si>
  <si>
    <t>А01-12727-0055</t>
  </si>
  <si>
    <t>032-10146</t>
  </si>
  <si>
    <t>Гараж</t>
  </si>
  <si>
    <t>142100, Московская область, г. Подольск, улица Орджоникидзе, дом 27</t>
  </si>
  <si>
    <t>А01-12727-0060</t>
  </si>
  <si>
    <t>032-10487</t>
  </si>
  <si>
    <t>142300, Московская область, г. Чехов, улица Солнышевская, дом 75</t>
  </si>
  <si>
    <t>А01-12727-0061</t>
  </si>
  <si>
    <t>013-10171</t>
  </si>
  <si>
    <t>А01-12727-0074</t>
  </si>
  <si>
    <t>032-100001</t>
  </si>
  <si>
    <t>142253, Московская область, г. Серпухов, посёлок Большевик, улица Карпова, дом 12</t>
  </si>
  <si>
    <t>А01-12727-0088</t>
  </si>
  <si>
    <t>013-10076</t>
  </si>
  <si>
    <t>Московская область, Серебряно-Прудский район, р/п Серебряные пруды, улица Набережная</t>
  </si>
  <si>
    <t>А01-12727-0093</t>
  </si>
  <si>
    <t>032-1006</t>
  </si>
  <si>
    <t>Площадка лифтов ЮЭС</t>
  </si>
  <si>
    <t>140740, М.О., Шатурский район, Кривандинский с.о., село Кривандино, улица Центральная, дом 45</t>
  </si>
  <si>
    <t>141063, М.О., Мытищинский район, посёлок Пироговский, улица Пионерская, дом 3</t>
  </si>
  <si>
    <t>141340, М.О., Сергиево-Посадский район, поселок Константиново, улица Огородная, дом 22</t>
  </si>
  <si>
    <t>142842, М.О., городской округ Ступино, рабочий посёлок Михнево, проезд Энергетиков, дом 4</t>
  </si>
  <si>
    <t>Здание административное Южных электрических сетей</t>
  </si>
  <si>
    <t>Базовый тариф</t>
  </si>
  <si>
    <t>КУБ</t>
  </si>
  <si>
    <t>15.3</t>
  </si>
  <si>
    <t xml:space="preserve">4d11c4829d </t>
  </si>
  <si>
    <t>5c25635faa</t>
  </si>
  <si>
    <t>ada666b966</t>
  </si>
  <si>
    <t xml:space="preserve">003524fdfb </t>
  </si>
  <si>
    <t>436f49b8a3</t>
  </si>
  <si>
    <t xml:space="preserve">b9146b945f </t>
  </si>
  <si>
    <t>c22c0e19a2</t>
  </si>
  <si>
    <t xml:space="preserve">d7ea0d9e9f </t>
  </si>
  <si>
    <t>98c4ad36d1</t>
  </si>
  <si>
    <t xml:space="preserve">017884f0f1 </t>
  </si>
  <si>
    <t>004904236f</t>
  </si>
  <si>
    <t>c2b0331cda</t>
  </si>
  <si>
    <t>1fd9ba608a</t>
  </si>
  <si>
    <t>b30674d78e</t>
  </si>
  <si>
    <t xml:space="preserve">1a956eded4 </t>
  </si>
  <si>
    <t>4aaed583fd</t>
  </si>
  <si>
    <t xml:space="preserve">2e7f647e43 </t>
  </si>
  <si>
    <t>15.1</t>
  </si>
  <si>
    <t xml:space="preserve">a512739c63 </t>
  </si>
  <si>
    <t>15.4</t>
  </si>
  <si>
    <t>cf23db1f4a</t>
  </si>
  <si>
    <t>330e63a692</t>
  </si>
  <si>
    <t>c0ae071ae0</t>
  </si>
  <si>
    <t xml:space="preserve">cc3dcc785b </t>
  </si>
  <si>
    <t>12.8</t>
  </si>
  <si>
    <t xml:space="preserve">a8bcbb71f1 </t>
  </si>
  <si>
    <t>12d97d41f1</t>
  </si>
  <si>
    <t>9d1b7595ae</t>
  </si>
  <si>
    <t>519c8a3b48</t>
  </si>
  <si>
    <t>40e4437e28</t>
  </si>
  <si>
    <t xml:space="preserve">47fb078ad7 </t>
  </si>
  <si>
    <t>fac88942e3</t>
  </si>
  <si>
    <t xml:space="preserve">8a1fcd3577 </t>
  </si>
  <si>
    <t>1c62f33a3e</t>
  </si>
  <si>
    <t>c56fa246e9</t>
  </si>
  <si>
    <t>eacf5ae7d7</t>
  </si>
  <si>
    <t>1542bfba91</t>
  </si>
  <si>
    <t>88a9d175d8</t>
  </si>
  <si>
    <t>22.1</t>
  </si>
  <si>
    <t>49c469d227</t>
  </si>
  <si>
    <t>8411ed5796</t>
  </si>
  <si>
    <t xml:space="preserve">0f418a9874 </t>
  </si>
  <si>
    <t>62eb99796a</t>
  </si>
  <si>
    <t>6856e39c62</t>
  </si>
  <si>
    <t>61c757268e</t>
  </si>
  <si>
    <t>b776891da2</t>
  </si>
  <si>
    <t>b27af6cf24</t>
  </si>
  <si>
    <t>73bf7c029a</t>
  </si>
  <si>
    <t xml:space="preserve"> 2a55402a04</t>
  </si>
  <si>
    <t>e8d3d77580</t>
  </si>
  <si>
    <t>4f6db570e6</t>
  </si>
  <si>
    <t>c9dd3f735d</t>
  </si>
  <si>
    <t>fca02f944c</t>
  </si>
  <si>
    <t>bb638afcb3</t>
  </si>
  <si>
    <t>9bb369bd65</t>
  </si>
  <si>
    <t>00fe35877c</t>
  </si>
  <si>
    <t>d7a0e13f31</t>
  </si>
  <si>
    <t>fe5a4a594b</t>
  </si>
  <si>
    <t>3cef23388a</t>
  </si>
  <si>
    <t xml:space="preserve"> c76afe96c7</t>
  </si>
  <si>
    <t>add22014d5</t>
  </si>
  <si>
    <t>1d06959428</t>
  </si>
  <si>
    <t>10bcb7ede4</t>
  </si>
  <si>
    <t>5f95a4b7cc</t>
  </si>
  <si>
    <t xml:space="preserve"> 7a3df6168e</t>
  </si>
  <si>
    <t xml:space="preserve"> 5b0ef3b4a7</t>
  </si>
  <si>
    <t>98ef0fc4d0</t>
  </si>
  <si>
    <t>9476b46457</t>
  </si>
  <si>
    <t>094c6ce80e</t>
  </si>
  <si>
    <t>e7e483428d</t>
  </si>
  <si>
    <t>39558e8353</t>
  </si>
  <si>
    <t xml:space="preserve"> 90c0a9fa1c</t>
  </si>
  <si>
    <t>d155eedbe9</t>
  </si>
  <si>
    <t xml:space="preserve"> 3b25a81603</t>
  </si>
  <si>
    <t>6c293869e2</t>
  </si>
  <si>
    <t xml:space="preserve">ИТОГО </t>
  </si>
  <si>
    <t xml:space="preserve">Расчет страховой премии в соответствии с требованиями Банка России от 28 мая 2025г. № 7067-У 
«О страховых тарифах по обязательному страхованию гражданской ответственности владельца опасного объекта за причинение вреда в результате аварии на опасном объекте» </t>
  </si>
  <si>
    <t>Приложение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</si>
</sst>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0.000%"/>
    <numFmt numFmtId="166" formatCode="#,##0.0000"/>
    <numFmt numFmtId="167" formatCode="0.0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A7D00"/>
      <name val="Calibri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indexed="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/>
    <xf numFmtId="0" fontId="2" fillId="0" borderId="1"/>
  </cellStyleXfs>
  <cellXfs count="13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/>
    <xf numFmtId="4" fontId="4" fillId="0" borderId="0" xfId="0" applyNumberFormat="1" applyFont="1"/>
    <xf numFmtId="49" fontId="5" fillId="0" borderId="0" xfId="0" applyNumberFormat="1" applyFont="1"/>
    <xf numFmtId="165" fontId="6" fillId="0" borderId="0" xfId="0" applyNumberFormat="1" applyFont="1" applyAlignment="1">
      <alignment horizontal="right" indent="15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165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" fontId="8" fillId="3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2" borderId="2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165" fontId="8" fillId="0" borderId="0" xfId="0" applyNumberFormat="1" applyFont="1"/>
    <xf numFmtId="4" fontId="8" fillId="0" borderId="0" xfId="0" applyNumberFormat="1" applyFont="1"/>
    <xf numFmtId="49" fontId="8" fillId="0" borderId="0" xfId="0" applyNumberFormat="1" applyFont="1"/>
    <xf numFmtId="166" fontId="8" fillId="3" borderId="2" xfId="0" applyNumberFormat="1" applyFont="1" applyFill="1" applyBorder="1" applyAlignment="1">
      <alignment horizontal="center" vertical="center"/>
    </xf>
    <xf numFmtId="167" fontId="4" fillId="0" borderId="2" xfId="2" applyNumberFormat="1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2" xfId="0" applyNumberFormat="1" applyFont="1" applyFill="1" applyBorder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2" xfId="0" applyNumberFormat="1" applyFont="1" applyFill="1" applyBorder="1" applyAlignment="1">
      <alignment horizontal="center" vertical="center"/>
    </xf>
    <xf numFmtId="167" fontId="4" fillId="0" borderId="2" xfId="2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2" xfId="0" applyFont="1" applyFill="1" applyBorder="1"/>
    <xf numFmtId="0" fontId="4" fillId="0" borderId="2" xfId="0" applyFont="1" applyFill="1" applyBorder="1" applyAlignment="1" applyProtection="1">
      <alignment wrapText="1"/>
      <protection locked="0"/>
    </xf>
    <xf numFmtId="0" fontId="8" fillId="0" borderId="0" xfId="0" applyFont="1" applyFill="1" applyAlignment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center" wrapText="1"/>
      <protection locked="0"/>
    </xf>
    <xf numFmtId="0" fontId="10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167" fontId="4" fillId="3" borderId="2" xfId="2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16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2" xfId="0" applyFont="1" applyBorder="1" applyAlignment="1" applyProtection="1">
      <alignment wrapText="1"/>
      <protection locked="0"/>
    </xf>
    <xf numFmtId="165" fontId="8" fillId="0" borderId="2" xfId="0" applyNumberFormat="1" applyFont="1" applyBorder="1"/>
    <xf numFmtId="4" fontId="8" fillId="0" borderId="2" xfId="0" applyNumberFormat="1" applyFont="1" applyBorder="1"/>
    <xf numFmtId="4" fontId="11" fillId="0" borderId="2" xfId="0" applyNumberFormat="1" applyFont="1" applyBorder="1" applyAlignment="1">
      <alignment horizontal="center"/>
    </xf>
    <xf numFmtId="49" fontId="8" fillId="0" borderId="2" xfId="0" applyNumberFormat="1" applyFont="1" applyBorder="1"/>
    <xf numFmtId="0" fontId="8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/>
    </xf>
    <xf numFmtId="166" fontId="8" fillId="5" borderId="2" xfId="0" applyNumberFormat="1" applyFont="1" applyFill="1" applyBorder="1" applyAlignment="1">
      <alignment horizontal="center" vertical="center"/>
    </xf>
    <xf numFmtId="167" fontId="4" fillId="5" borderId="2" xfId="2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8" fillId="4" borderId="2" xfId="0" applyFont="1" applyFill="1" applyBorder="1"/>
    <xf numFmtId="0" fontId="8" fillId="4" borderId="2" xfId="0" applyFont="1" applyFill="1" applyBorder="1" applyAlignment="1" applyProtection="1">
      <alignment wrapText="1"/>
      <protection locked="0"/>
    </xf>
    <xf numFmtId="4" fontId="11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/>
    <xf numFmtId="49" fontId="11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wrapText="1"/>
    </xf>
    <xf numFmtId="0" fontId="10" fillId="4" borderId="2" xfId="0" applyFont="1" applyFill="1" applyBorder="1"/>
    <xf numFmtId="0" fontId="4" fillId="4" borderId="2" xfId="0" applyFont="1" applyFill="1" applyBorder="1"/>
    <xf numFmtId="0" fontId="4" fillId="4" borderId="2" xfId="0" applyFont="1" applyFill="1" applyBorder="1" applyAlignment="1" applyProtection="1">
      <alignment wrapText="1"/>
      <protection locked="0"/>
    </xf>
    <xf numFmtId="14" fontId="4" fillId="4" borderId="2" xfId="0" applyNumberFormat="1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/>
    </xf>
    <xf numFmtId="4" fontId="8" fillId="4" borderId="5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" fontId="10" fillId="4" borderId="2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4" fillId="5" borderId="2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Связанная ячейка" xfId="2" builtin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5"/>
  <sheetViews>
    <sheetView tabSelected="1" zoomScale="90" zoomScaleNormal="90" workbookViewId="0">
      <pane ySplit="4" topLeftCell="A62" activePane="bottomLeft" state="frozen"/>
      <selection activeCell="D8" sqref="D8"/>
      <selection pane="bottomLeft" activeCell="L84" sqref="L84"/>
    </sheetView>
  </sheetViews>
  <sheetFormatPr defaultRowHeight="15" customHeight="1" x14ac:dyDescent="0.2"/>
  <cols>
    <col min="1" max="1" width="4.42578125" style="1" customWidth="1"/>
    <col min="2" max="2" width="15.42578125" style="1" customWidth="1"/>
    <col min="3" max="3" width="8.28515625" style="2" customWidth="1"/>
    <col min="4" max="4" width="32.42578125" style="3" customWidth="1"/>
    <col min="5" max="5" width="41.85546875" style="4" customWidth="1"/>
    <col min="6" max="6" width="19.28515625" style="4" customWidth="1"/>
    <col min="7" max="7" width="8.5703125" style="4" customWidth="1"/>
    <col min="8" max="8" width="10.28515625" style="4" customWidth="1"/>
    <col min="9" max="9" width="9.7109375" style="5" customWidth="1"/>
    <col min="10" max="10" width="14" style="6" customWidth="1"/>
    <col min="11" max="11" width="14.5703125" style="7" customWidth="1"/>
    <col min="12" max="12" width="16.85546875" style="7" customWidth="1"/>
    <col min="13" max="14" width="10.7109375" style="7" customWidth="1"/>
    <col min="15" max="15" width="15.85546875" style="7" customWidth="1"/>
    <col min="16" max="16" width="18.7109375" style="7" customWidth="1"/>
    <col min="17" max="17" width="9.42578125" style="8" customWidth="1"/>
    <col min="18" max="18" width="16.7109375" style="4" hidden="1" customWidth="1"/>
    <col min="19" max="21" width="9.140625" style="4"/>
    <col min="22" max="22" width="23.5703125" style="4" hidden="1" customWidth="1"/>
    <col min="23" max="16384" width="9.140625" style="4"/>
  </cols>
  <sheetData>
    <row r="1" spans="1:21" ht="12.75" x14ac:dyDescent="0.2">
      <c r="O1" s="7" t="s">
        <v>360</v>
      </c>
    </row>
    <row r="2" spans="1:21" ht="12.75" x14ac:dyDescent="0.2">
      <c r="J2" s="9"/>
    </row>
    <row r="3" spans="1:21" ht="34.5" customHeight="1" x14ac:dyDescent="0.2">
      <c r="A3" s="130" t="s">
        <v>359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21" s="14" customFormat="1" ht="5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1" t="s">
        <v>8</v>
      </c>
      <c r="J4" s="12" t="s">
        <v>9</v>
      </c>
      <c r="K4" s="13" t="s">
        <v>10</v>
      </c>
      <c r="L4" s="13" t="s">
        <v>11</v>
      </c>
      <c r="M4" s="13" t="s">
        <v>280</v>
      </c>
      <c r="N4" s="13" t="s">
        <v>281</v>
      </c>
      <c r="O4" s="13" t="s">
        <v>12</v>
      </c>
      <c r="P4" s="13" t="s">
        <v>13</v>
      </c>
      <c r="Q4" s="13" t="s">
        <v>14</v>
      </c>
    </row>
    <row r="5" spans="1:21" s="14" customFormat="1" ht="12.75" x14ac:dyDescent="0.25">
      <c r="A5" s="119"/>
      <c r="B5" s="119"/>
      <c r="C5" s="119"/>
      <c r="D5" s="124" t="s">
        <v>15</v>
      </c>
      <c r="E5" s="125"/>
      <c r="F5" s="119"/>
      <c r="G5" s="97"/>
      <c r="H5" s="119"/>
      <c r="I5" s="119"/>
      <c r="J5" s="116"/>
      <c r="K5" s="116"/>
      <c r="L5" s="117"/>
      <c r="M5" s="117"/>
      <c r="N5" s="117"/>
      <c r="O5" s="117"/>
      <c r="P5" s="117"/>
      <c r="Q5" s="121"/>
    </row>
    <row r="6" spans="1:21" s="1" customFormat="1" ht="29.1" customHeight="1" x14ac:dyDescent="0.25">
      <c r="A6" s="15" t="s">
        <v>16</v>
      </c>
      <c r="B6" s="16" t="s">
        <v>17</v>
      </c>
      <c r="C6" s="17" t="s">
        <v>15</v>
      </c>
      <c r="D6" s="18" t="s">
        <v>18</v>
      </c>
      <c r="E6" s="18" t="s">
        <v>19</v>
      </c>
      <c r="F6" s="15" t="s">
        <v>20</v>
      </c>
      <c r="G6" s="15">
        <v>4</v>
      </c>
      <c r="H6" s="65" t="s">
        <v>21</v>
      </c>
      <c r="I6" s="66" t="s">
        <v>22</v>
      </c>
      <c r="J6" s="67">
        <v>46282</v>
      </c>
      <c r="K6" s="67">
        <f>J6+364</f>
        <v>46646</v>
      </c>
      <c r="L6" s="21">
        <v>20000000</v>
      </c>
      <c r="M6" s="62">
        <v>1.2E-2</v>
      </c>
      <c r="N6" s="21">
        <v>0.85</v>
      </c>
      <c r="O6" s="82">
        <f>M6*N6</f>
        <v>1.0200000000000001E-2</v>
      </c>
      <c r="P6" s="21"/>
      <c r="Q6" s="83" t="s">
        <v>282</v>
      </c>
      <c r="R6" s="1" t="s">
        <v>283</v>
      </c>
    </row>
    <row r="7" spans="1:21" s="1" customFormat="1" ht="29.1" customHeight="1" x14ac:dyDescent="0.25">
      <c r="A7" s="24" t="s">
        <v>23</v>
      </c>
      <c r="B7" s="25" t="s">
        <v>24</v>
      </c>
      <c r="C7" s="26" t="s">
        <v>15</v>
      </c>
      <c r="D7" s="27" t="s">
        <v>25</v>
      </c>
      <c r="E7" s="27" t="s">
        <v>26</v>
      </c>
      <c r="F7" s="24" t="s">
        <v>27</v>
      </c>
      <c r="G7" s="24">
        <v>2</v>
      </c>
      <c r="H7" s="24" t="s">
        <v>21</v>
      </c>
      <c r="I7" s="28" t="s">
        <v>22</v>
      </c>
      <c r="J7" s="67">
        <f>J6</f>
        <v>46282</v>
      </c>
      <c r="K7" s="67">
        <f>K6</f>
        <v>46646</v>
      </c>
      <c r="L7" s="21">
        <v>20000000</v>
      </c>
      <c r="M7" s="62">
        <v>6.0000000000000001E-3</v>
      </c>
      <c r="N7" s="21">
        <v>0.85</v>
      </c>
      <c r="O7" s="82">
        <f t="shared" ref="O7:O70" si="0">M7*N7</f>
        <v>5.1000000000000004E-3</v>
      </c>
      <c r="P7" s="21"/>
      <c r="Q7" s="83" t="s">
        <v>282</v>
      </c>
      <c r="R7" s="1" t="s">
        <v>284</v>
      </c>
    </row>
    <row r="8" spans="1:21" s="1" customFormat="1" ht="29.1" customHeight="1" x14ac:dyDescent="0.25">
      <c r="A8" s="24" t="s">
        <v>28</v>
      </c>
      <c r="B8" s="29" t="s">
        <v>29</v>
      </c>
      <c r="C8" s="26" t="s">
        <v>15</v>
      </c>
      <c r="D8" s="30" t="s">
        <v>25</v>
      </c>
      <c r="E8" s="27" t="s">
        <v>30</v>
      </c>
      <c r="F8" s="24" t="s">
        <v>31</v>
      </c>
      <c r="G8" s="26">
        <v>31</v>
      </c>
      <c r="H8" s="84" t="s">
        <v>21</v>
      </c>
      <c r="I8" s="85" t="s">
        <v>22</v>
      </c>
      <c r="J8" s="67">
        <f t="shared" ref="J8:J70" si="1">J7</f>
        <v>46282</v>
      </c>
      <c r="K8" s="67">
        <f t="shared" ref="K8:K70" si="2">K7</f>
        <v>46646</v>
      </c>
      <c r="L8" s="21">
        <v>20000000</v>
      </c>
      <c r="M8" s="62">
        <v>4.4999999999999998E-2</v>
      </c>
      <c r="N8" s="21">
        <v>0.85</v>
      </c>
      <c r="O8" s="82">
        <f t="shared" si="0"/>
        <v>3.8249999999999999E-2</v>
      </c>
      <c r="P8" s="21"/>
      <c r="Q8" s="83" t="s">
        <v>282</v>
      </c>
      <c r="R8" s="32" t="s">
        <v>285</v>
      </c>
      <c r="S8" s="32"/>
      <c r="T8" s="32"/>
      <c r="U8" s="32"/>
    </row>
    <row r="9" spans="1:21" s="1" customFormat="1" ht="29.1" customHeight="1" x14ac:dyDescent="0.25">
      <c r="A9" s="15" t="s">
        <v>32</v>
      </c>
      <c r="B9" s="33" t="s">
        <v>33</v>
      </c>
      <c r="C9" s="17" t="s">
        <v>15</v>
      </c>
      <c r="D9" s="18" t="s">
        <v>18</v>
      </c>
      <c r="E9" s="18" t="s">
        <v>275</v>
      </c>
      <c r="F9" s="15" t="s">
        <v>34</v>
      </c>
      <c r="G9" s="15">
        <v>3</v>
      </c>
      <c r="H9" s="84" t="s">
        <v>21</v>
      </c>
      <c r="I9" s="85" t="s">
        <v>22</v>
      </c>
      <c r="J9" s="67">
        <f t="shared" si="1"/>
        <v>46282</v>
      </c>
      <c r="K9" s="67">
        <f t="shared" si="2"/>
        <v>46646</v>
      </c>
      <c r="L9" s="21">
        <v>20000000</v>
      </c>
      <c r="M9" s="62">
        <v>8.9999999999999993E-3</v>
      </c>
      <c r="N9" s="21">
        <v>0.85</v>
      </c>
      <c r="O9" s="82">
        <f t="shared" si="0"/>
        <v>7.6499999999999988E-3</v>
      </c>
      <c r="P9" s="21"/>
      <c r="Q9" s="83" t="s">
        <v>282</v>
      </c>
      <c r="R9" s="1" t="s">
        <v>286</v>
      </c>
    </row>
    <row r="10" spans="1:21" s="1" customFormat="1" ht="29.1" customHeight="1" x14ac:dyDescent="0.25">
      <c r="A10" s="15" t="s">
        <v>35</v>
      </c>
      <c r="B10" s="16" t="s">
        <v>36</v>
      </c>
      <c r="C10" s="17" t="s">
        <v>15</v>
      </c>
      <c r="D10" s="18" t="s">
        <v>25</v>
      </c>
      <c r="E10" s="18" t="s">
        <v>37</v>
      </c>
      <c r="F10" s="15" t="s">
        <v>38</v>
      </c>
      <c r="G10" s="15">
        <v>5</v>
      </c>
      <c r="H10" s="65" t="s">
        <v>21</v>
      </c>
      <c r="I10" s="66" t="s">
        <v>22</v>
      </c>
      <c r="J10" s="67">
        <f t="shared" si="1"/>
        <v>46282</v>
      </c>
      <c r="K10" s="67">
        <f t="shared" si="2"/>
        <v>46646</v>
      </c>
      <c r="L10" s="21">
        <v>20000000</v>
      </c>
      <c r="M10" s="62">
        <v>1.4E-2</v>
      </c>
      <c r="N10" s="21">
        <v>0.85</v>
      </c>
      <c r="O10" s="82">
        <f t="shared" si="0"/>
        <v>1.1899999999999999E-2</v>
      </c>
      <c r="P10" s="21"/>
      <c r="Q10" s="83" t="s">
        <v>282</v>
      </c>
      <c r="R10" s="1" t="s">
        <v>287</v>
      </c>
    </row>
    <row r="11" spans="1:21" s="32" customFormat="1" ht="29.1" customHeight="1" x14ac:dyDescent="0.25">
      <c r="A11" s="15" t="s">
        <v>39</v>
      </c>
      <c r="B11" s="18" t="s">
        <v>40</v>
      </c>
      <c r="C11" s="17" t="s">
        <v>15</v>
      </c>
      <c r="D11" s="18" t="s">
        <v>25</v>
      </c>
      <c r="E11" s="18" t="s">
        <v>41</v>
      </c>
      <c r="F11" s="15" t="s">
        <v>42</v>
      </c>
      <c r="G11" s="17">
        <v>21</v>
      </c>
      <c r="H11" s="65" t="s">
        <v>21</v>
      </c>
      <c r="I11" s="66" t="s">
        <v>22</v>
      </c>
      <c r="J11" s="67">
        <f t="shared" si="1"/>
        <v>46282</v>
      </c>
      <c r="K11" s="67">
        <f t="shared" si="2"/>
        <v>46646</v>
      </c>
      <c r="L11" s="21">
        <v>20000000</v>
      </c>
      <c r="M11" s="62">
        <v>4.4999999999999998E-2</v>
      </c>
      <c r="N11" s="21">
        <v>0.85</v>
      </c>
      <c r="O11" s="82">
        <f t="shared" si="0"/>
        <v>3.8249999999999999E-2</v>
      </c>
      <c r="P11" s="21"/>
      <c r="Q11" s="83" t="s">
        <v>282</v>
      </c>
      <c r="R11" s="32" t="s">
        <v>288</v>
      </c>
    </row>
    <row r="12" spans="1:21" s="1" customFormat="1" ht="29.1" customHeight="1" x14ac:dyDescent="0.25">
      <c r="A12" s="15" t="s">
        <v>43</v>
      </c>
      <c r="B12" s="34" t="s">
        <v>44</v>
      </c>
      <c r="C12" s="17" t="s">
        <v>15</v>
      </c>
      <c r="D12" s="18" t="s">
        <v>25</v>
      </c>
      <c r="E12" s="18" t="s">
        <v>45</v>
      </c>
      <c r="F12" s="15" t="s">
        <v>46</v>
      </c>
      <c r="G12" s="17">
        <v>13</v>
      </c>
      <c r="H12" s="15" t="s">
        <v>21</v>
      </c>
      <c r="I12" s="35" t="s">
        <v>22</v>
      </c>
      <c r="J12" s="67">
        <f t="shared" si="1"/>
        <v>46282</v>
      </c>
      <c r="K12" s="67">
        <f t="shared" si="2"/>
        <v>46646</v>
      </c>
      <c r="L12" s="21">
        <v>20000000</v>
      </c>
      <c r="M12" s="62">
        <v>2.9000000000000001E-2</v>
      </c>
      <c r="N12" s="21">
        <v>0.85</v>
      </c>
      <c r="O12" s="82">
        <f t="shared" si="0"/>
        <v>2.4650000000000002E-2</v>
      </c>
      <c r="P12" s="21"/>
      <c r="Q12" s="83" t="s">
        <v>282</v>
      </c>
      <c r="R12" s="1" t="s">
        <v>289</v>
      </c>
    </row>
    <row r="13" spans="1:21" s="1" customFormat="1" ht="29.1" customHeight="1" x14ac:dyDescent="0.25">
      <c r="A13" s="15" t="s">
        <v>47</v>
      </c>
      <c r="B13" s="18" t="s">
        <v>48</v>
      </c>
      <c r="C13" s="17" t="s">
        <v>15</v>
      </c>
      <c r="D13" s="18" t="s">
        <v>25</v>
      </c>
      <c r="E13" s="18" t="s">
        <v>49</v>
      </c>
      <c r="F13" s="15" t="s">
        <v>50</v>
      </c>
      <c r="G13" s="15">
        <v>7</v>
      </c>
      <c r="H13" s="65" t="s">
        <v>21</v>
      </c>
      <c r="I13" s="66" t="s">
        <v>22</v>
      </c>
      <c r="J13" s="67">
        <f t="shared" si="1"/>
        <v>46282</v>
      </c>
      <c r="K13" s="67">
        <f t="shared" si="2"/>
        <v>46646</v>
      </c>
      <c r="L13" s="21">
        <v>20000000</v>
      </c>
      <c r="M13" s="62">
        <v>1.9E-2</v>
      </c>
      <c r="N13" s="21">
        <v>0.85</v>
      </c>
      <c r="O13" s="82">
        <f t="shared" si="0"/>
        <v>1.6149999999999998E-2</v>
      </c>
      <c r="P13" s="21"/>
      <c r="Q13" s="83" t="s">
        <v>282</v>
      </c>
      <c r="R13" s="1" t="s">
        <v>290</v>
      </c>
    </row>
    <row r="14" spans="1:21" s="1" customFormat="1" ht="29.1" customHeight="1" x14ac:dyDescent="0.25">
      <c r="A14" s="15" t="s">
        <v>51</v>
      </c>
      <c r="B14" s="36" t="s">
        <v>52</v>
      </c>
      <c r="C14" s="17" t="s">
        <v>15</v>
      </c>
      <c r="D14" s="18" t="s">
        <v>53</v>
      </c>
      <c r="E14" s="18" t="s">
        <v>45</v>
      </c>
      <c r="F14" s="15"/>
      <c r="G14" s="15">
        <v>3</v>
      </c>
      <c r="H14" s="84"/>
      <c r="I14" s="86"/>
      <c r="J14" s="67">
        <f t="shared" si="1"/>
        <v>46282</v>
      </c>
      <c r="K14" s="67">
        <f t="shared" si="2"/>
        <v>46646</v>
      </c>
      <c r="L14" s="21">
        <v>20000000</v>
      </c>
      <c r="M14" s="62">
        <v>3.0000000000000001E-3</v>
      </c>
      <c r="N14" s="21">
        <v>0.6</v>
      </c>
      <c r="O14" s="82">
        <f t="shared" si="0"/>
        <v>1.8E-3</v>
      </c>
      <c r="P14" s="21"/>
      <c r="Q14" s="83" t="s">
        <v>321</v>
      </c>
      <c r="R14" s="1" t="s">
        <v>324</v>
      </c>
    </row>
    <row r="15" spans="1:21" s="1" customFormat="1" ht="12.75" x14ac:dyDescent="0.25">
      <c r="A15" s="97"/>
      <c r="B15" s="97"/>
      <c r="C15" s="97"/>
      <c r="D15" s="98" t="s">
        <v>54</v>
      </c>
      <c r="E15" s="99"/>
      <c r="F15" s="97"/>
      <c r="G15" s="97"/>
      <c r="H15" s="119"/>
      <c r="I15" s="119"/>
      <c r="J15" s="119"/>
      <c r="K15" s="119"/>
      <c r="L15" s="122"/>
      <c r="M15" s="122"/>
      <c r="N15" s="122"/>
      <c r="O15" s="102"/>
      <c r="P15" s="120"/>
      <c r="Q15" s="123"/>
    </row>
    <row r="16" spans="1:21" s="1" customFormat="1" ht="29.1" customHeight="1" x14ac:dyDescent="0.25">
      <c r="A16" s="19" t="s">
        <v>16</v>
      </c>
      <c r="B16" s="33" t="s">
        <v>55</v>
      </c>
      <c r="C16" s="17" t="s">
        <v>56</v>
      </c>
      <c r="D16" s="18" t="s">
        <v>25</v>
      </c>
      <c r="E16" s="37" t="s">
        <v>57</v>
      </c>
      <c r="F16" s="38" t="s">
        <v>58</v>
      </c>
      <c r="G16" s="15">
        <v>12</v>
      </c>
      <c r="H16" s="15" t="s">
        <v>59</v>
      </c>
      <c r="I16" s="35" t="s">
        <v>60</v>
      </c>
      <c r="J16" s="67">
        <f>J14</f>
        <v>46282</v>
      </c>
      <c r="K16" s="67">
        <f>K14</f>
        <v>46646</v>
      </c>
      <c r="L16" s="21">
        <v>20000000</v>
      </c>
      <c r="M16" s="62">
        <v>2.9000000000000001E-2</v>
      </c>
      <c r="N16" s="21">
        <v>0.85</v>
      </c>
      <c r="O16" s="82">
        <f t="shared" si="0"/>
        <v>2.4650000000000002E-2</v>
      </c>
      <c r="P16" s="21"/>
      <c r="Q16" s="83" t="s">
        <v>282</v>
      </c>
      <c r="R16" s="1" t="s">
        <v>291</v>
      </c>
    </row>
    <row r="17" spans="1:27" s="1" customFormat="1" ht="24" customHeight="1" x14ac:dyDescent="0.25">
      <c r="A17" s="19" t="s">
        <v>23</v>
      </c>
      <c r="B17" s="33" t="s">
        <v>61</v>
      </c>
      <c r="C17" s="17" t="s">
        <v>56</v>
      </c>
      <c r="D17" s="39" t="s">
        <v>25</v>
      </c>
      <c r="E17" s="37" t="s">
        <v>62</v>
      </c>
      <c r="F17" s="38" t="s">
        <v>63</v>
      </c>
      <c r="G17" s="15">
        <v>3</v>
      </c>
      <c r="H17" s="65" t="s">
        <v>21</v>
      </c>
      <c r="I17" s="66" t="s">
        <v>22</v>
      </c>
      <c r="J17" s="67">
        <f t="shared" si="1"/>
        <v>46282</v>
      </c>
      <c r="K17" s="67">
        <f t="shared" si="2"/>
        <v>46646</v>
      </c>
      <c r="L17" s="21">
        <v>20000000</v>
      </c>
      <c r="M17" s="62">
        <v>8.9999999999999993E-3</v>
      </c>
      <c r="N17" s="21">
        <v>0.85</v>
      </c>
      <c r="O17" s="82">
        <f t="shared" si="0"/>
        <v>7.6499999999999988E-3</v>
      </c>
      <c r="P17" s="21"/>
      <c r="Q17" s="83" t="s">
        <v>282</v>
      </c>
      <c r="R17" s="1" t="s">
        <v>292</v>
      </c>
    </row>
    <row r="18" spans="1:27" s="1" customFormat="1" ht="29.1" customHeight="1" x14ac:dyDescent="0.25">
      <c r="A18" s="19" t="s">
        <v>28</v>
      </c>
      <c r="B18" s="33" t="s">
        <v>64</v>
      </c>
      <c r="C18" s="17" t="s">
        <v>56</v>
      </c>
      <c r="D18" s="18" t="s">
        <v>25</v>
      </c>
      <c r="E18" s="37" t="s">
        <v>65</v>
      </c>
      <c r="F18" s="38" t="s">
        <v>66</v>
      </c>
      <c r="G18" s="87">
        <v>9</v>
      </c>
      <c r="H18" s="65" t="s">
        <v>21</v>
      </c>
      <c r="I18" s="66" t="s">
        <v>22</v>
      </c>
      <c r="J18" s="67">
        <f t="shared" si="1"/>
        <v>46282</v>
      </c>
      <c r="K18" s="67">
        <f t="shared" si="2"/>
        <v>46646</v>
      </c>
      <c r="L18" s="21">
        <v>20000000</v>
      </c>
      <c r="M18" s="62">
        <v>2.4E-2</v>
      </c>
      <c r="N18" s="21">
        <v>0.85</v>
      </c>
      <c r="O18" s="82">
        <f t="shared" si="0"/>
        <v>2.0400000000000001E-2</v>
      </c>
      <c r="P18" s="21"/>
      <c r="Q18" s="83" t="s">
        <v>282</v>
      </c>
      <c r="R18" s="1" t="s">
        <v>293</v>
      </c>
    </row>
    <row r="19" spans="1:27" s="1" customFormat="1" ht="24" customHeight="1" x14ac:dyDescent="0.25">
      <c r="A19" s="19" t="s">
        <v>32</v>
      </c>
      <c r="B19" s="33" t="s">
        <v>67</v>
      </c>
      <c r="C19" s="17" t="s">
        <v>56</v>
      </c>
      <c r="D19" s="18" t="s">
        <v>25</v>
      </c>
      <c r="E19" s="37" t="s">
        <v>68</v>
      </c>
      <c r="F19" s="38" t="s">
        <v>69</v>
      </c>
      <c r="G19" s="87">
        <v>15</v>
      </c>
      <c r="H19" s="65" t="s">
        <v>21</v>
      </c>
      <c r="I19" s="66" t="s">
        <v>22</v>
      </c>
      <c r="J19" s="67">
        <f t="shared" si="1"/>
        <v>46282</v>
      </c>
      <c r="K19" s="67">
        <f t="shared" si="2"/>
        <v>46646</v>
      </c>
      <c r="L19" s="21">
        <v>20000000</v>
      </c>
      <c r="M19" s="62">
        <v>3.3000000000000002E-2</v>
      </c>
      <c r="N19" s="21">
        <v>0.85</v>
      </c>
      <c r="O19" s="82">
        <f t="shared" si="0"/>
        <v>2.8050000000000002E-2</v>
      </c>
      <c r="P19" s="21"/>
      <c r="Q19" s="83" t="s">
        <v>282</v>
      </c>
      <c r="R19" s="1" t="s">
        <v>294</v>
      </c>
    </row>
    <row r="20" spans="1:27" s="1" customFormat="1" ht="29.1" customHeight="1" x14ac:dyDescent="0.25">
      <c r="A20" s="19" t="s">
        <v>35</v>
      </c>
      <c r="B20" s="33" t="s">
        <v>70</v>
      </c>
      <c r="C20" s="17" t="s">
        <v>56</v>
      </c>
      <c r="D20" s="18" t="s">
        <v>25</v>
      </c>
      <c r="E20" s="37" t="s">
        <v>71</v>
      </c>
      <c r="F20" s="38" t="s">
        <v>72</v>
      </c>
      <c r="G20" s="41">
        <v>23</v>
      </c>
      <c r="H20" s="65" t="s">
        <v>21</v>
      </c>
      <c r="I20" s="66" t="s">
        <v>22</v>
      </c>
      <c r="J20" s="67">
        <f t="shared" si="1"/>
        <v>46282</v>
      </c>
      <c r="K20" s="67">
        <f t="shared" si="2"/>
        <v>46646</v>
      </c>
      <c r="L20" s="21">
        <v>20000000</v>
      </c>
      <c r="M20" s="62">
        <v>4.4999999999999998E-2</v>
      </c>
      <c r="N20" s="21">
        <v>0.85</v>
      </c>
      <c r="O20" s="82">
        <f t="shared" si="0"/>
        <v>3.8249999999999999E-2</v>
      </c>
      <c r="P20" s="21"/>
      <c r="Q20" s="83" t="s">
        <v>282</v>
      </c>
      <c r="R20" s="1" t="s">
        <v>295</v>
      </c>
    </row>
    <row r="21" spans="1:27" s="51" customFormat="1" ht="29.1" customHeight="1" x14ac:dyDescent="0.25">
      <c r="A21" s="42" t="s">
        <v>39</v>
      </c>
      <c r="B21" s="43" t="s">
        <v>73</v>
      </c>
      <c r="C21" s="44" t="s">
        <v>56</v>
      </c>
      <c r="D21" s="45" t="s">
        <v>25</v>
      </c>
      <c r="E21" s="46" t="s">
        <v>74</v>
      </c>
      <c r="F21" s="88" t="s">
        <v>75</v>
      </c>
      <c r="G21" s="89">
        <v>31</v>
      </c>
      <c r="H21" s="65" t="s">
        <v>21</v>
      </c>
      <c r="I21" s="66" t="s">
        <v>22</v>
      </c>
      <c r="J21" s="67">
        <f t="shared" si="1"/>
        <v>46282</v>
      </c>
      <c r="K21" s="67">
        <f t="shared" si="2"/>
        <v>46646</v>
      </c>
      <c r="L21" s="21">
        <v>20000000</v>
      </c>
      <c r="M21" s="62">
        <v>4.4999999999999998E-2</v>
      </c>
      <c r="N21" s="21">
        <v>0.6</v>
      </c>
      <c r="O21" s="82">
        <f t="shared" si="0"/>
        <v>2.7E-2</v>
      </c>
      <c r="P21" s="21"/>
      <c r="Q21" s="83" t="s">
        <v>282</v>
      </c>
      <c r="R21" s="51" t="s">
        <v>296</v>
      </c>
    </row>
    <row r="22" spans="1:27" s="1" customFormat="1" ht="24" customHeight="1" x14ac:dyDescent="0.25">
      <c r="A22" s="19" t="s">
        <v>43</v>
      </c>
      <c r="B22" s="33" t="s">
        <v>76</v>
      </c>
      <c r="C22" s="17" t="s">
        <v>56</v>
      </c>
      <c r="D22" s="18" t="s">
        <v>25</v>
      </c>
      <c r="E22" s="37" t="s">
        <v>77</v>
      </c>
      <c r="F22" s="38" t="s">
        <v>78</v>
      </c>
      <c r="G22" s="41">
        <v>8</v>
      </c>
      <c r="H22" s="84" t="s">
        <v>21</v>
      </c>
      <c r="I22" s="85" t="s">
        <v>22</v>
      </c>
      <c r="J22" s="67">
        <f t="shared" si="1"/>
        <v>46282</v>
      </c>
      <c r="K22" s="67">
        <f t="shared" si="2"/>
        <v>46646</v>
      </c>
      <c r="L22" s="21">
        <v>20000000</v>
      </c>
      <c r="M22" s="62">
        <v>2.4E-2</v>
      </c>
      <c r="N22" s="21">
        <v>0.85</v>
      </c>
      <c r="O22" s="82">
        <f t="shared" si="0"/>
        <v>2.0400000000000001E-2</v>
      </c>
      <c r="P22" s="21"/>
      <c r="Q22" s="83" t="s">
        <v>282</v>
      </c>
      <c r="R22" s="1" t="s">
        <v>297</v>
      </c>
    </row>
    <row r="23" spans="1:27" s="1" customFormat="1" ht="24" customHeight="1" x14ac:dyDescent="0.25">
      <c r="A23" s="19" t="s">
        <v>47</v>
      </c>
      <c r="B23" s="33" t="s">
        <v>79</v>
      </c>
      <c r="C23" s="17" t="s">
        <v>56</v>
      </c>
      <c r="D23" s="18" t="s">
        <v>25</v>
      </c>
      <c r="E23" s="37" t="s">
        <v>80</v>
      </c>
      <c r="F23" s="38" t="s">
        <v>81</v>
      </c>
      <c r="G23" s="41">
        <v>1</v>
      </c>
      <c r="H23" s="65" t="s">
        <v>21</v>
      </c>
      <c r="I23" s="66" t="s">
        <v>22</v>
      </c>
      <c r="J23" s="67">
        <f t="shared" si="1"/>
        <v>46282</v>
      </c>
      <c r="K23" s="67">
        <f t="shared" si="2"/>
        <v>46646</v>
      </c>
      <c r="L23" s="21">
        <v>20000000</v>
      </c>
      <c r="M23" s="62">
        <v>3.0000000000000001E-3</v>
      </c>
      <c r="N23" s="21">
        <v>0.85</v>
      </c>
      <c r="O23" s="82">
        <f t="shared" si="0"/>
        <v>2.5500000000000002E-3</v>
      </c>
      <c r="P23" s="21"/>
      <c r="Q23" s="83" t="s">
        <v>282</v>
      </c>
      <c r="R23" s="1" t="s">
        <v>298</v>
      </c>
    </row>
    <row r="24" spans="1:27" s="1" customFormat="1" ht="24" customHeight="1" x14ac:dyDescent="0.25">
      <c r="A24" s="19" t="s">
        <v>51</v>
      </c>
      <c r="B24" s="33" t="s">
        <v>82</v>
      </c>
      <c r="C24" s="17" t="s">
        <v>56</v>
      </c>
      <c r="D24" s="18" t="s">
        <v>25</v>
      </c>
      <c r="E24" s="37" t="s">
        <v>83</v>
      </c>
      <c r="F24" s="38" t="s">
        <v>84</v>
      </c>
      <c r="G24" s="41">
        <v>6</v>
      </c>
      <c r="H24" s="65" t="s">
        <v>21</v>
      </c>
      <c r="I24" s="66" t="s">
        <v>22</v>
      </c>
      <c r="J24" s="67">
        <f t="shared" si="1"/>
        <v>46282</v>
      </c>
      <c r="K24" s="67">
        <f t="shared" si="2"/>
        <v>46646</v>
      </c>
      <c r="L24" s="21">
        <v>20000000</v>
      </c>
      <c r="M24" s="62">
        <v>1.9E-2</v>
      </c>
      <c r="N24" s="21">
        <v>0.85</v>
      </c>
      <c r="O24" s="82">
        <f t="shared" si="0"/>
        <v>1.6149999999999998E-2</v>
      </c>
      <c r="P24" s="21"/>
      <c r="Q24" s="83" t="s">
        <v>282</v>
      </c>
      <c r="R24" s="1" t="s">
        <v>299</v>
      </c>
    </row>
    <row r="25" spans="1:27" s="1" customFormat="1" ht="24" customHeight="1" x14ac:dyDescent="0.25">
      <c r="A25" s="31" t="s">
        <v>85</v>
      </c>
      <c r="B25" s="33" t="s">
        <v>86</v>
      </c>
      <c r="C25" s="15" t="s">
        <v>56</v>
      </c>
      <c r="D25" s="18" t="s">
        <v>87</v>
      </c>
      <c r="E25" s="37"/>
      <c r="F25" s="15"/>
      <c r="G25" s="15">
        <v>2</v>
      </c>
      <c r="H25" s="65" t="s">
        <v>21</v>
      </c>
      <c r="I25" s="66" t="s">
        <v>22</v>
      </c>
      <c r="J25" s="67">
        <f t="shared" si="1"/>
        <v>46282</v>
      </c>
      <c r="K25" s="67">
        <f t="shared" si="2"/>
        <v>46646</v>
      </c>
      <c r="L25" s="21">
        <v>20000000</v>
      </c>
      <c r="M25" s="62">
        <v>3.0000000000000001E-3</v>
      </c>
      <c r="N25" s="21">
        <v>0.6</v>
      </c>
      <c r="O25" s="82">
        <f t="shared" si="0"/>
        <v>1.8E-3</v>
      </c>
      <c r="P25" s="21"/>
      <c r="Q25" s="83" t="s">
        <v>321</v>
      </c>
      <c r="R25" s="1" t="s">
        <v>322</v>
      </c>
    </row>
    <row r="26" spans="1:27" s="1" customFormat="1" ht="12.75" x14ac:dyDescent="0.25">
      <c r="A26" s="97"/>
      <c r="B26" s="97"/>
      <c r="C26" s="97"/>
      <c r="D26" s="98" t="s">
        <v>88</v>
      </c>
      <c r="E26" s="99"/>
      <c r="F26" s="97"/>
      <c r="G26" s="97"/>
      <c r="H26" s="119"/>
      <c r="I26" s="119"/>
      <c r="J26" s="119"/>
      <c r="K26" s="119"/>
      <c r="L26" s="117"/>
      <c r="M26" s="117"/>
      <c r="N26" s="117"/>
      <c r="O26" s="102"/>
      <c r="P26" s="120"/>
      <c r="Q26" s="121"/>
    </row>
    <row r="27" spans="1:27" s="1" customFormat="1" ht="29.1" customHeight="1" x14ac:dyDescent="0.25">
      <c r="A27" s="15" t="s">
        <v>16</v>
      </c>
      <c r="B27" s="16" t="s">
        <v>89</v>
      </c>
      <c r="C27" s="17" t="s">
        <v>88</v>
      </c>
      <c r="D27" s="18" t="s">
        <v>90</v>
      </c>
      <c r="E27" s="18" t="s">
        <v>91</v>
      </c>
      <c r="F27" s="38" t="s">
        <v>92</v>
      </c>
      <c r="G27" s="15">
        <v>1</v>
      </c>
      <c r="H27" s="65" t="s">
        <v>21</v>
      </c>
      <c r="I27" s="66" t="s">
        <v>22</v>
      </c>
      <c r="J27" s="67">
        <f>J25</f>
        <v>46282</v>
      </c>
      <c r="K27" s="67">
        <f>K25</f>
        <v>46646</v>
      </c>
      <c r="L27" s="21">
        <v>20000000</v>
      </c>
      <c r="M27" s="62">
        <v>3.0000000000000001E-3</v>
      </c>
      <c r="N27" s="21">
        <v>0.85</v>
      </c>
      <c r="O27" s="82">
        <f t="shared" si="0"/>
        <v>2.5500000000000002E-3</v>
      </c>
      <c r="P27" s="21"/>
      <c r="Q27" s="90" t="s">
        <v>300</v>
      </c>
      <c r="R27" s="1" t="s">
        <v>301</v>
      </c>
    </row>
    <row r="28" spans="1:27" s="1" customFormat="1" ht="71.25" customHeight="1" x14ac:dyDescent="0.25">
      <c r="A28" s="15" t="s">
        <v>23</v>
      </c>
      <c r="B28" s="33" t="s">
        <v>93</v>
      </c>
      <c r="C28" s="17" t="s">
        <v>88</v>
      </c>
      <c r="D28" s="39" t="s">
        <v>94</v>
      </c>
      <c r="E28" s="18" t="s">
        <v>95</v>
      </c>
      <c r="F28" s="38" t="s">
        <v>96</v>
      </c>
      <c r="G28" s="15">
        <v>5</v>
      </c>
      <c r="H28" s="65" t="s">
        <v>21</v>
      </c>
      <c r="I28" s="66" t="s">
        <v>22</v>
      </c>
      <c r="J28" s="67">
        <f t="shared" si="1"/>
        <v>46282</v>
      </c>
      <c r="K28" s="67">
        <f t="shared" si="2"/>
        <v>46646</v>
      </c>
      <c r="L28" s="21">
        <v>20000000</v>
      </c>
      <c r="M28" s="62">
        <v>1.4E-2</v>
      </c>
      <c r="N28" s="21">
        <v>0.85</v>
      </c>
      <c r="O28" s="82">
        <f t="shared" si="0"/>
        <v>1.1899999999999999E-2</v>
      </c>
      <c r="P28" s="21"/>
      <c r="Q28" s="40" t="s">
        <v>302</v>
      </c>
      <c r="R28" s="1" t="s">
        <v>303</v>
      </c>
    </row>
    <row r="29" spans="1:27" s="1" customFormat="1" ht="29.1" customHeight="1" x14ac:dyDescent="0.25">
      <c r="A29" s="15" t="s">
        <v>28</v>
      </c>
      <c r="B29" s="16" t="s">
        <v>97</v>
      </c>
      <c r="C29" s="17" t="s">
        <v>88</v>
      </c>
      <c r="D29" s="39" t="s">
        <v>25</v>
      </c>
      <c r="E29" s="18" t="s">
        <v>98</v>
      </c>
      <c r="F29" s="52" t="s">
        <v>99</v>
      </c>
      <c r="G29" s="15">
        <v>11</v>
      </c>
      <c r="H29" s="65" t="s">
        <v>21</v>
      </c>
      <c r="I29" s="66" t="s">
        <v>22</v>
      </c>
      <c r="J29" s="67">
        <f t="shared" si="1"/>
        <v>46282</v>
      </c>
      <c r="K29" s="67">
        <f t="shared" si="2"/>
        <v>46646</v>
      </c>
      <c r="L29" s="21">
        <v>20000000</v>
      </c>
      <c r="M29" s="62">
        <v>2.9000000000000001E-2</v>
      </c>
      <c r="N29" s="21">
        <v>0.85</v>
      </c>
      <c r="O29" s="82">
        <f t="shared" si="0"/>
        <v>2.4650000000000002E-2</v>
      </c>
      <c r="P29" s="21"/>
      <c r="Q29" s="83" t="s">
        <v>282</v>
      </c>
      <c r="R29" s="1" t="s">
        <v>304</v>
      </c>
    </row>
    <row r="30" spans="1:27" s="1" customFormat="1" ht="59.25" customHeight="1" x14ac:dyDescent="0.25">
      <c r="A30" s="15" t="s">
        <v>32</v>
      </c>
      <c r="B30" s="33" t="s">
        <v>100</v>
      </c>
      <c r="C30" s="17" t="s">
        <v>88</v>
      </c>
      <c r="D30" s="39" t="s">
        <v>94</v>
      </c>
      <c r="E30" s="18" t="s">
        <v>101</v>
      </c>
      <c r="F30" s="38" t="s">
        <v>102</v>
      </c>
      <c r="G30" s="15">
        <v>12</v>
      </c>
      <c r="H30" s="65" t="s">
        <v>21</v>
      </c>
      <c r="I30" s="66" t="s">
        <v>22</v>
      </c>
      <c r="J30" s="67">
        <f t="shared" si="1"/>
        <v>46282</v>
      </c>
      <c r="K30" s="67">
        <f t="shared" si="2"/>
        <v>46646</v>
      </c>
      <c r="L30" s="21">
        <v>20000000</v>
      </c>
      <c r="M30" s="62">
        <v>2.9000000000000001E-2</v>
      </c>
      <c r="N30" s="21">
        <v>0.85</v>
      </c>
      <c r="O30" s="82">
        <f t="shared" si="0"/>
        <v>2.4650000000000002E-2</v>
      </c>
      <c r="P30" s="21"/>
      <c r="Q30" s="40" t="s">
        <v>302</v>
      </c>
      <c r="R30" s="32" t="s">
        <v>305</v>
      </c>
      <c r="S30" s="32"/>
      <c r="T30" s="32"/>
      <c r="U30" s="32"/>
      <c r="V30" s="32"/>
      <c r="W30" s="32"/>
      <c r="X30" s="32"/>
      <c r="Y30" s="32"/>
      <c r="Z30" s="53"/>
      <c r="AA30" s="53"/>
    </row>
    <row r="31" spans="1:27" s="1" customFormat="1" ht="57.75" customHeight="1" x14ac:dyDescent="0.25">
      <c r="A31" s="15" t="s">
        <v>35</v>
      </c>
      <c r="B31" s="16" t="s">
        <v>103</v>
      </c>
      <c r="C31" s="17" t="s">
        <v>88</v>
      </c>
      <c r="D31" s="39" t="s">
        <v>94</v>
      </c>
      <c r="E31" s="18" t="s">
        <v>104</v>
      </c>
      <c r="F31" s="38" t="s">
        <v>105</v>
      </c>
      <c r="G31" s="15">
        <v>10</v>
      </c>
      <c r="H31" s="65" t="s">
        <v>21</v>
      </c>
      <c r="I31" s="66" t="s">
        <v>22</v>
      </c>
      <c r="J31" s="67">
        <f t="shared" si="1"/>
        <v>46282</v>
      </c>
      <c r="K31" s="67">
        <f t="shared" si="2"/>
        <v>46646</v>
      </c>
      <c r="L31" s="21">
        <v>20000000</v>
      </c>
      <c r="M31" s="62">
        <v>2.4E-2</v>
      </c>
      <c r="N31" s="21">
        <v>0.85</v>
      </c>
      <c r="O31" s="82">
        <f t="shared" si="0"/>
        <v>2.0400000000000001E-2</v>
      </c>
      <c r="P31" s="21"/>
      <c r="Q31" s="40" t="s">
        <v>302</v>
      </c>
      <c r="R31" s="1" t="s">
        <v>306</v>
      </c>
    </row>
    <row r="32" spans="1:27" s="1" customFormat="1" ht="39" customHeight="1" x14ac:dyDescent="0.25">
      <c r="A32" s="15" t="s">
        <v>39</v>
      </c>
      <c r="B32" s="54" t="s">
        <v>106</v>
      </c>
      <c r="C32" s="17" t="s">
        <v>88</v>
      </c>
      <c r="D32" s="18" t="s">
        <v>107</v>
      </c>
      <c r="E32" s="18" t="s">
        <v>108</v>
      </c>
      <c r="F32" s="38" t="s">
        <v>109</v>
      </c>
      <c r="G32" s="15">
        <v>2</v>
      </c>
      <c r="H32" s="65" t="s">
        <v>59</v>
      </c>
      <c r="I32" s="66" t="s">
        <v>110</v>
      </c>
      <c r="J32" s="67">
        <f t="shared" si="1"/>
        <v>46282</v>
      </c>
      <c r="K32" s="67">
        <f t="shared" si="2"/>
        <v>46646</v>
      </c>
      <c r="L32" s="21">
        <v>20000000</v>
      </c>
      <c r="M32" s="62">
        <v>5.0999999999999997E-2</v>
      </c>
      <c r="N32" s="21">
        <v>0.85</v>
      </c>
      <c r="O32" s="82">
        <f t="shared" si="0"/>
        <v>4.3349999999999993E-2</v>
      </c>
      <c r="P32" s="21"/>
      <c r="Q32" s="83" t="s">
        <v>307</v>
      </c>
      <c r="R32" s="1" t="s">
        <v>325</v>
      </c>
    </row>
    <row r="33" spans="1:18" s="1" customFormat="1" ht="29.1" customHeight="1" x14ac:dyDescent="0.25">
      <c r="A33" s="15" t="s">
        <v>43</v>
      </c>
      <c r="B33" s="34" t="s">
        <v>111</v>
      </c>
      <c r="C33" s="17" t="s">
        <v>88</v>
      </c>
      <c r="D33" s="18" t="s">
        <v>112</v>
      </c>
      <c r="E33" s="18" t="s">
        <v>113</v>
      </c>
      <c r="F33" s="38" t="s">
        <v>114</v>
      </c>
      <c r="G33" s="15">
        <v>1</v>
      </c>
      <c r="H33" s="65" t="s">
        <v>59</v>
      </c>
      <c r="I33" s="66" t="s">
        <v>110</v>
      </c>
      <c r="J33" s="67">
        <f t="shared" si="1"/>
        <v>46282</v>
      </c>
      <c r="K33" s="67">
        <f t="shared" si="2"/>
        <v>46646</v>
      </c>
      <c r="L33" s="21">
        <v>20000000</v>
      </c>
      <c r="M33" s="62">
        <v>5.0999999999999997E-2</v>
      </c>
      <c r="N33" s="21">
        <v>0.85</v>
      </c>
      <c r="O33" s="82">
        <f t="shared" si="0"/>
        <v>4.3349999999999993E-2</v>
      </c>
      <c r="P33" s="21"/>
      <c r="Q33" s="83" t="s">
        <v>307</v>
      </c>
      <c r="R33" s="1" t="s">
        <v>308</v>
      </c>
    </row>
    <row r="34" spans="1:18" s="1" customFormat="1" ht="29.1" customHeight="1" x14ac:dyDescent="0.25">
      <c r="A34" s="15" t="s">
        <v>47</v>
      </c>
      <c r="B34" s="18" t="s">
        <v>115</v>
      </c>
      <c r="C34" s="17" t="s">
        <v>88</v>
      </c>
      <c r="D34" s="18" t="s">
        <v>116</v>
      </c>
      <c r="E34" s="18" t="s">
        <v>117</v>
      </c>
      <c r="F34" s="38" t="s">
        <v>118</v>
      </c>
      <c r="G34" s="15">
        <v>1</v>
      </c>
      <c r="H34" s="65" t="s">
        <v>59</v>
      </c>
      <c r="I34" s="66" t="s">
        <v>110</v>
      </c>
      <c r="J34" s="67">
        <f t="shared" si="1"/>
        <v>46282</v>
      </c>
      <c r="K34" s="67">
        <f t="shared" si="2"/>
        <v>46646</v>
      </c>
      <c r="L34" s="21">
        <v>20000000</v>
      </c>
      <c r="M34" s="62">
        <v>5.0999999999999997E-2</v>
      </c>
      <c r="N34" s="21">
        <v>0.85</v>
      </c>
      <c r="O34" s="82">
        <f t="shared" si="0"/>
        <v>4.3349999999999993E-2</v>
      </c>
      <c r="P34" s="21"/>
      <c r="Q34" s="83" t="s">
        <v>307</v>
      </c>
      <c r="R34" s="1" t="s">
        <v>309</v>
      </c>
    </row>
    <row r="35" spans="1:18" s="1" customFormat="1" ht="29.1" customHeight="1" x14ac:dyDescent="0.25">
      <c r="A35" s="15" t="s">
        <v>51</v>
      </c>
      <c r="B35" s="34" t="s">
        <v>119</v>
      </c>
      <c r="C35" s="17" t="s">
        <v>88</v>
      </c>
      <c r="D35" s="18" t="s">
        <v>120</v>
      </c>
      <c r="E35" s="18" t="s">
        <v>121</v>
      </c>
      <c r="F35" s="38" t="s">
        <v>122</v>
      </c>
      <c r="G35" s="15">
        <v>1</v>
      </c>
      <c r="H35" s="65" t="s">
        <v>59</v>
      </c>
      <c r="I35" s="66" t="s">
        <v>110</v>
      </c>
      <c r="J35" s="67">
        <f t="shared" si="1"/>
        <v>46282</v>
      </c>
      <c r="K35" s="67">
        <f t="shared" si="2"/>
        <v>46646</v>
      </c>
      <c r="L35" s="21">
        <v>20000000</v>
      </c>
      <c r="M35" s="62">
        <v>5.0999999999999997E-2</v>
      </c>
      <c r="N35" s="21">
        <v>0.85</v>
      </c>
      <c r="O35" s="82">
        <f t="shared" si="0"/>
        <v>4.3349999999999993E-2</v>
      </c>
      <c r="P35" s="21"/>
      <c r="Q35" s="83" t="s">
        <v>307</v>
      </c>
      <c r="R35" s="1" t="s">
        <v>310</v>
      </c>
    </row>
    <row r="36" spans="1:18" s="1" customFormat="1" ht="24" customHeight="1" x14ac:dyDescent="0.25">
      <c r="A36" s="15" t="s">
        <v>85</v>
      </c>
      <c r="B36" s="18" t="s">
        <v>123</v>
      </c>
      <c r="C36" s="17" t="s">
        <v>88</v>
      </c>
      <c r="D36" s="18" t="s">
        <v>124</v>
      </c>
      <c r="E36" s="18" t="s">
        <v>125</v>
      </c>
      <c r="F36" s="38" t="s">
        <v>126</v>
      </c>
      <c r="G36" s="15">
        <v>1</v>
      </c>
      <c r="H36" s="65" t="s">
        <v>59</v>
      </c>
      <c r="I36" s="66" t="s">
        <v>110</v>
      </c>
      <c r="J36" s="67">
        <f t="shared" si="1"/>
        <v>46282</v>
      </c>
      <c r="K36" s="67">
        <f t="shared" si="2"/>
        <v>46646</v>
      </c>
      <c r="L36" s="21">
        <v>20000000</v>
      </c>
      <c r="M36" s="62">
        <v>5.0999999999999997E-2</v>
      </c>
      <c r="N36" s="21">
        <v>0.85</v>
      </c>
      <c r="O36" s="82">
        <f t="shared" si="0"/>
        <v>4.3349999999999993E-2</v>
      </c>
      <c r="P36" s="21"/>
      <c r="Q36" s="83" t="s">
        <v>307</v>
      </c>
      <c r="R36" s="1" t="s">
        <v>311</v>
      </c>
    </row>
    <row r="37" spans="1:18" s="1" customFormat="1" ht="29.1" customHeight="1" x14ac:dyDescent="0.25">
      <c r="A37" s="15" t="s">
        <v>127</v>
      </c>
      <c r="B37" s="34" t="s">
        <v>128</v>
      </c>
      <c r="C37" s="17" t="s">
        <v>88</v>
      </c>
      <c r="D37" s="18" t="s">
        <v>129</v>
      </c>
      <c r="E37" s="18" t="s">
        <v>130</v>
      </c>
      <c r="F37" s="38" t="s">
        <v>131</v>
      </c>
      <c r="G37" s="15">
        <v>1</v>
      </c>
      <c r="H37" s="65" t="s">
        <v>59</v>
      </c>
      <c r="I37" s="66" t="s">
        <v>110</v>
      </c>
      <c r="J37" s="67">
        <f t="shared" si="1"/>
        <v>46282</v>
      </c>
      <c r="K37" s="67">
        <f t="shared" si="2"/>
        <v>46646</v>
      </c>
      <c r="L37" s="21">
        <v>20000000</v>
      </c>
      <c r="M37" s="62">
        <v>5.0999999999999997E-2</v>
      </c>
      <c r="N37" s="21">
        <v>0.85</v>
      </c>
      <c r="O37" s="82">
        <f t="shared" si="0"/>
        <v>4.3349999999999993E-2</v>
      </c>
      <c r="P37" s="21"/>
      <c r="Q37" s="83" t="s">
        <v>307</v>
      </c>
      <c r="R37" s="64" t="s">
        <v>312</v>
      </c>
    </row>
    <row r="38" spans="1:18" s="1" customFormat="1" ht="24" customHeight="1" x14ac:dyDescent="0.25">
      <c r="A38" s="15" t="s">
        <v>132</v>
      </c>
      <c r="B38" s="18" t="s">
        <v>123</v>
      </c>
      <c r="C38" s="17" t="s">
        <v>88</v>
      </c>
      <c r="D38" s="18" t="s">
        <v>133</v>
      </c>
      <c r="E38" s="18" t="s">
        <v>134</v>
      </c>
      <c r="F38" s="38" t="s">
        <v>135</v>
      </c>
      <c r="G38" s="15">
        <v>1</v>
      </c>
      <c r="H38" s="65" t="s">
        <v>59</v>
      </c>
      <c r="I38" s="66" t="s">
        <v>110</v>
      </c>
      <c r="J38" s="67">
        <f t="shared" si="1"/>
        <v>46282</v>
      </c>
      <c r="K38" s="67">
        <f t="shared" si="2"/>
        <v>46646</v>
      </c>
      <c r="L38" s="21">
        <v>20000000</v>
      </c>
      <c r="M38" s="62">
        <v>5.0999999999999997E-2</v>
      </c>
      <c r="N38" s="21">
        <v>0.85</v>
      </c>
      <c r="O38" s="82">
        <f t="shared" si="0"/>
        <v>4.3349999999999993E-2</v>
      </c>
      <c r="P38" s="21"/>
      <c r="Q38" s="83" t="s">
        <v>307</v>
      </c>
      <c r="R38" s="1" t="s">
        <v>313</v>
      </c>
    </row>
    <row r="39" spans="1:18" s="1" customFormat="1" ht="29.1" customHeight="1" x14ac:dyDescent="0.25">
      <c r="A39" s="15" t="s">
        <v>136</v>
      </c>
      <c r="B39" s="34" t="s">
        <v>137</v>
      </c>
      <c r="C39" s="17" t="s">
        <v>88</v>
      </c>
      <c r="D39" s="18" t="s">
        <v>138</v>
      </c>
      <c r="E39" s="18" t="s">
        <v>139</v>
      </c>
      <c r="F39" s="38" t="s">
        <v>140</v>
      </c>
      <c r="G39" s="15">
        <v>1</v>
      </c>
      <c r="H39" s="65" t="s">
        <v>59</v>
      </c>
      <c r="I39" s="66" t="s">
        <v>110</v>
      </c>
      <c r="J39" s="67">
        <f t="shared" si="1"/>
        <v>46282</v>
      </c>
      <c r="K39" s="67">
        <f t="shared" si="2"/>
        <v>46646</v>
      </c>
      <c r="L39" s="21">
        <v>20000000</v>
      </c>
      <c r="M39" s="62">
        <v>5.0999999999999997E-2</v>
      </c>
      <c r="N39" s="21">
        <v>0.85</v>
      </c>
      <c r="O39" s="82">
        <f t="shared" si="0"/>
        <v>4.3349999999999993E-2</v>
      </c>
      <c r="P39" s="21"/>
      <c r="Q39" s="83" t="s">
        <v>307</v>
      </c>
      <c r="R39" s="1" t="s">
        <v>314</v>
      </c>
    </row>
    <row r="40" spans="1:18" s="1" customFormat="1" ht="29.1" customHeight="1" x14ac:dyDescent="0.25">
      <c r="A40" s="15" t="s">
        <v>141</v>
      </c>
      <c r="B40" s="18" t="s">
        <v>142</v>
      </c>
      <c r="C40" s="17" t="s">
        <v>88</v>
      </c>
      <c r="D40" s="18" t="s">
        <v>143</v>
      </c>
      <c r="E40" s="18" t="s">
        <v>144</v>
      </c>
      <c r="F40" s="38" t="s">
        <v>145</v>
      </c>
      <c r="G40" s="15">
        <v>1</v>
      </c>
      <c r="H40" s="65" t="s">
        <v>59</v>
      </c>
      <c r="I40" s="66" t="s">
        <v>110</v>
      </c>
      <c r="J40" s="67">
        <f t="shared" si="1"/>
        <v>46282</v>
      </c>
      <c r="K40" s="67">
        <f t="shared" si="2"/>
        <v>46646</v>
      </c>
      <c r="L40" s="21">
        <v>20000000</v>
      </c>
      <c r="M40" s="62">
        <v>5.0999999999999997E-2</v>
      </c>
      <c r="N40" s="21">
        <v>0.85</v>
      </c>
      <c r="O40" s="82">
        <f t="shared" si="0"/>
        <v>4.3349999999999993E-2</v>
      </c>
      <c r="P40" s="21"/>
      <c r="Q40" s="83" t="s">
        <v>307</v>
      </c>
      <c r="R40" s="1" t="s">
        <v>315</v>
      </c>
    </row>
    <row r="41" spans="1:18" s="1" customFormat="1" ht="29.1" customHeight="1" x14ac:dyDescent="0.25">
      <c r="A41" s="15" t="s">
        <v>146</v>
      </c>
      <c r="B41" s="34" t="s">
        <v>147</v>
      </c>
      <c r="C41" s="17" t="s">
        <v>88</v>
      </c>
      <c r="D41" s="18" t="s">
        <v>148</v>
      </c>
      <c r="E41" s="18" t="s">
        <v>149</v>
      </c>
      <c r="F41" s="38" t="s">
        <v>150</v>
      </c>
      <c r="G41" s="15">
        <v>1</v>
      </c>
      <c r="H41" s="65" t="s">
        <v>59</v>
      </c>
      <c r="I41" s="66" t="s">
        <v>110</v>
      </c>
      <c r="J41" s="67">
        <f t="shared" si="1"/>
        <v>46282</v>
      </c>
      <c r="K41" s="67">
        <f t="shared" si="2"/>
        <v>46646</v>
      </c>
      <c r="L41" s="21">
        <v>20000000</v>
      </c>
      <c r="M41" s="62">
        <v>5.0999999999999997E-2</v>
      </c>
      <c r="N41" s="21">
        <v>0.85</v>
      </c>
      <c r="O41" s="82">
        <f t="shared" si="0"/>
        <v>4.3349999999999993E-2</v>
      </c>
      <c r="P41" s="21"/>
      <c r="Q41" s="83" t="s">
        <v>307</v>
      </c>
      <c r="R41" s="1" t="s">
        <v>316</v>
      </c>
    </row>
    <row r="42" spans="1:18" s="1" customFormat="1" ht="24" customHeight="1" x14ac:dyDescent="0.25">
      <c r="A42" s="15" t="s">
        <v>151</v>
      </c>
      <c r="B42" s="18" t="s">
        <v>152</v>
      </c>
      <c r="C42" s="17" t="s">
        <v>88</v>
      </c>
      <c r="D42" s="18" t="s">
        <v>153</v>
      </c>
      <c r="E42" s="18" t="s">
        <v>154</v>
      </c>
      <c r="F42" s="38" t="s">
        <v>155</v>
      </c>
      <c r="G42" s="15">
        <v>1</v>
      </c>
      <c r="H42" s="65" t="s">
        <v>59</v>
      </c>
      <c r="I42" s="66" t="s">
        <v>110</v>
      </c>
      <c r="J42" s="67">
        <f t="shared" si="1"/>
        <v>46282</v>
      </c>
      <c r="K42" s="67">
        <f t="shared" si="2"/>
        <v>46646</v>
      </c>
      <c r="L42" s="21">
        <v>20000000</v>
      </c>
      <c r="M42" s="62">
        <v>5.0999999999999997E-2</v>
      </c>
      <c r="N42" s="21">
        <v>0.85</v>
      </c>
      <c r="O42" s="82">
        <f t="shared" si="0"/>
        <v>4.3349999999999993E-2</v>
      </c>
      <c r="P42" s="21"/>
      <c r="Q42" s="83" t="s">
        <v>307</v>
      </c>
      <c r="R42" s="1" t="s">
        <v>317</v>
      </c>
    </row>
    <row r="43" spans="1:18" s="1" customFormat="1" ht="29.1" customHeight="1" x14ac:dyDescent="0.25">
      <c r="A43" s="15" t="s">
        <v>156</v>
      </c>
      <c r="B43" s="34" t="s">
        <v>157</v>
      </c>
      <c r="C43" s="17" t="s">
        <v>88</v>
      </c>
      <c r="D43" s="18" t="s">
        <v>158</v>
      </c>
      <c r="E43" s="18" t="s">
        <v>159</v>
      </c>
      <c r="F43" s="38" t="s">
        <v>160</v>
      </c>
      <c r="G43" s="15">
        <v>1</v>
      </c>
      <c r="H43" s="65" t="s">
        <v>59</v>
      </c>
      <c r="I43" s="66" t="s">
        <v>110</v>
      </c>
      <c r="J43" s="67">
        <f t="shared" si="1"/>
        <v>46282</v>
      </c>
      <c r="K43" s="67">
        <f t="shared" si="2"/>
        <v>46646</v>
      </c>
      <c r="L43" s="21">
        <v>20000000</v>
      </c>
      <c r="M43" s="62">
        <v>5.0999999999999997E-2</v>
      </c>
      <c r="N43" s="21">
        <v>0.85</v>
      </c>
      <c r="O43" s="82">
        <f t="shared" si="0"/>
        <v>4.3349999999999993E-2</v>
      </c>
      <c r="P43" s="21"/>
      <c r="Q43" s="83" t="s">
        <v>307</v>
      </c>
      <c r="R43" s="1" t="s">
        <v>318</v>
      </c>
    </row>
    <row r="44" spans="1:18" s="1" customFormat="1" ht="29.1" customHeight="1" x14ac:dyDescent="0.25">
      <c r="A44" s="15" t="s">
        <v>161</v>
      </c>
      <c r="B44" s="18" t="s">
        <v>162</v>
      </c>
      <c r="C44" s="17" t="s">
        <v>88</v>
      </c>
      <c r="D44" s="18" t="s">
        <v>163</v>
      </c>
      <c r="E44" s="18" t="s">
        <v>164</v>
      </c>
      <c r="F44" s="38" t="s">
        <v>165</v>
      </c>
      <c r="G44" s="15">
        <v>1</v>
      </c>
      <c r="H44" s="65" t="s">
        <v>59</v>
      </c>
      <c r="I44" s="66" t="s">
        <v>110</v>
      </c>
      <c r="J44" s="67">
        <f t="shared" si="1"/>
        <v>46282</v>
      </c>
      <c r="K44" s="67">
        <f t="shared" si="2"/>
        <v>46646</v>
      </c>
      <c r="L44" s="21">
        <v>20000000</v>
      </c>
      <c r="M44" s="62">
        <v>5.0999999999999997E-2</v>
      </c>
      <c r="N44" s="21">
        <v>0.85</v>
      </c>
      <c r="O44" s="82">
        <f t="shared" si="0"/>
        <v>4.3349999999999993E-2</v>
      </c>
      <c r="P44" s="21"/>
      <c r="Q44" s="83" t="s">
        <v>307</v>
      </c>
      <c r="R44" s="1" t="s">
        <v>326</v>
      </c>
    </row>
    <row r="45" spans="1:18" s="1" customFormat="1" ht="24" customHeight="1" x14ac:dyDescent="0.25">
      <c r="A45" s="15" t="s">
        <v>166</v>
      </c>
      <c r="B45" s="34" t="s">
        <v>167</v>
      </c>
      <c r="C45" s="17" t="s">
        <v>88</v>
      </c>
      <c r="D45" s="18" t="s">
        <v>168</v>
      </c>
      <c r="E45" s="18" t="s">
        <v>169</v>
      </c>
      <c r="F45" s="38" t="s">
        <v>170</v>
      </c>
      <c r="G45" s="15">
        <v>1</v>
      </c>
      <c r="H45" s="65" t="s">
        <v>59</v>
      </c>
      <c r="I45" s="66" t="s">
        <v>110</v>
      </c>
      <c r="J45" s="67">
        <f t="shared" si="1"/>
        <v>46282</v>
      </c>
      <c r="K45" s="67">
        <f t="shared" si="2"/>
        <v>46646</v>
      </c>
      <c r="L45" s="21">
        <v>20000000</v>
      </c>
      <c r="M45" s="62">
        <v>5.0999999999999997E-2</v>
      </c>
      <c r="N45" s="21">
        <v>0.85</v>
      </c>
      <c r="O45" s="82">
        <f t="shared" si="0"/>
        <v>4.3349999999999993E-2</v>
      </c>
      <c r="P45" s="21"/>
      <c r="Q45" s="83" t="s">
        <v>307</v>
      </c>
      <c r="R45" s="1" t="s">
        <v>319</v>
      </c>
    </row>
    <row r="46" spans="1:18" s="1" customFormat="1" ht="24" customHeight="1" x14ac:dyDescent="0.25">
      <c r="A46" s="15" t="s">
        <v>171</v>
      </c>
      <c r="B46" s="18" t="s">
        <v>172</v>
      </c>
      <c r="C46" s="17" t="s">
        <v>88</v>
      </c>
      <c r="D46" s="18" t="s">
        <v>173</v>
      </c>
      <c r="E46" s="18" t="s">
        <v>174</v>
      </c>
      <c r="F46" s="38" t="s">
        <v>175</v>
      </c>
      <c r="G46" s="15">
        <v>1</v>
      </c>
      <c r="H46" s="65" t="s">
        <v>59</v>
      </c>
      <c r="I46" s="66" t="s">
        <v>110</v>
      </c>
      <c r="J46" s="67">
        <f t="shared" si="1"/>
        <v>46282</v>
      </c>
      <c r="K46" s="67">
        <f t="shared" si="2"/>
        <v>46646</v>
      </c>
      <c r="L46" s="21">
        <v>20000000</v>
      </c>
      <c r="M46" s="62">
        <v>5.0999999999999997E-2</v>
      </c>
      <c r="N46" s="21">
        <v>0.85</v>
      </c>
      <c r="O46" s="82">
        <f t="shared" si="0"/>
        <v>4.3349999999999993E-2</v>
      </c>
      <c r="P46" s="21"/>
      <c r="Q46" s="83" t="s">
        <v>307</v>
      </c>
      <c r="R46" s="1" t="s">
        <v>320</v>
      </c>
    </row>
    <row r="47" spans="1:18" s="1" customFormat="1" ht="24" customHeight="1" x14ac:dyDescent="0.25">
      <c r="A47" s="15" t="s">
        <v>176</v>
      </c>
      <c r="B47" s="55" t="s">
        <v>177</v>
      </c>
      <c r="C47" s="17" t="s">
        <v>88</v>
      </c>
      <c r="D47" s="18" t="s">
        <v>178</v>
      </c>
      <c r="E47" s="18"/>
      <c r="F47" s="38"/>
      <c r="G47" s="15">
        <v>11</v>
      </c>
      <c r="H47" s="24"/>
      <c r="I47" s="24"/>
      <c r="J47" s="67">
        <f t="shared" si="1"/>
        <v>46282</v>
      </c>
      <c r="K47" s="67">
        <f t="shared" si="2"/>
        <v>46646</v>
      </c>
      <c r="L47" s="21">
        <v>20000000</v>
      </c>
      <c r="M47" s="62">
        <v>7.0000000000000001E-3</v>
      </c>
      <c r="N47" s="21">
        <v>0.85</v>
      </c>
      <c r="O47" s="82">
        <f t="shared" si="0"/>
        <v>5.9499999999999996E-3</v>
      </c>
      <c r="P47" s="21"/>
      <c r="Q47" s="83" t="s">
        <v>321</v>
      </c>
      <c r="R47" s="1" t="s">
        <v>323</v>
      </c>
    </row>
    <row r="48" spans="1:18" s="1" customFormat="1" ht="12.75" x14ac:dyDescent="0.25">
      <c r="A48" s="97"/>
      <c r="B48" s="97"/>
      <c r="C48" s="97"/>
      <c r="D48" s="98" t="s">
        <v>179</v>
      </c>
      <c r="E48" s="99"/>
      <c r="F48" s="97"/>
      <c r="G48" s="97"/>
      <c r="H48" s="119"/>
      <c r="I48" s="119"/>
      <c r="J48" s="119"/>
      <c r="K48" s="119"/>
      <c r="L48" s="100"/>
      <c r="M48" s="101"/>
      <c r="N48" s="100"/>
      <c r="O48" s="102"/>
      <c r="P48" s="100"/>
      <c r="Q48" s="103"/>
    </row>
    <row r="49" spans="1:36" s="75" customFormat="1" ht="24" customHeight="1" x14ac:dyDescent="0.2">
      <c r="A49" s="42" t="s">
        <v>16</v>
      </c>
      <c r="B49" s="69" t="s">
        <v>180</v>
      </c>
      <c r="C49" s="44" t="s">
        <v>179</v>
      </c>
      <c r="D49" s="46" t="s">
        <v>25</v>
      </c>
      <c r="E49" s="45" t="s">
        <v>181</v>
      </c>
      <c r="F49" s="70" t="s">
        <v>182</v>
      </c>
      <c r="G49" s="70">
        <v>12</v>
      </c>
      <c r="H49" s="71" t="s">
        <v>21</v>
      </c>
      <c r="I49" s="72" t="s">
        <v>22</v>
      </c>
      <c r="J49" s="67">
        <f>J47</f>
        <v>46282</v>
      </c>
      <c r="K49" s="67">
        <f>K47</f>
        <v>46646</v>
      </c>
      <c r="L49" s="49">
        <v>20000000</v>
      </c>
      <c r="M49" s="73">
        <v>2.9000000000000001E-2</v>
      </c>
      <c r="N49" s="49">
        <v>0.85</v>
      </c>
      <c r="O49" s="74">
        <f t="shared" si="0"/>
        <v>2.4650000000000002E-2</v>
      </c>
      <c r="P49" s="49"/>
      <c r="Q49" s="50" t="s">
        <v>282</v>
      </c>
      <c r="R49" s="75" t="s">
        <v>330</v>
      </c>
    </row>
    <row r="50" spans="1:36" s="75" customFormat="1" ht="24" customHeight="1" x14ac:dyDescent="0.2">
      <c r="A50" s="42" t="s">
        <v>23</v>
      </c>
      <c r="B50" s="43" t="s">
        <v>183</v>
      </c>
      <c r="C50" s="44" t="s">
        <v>179</v>
      </c>
      <c r="D50" s="46" t="s">
        <v>25</v>
      </c>
      <c r="E50" s="45" t="s">
        <v>184</v>
      </c>
      <c r="F50" s="70" t="s">
        <v>185</v>
      </c>
      <c r="G50" s="70">
        <v>12</v>
      </c>
      <c r="H50" s="70" t="s">
        <v>21</v>
      </c>
      <c r="I50" s="48" t="s">
        <v>22</v>
      </c>
      <c r="J50" s="67">
        <f t="shared" si="1"/>
        <v>46282</v>
      </c>
      <c r="K50" s="67">
        <f t="shared" si="2"/>
        <v>46646</v>
      </c>
      <c r="L50" s="49">
        <v>20000000</v>
      </c>
      <c r="M50" s="73">
        <v>2.9000000000000001E-2</v>
      </c>
      <c r="N50" s="49">
        <v>0.6</v>
      </c>
      <c r="O50" s="74">
        <f t="shared" si="0"/>
        <v>1.7399999999999999E-2</v>
      </c>
      <c r="P50" s="49"/>
      <c r="Q50" s="50" t="s">
        <v>282</v>
      </c>
      <c r="R50" s="75" t="s">
        <v>331</v>
      </c>
    </row>
    <row r="51" spans="1:36" s="75" customFormat="1" ht="29.1" customHeight="1" x14ac:dyDescent="0.2">
      <c r="A51" s="42" t="s">
        <v>28</v>
      </c>
      <c r="B51" s="69" t="s">
        <v>186</v>
      </c>
      <c r="C51" s="44" t="s">
        <v>179</v>
      </c>
      <c r="D51" s="46" t="s">
        <v>25</v>
      </c>
      <c r="E51" s="45" t="s">
        <v>187</v>
      </c>
      <c r="F51" s="70" t="s">
        <v>188</v>
      </c>
      <c r="G51" s="70">
        <v>15</v>
      </c>
      <c r="H51" s="71" t="s">
        <v>21</v>
      </c>
      <c r="I51" s="72" t="s">
        <v>22</v>
      </c>
      <c r="J51" s="67">
        <f t="shared" si="1"/>
        <v>46282</v>
      </c>
      <c r="K51" s="67">
        <f t="shared" si="2"/>
        <v>46646</v>
      </c>
      <c r="L51" s="49">
        <v>20000000</v>
      </c>
      <c r="M51" s="73">
        <v>3.3000000000000002E-2</v>
      </c>
      <c r="N51" s="49">
        <v>0.6</v>
      </c>
      <c r="O51" s="74">
        <f t="shared" si="0"/>
        <v>1.9800000000000002E-2</v>
      </c>
      <c r="P51" s="49"/>
      <c r="Q51" s="50" t="s">
        <v>282</v>
      </c>
      <c r="R51" s="51" t="s">
        <v>332</v>
      </c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</row>
    <row r="52" spans="1:36" s="75" customFormat="1" ht="24" customHeight="1" x14ac:dyDescent="0.2">
      <c r="A52" s="42" t="s">
        <v>32</v>
      </c>
      <c r="B52" s="45" t="s">
        <v>189</v>
      </c>
      <c r="C52" s="44" t="s">
        <v>190</v>
      </c>
      <c r="D52" s="45" t="s">
        <v>191</v>
      </c>
      <c r="E52" s="46"/>
      <c r="F52" s="76"/>
      <c r="G52" s="70">
        <v>14</v>
      </c>
      <c r="H52" s="71"/>
      <c r="I52" s="77"/>
      <c r="J52" s="67">
        <f t="shared" si="1"/>
        <v>46282</v>
      </c>
      <c r="K52" s="67">
        <f t="shared" si="2"/>
        <v>46646</v>
      </c>
      <c r="L52" s="49">
        <v>20000000</v>
      </c>
      <c r="M52" s="73">
        <v>7.0000000000000001E-3</v>
      </c>
      <c r="N52" s="49">
        <v>0.85</v>
      </c>
      <c r="O52" s="74">
        <f t="shared" si="0"/>
        <v>5.9499999999999996E-3</v>
      </c>
      <c r="P52" s="49"/>
      <c r="Q52" s="50" t="s">
        <v>321</v>
      </c>
      <c r="R52" s="75" t="s">
        <v>327</v>
      </c>
    </row>
    <row r="53" spans="1:36" s="1" customFormat="1" ht="12.75" x14ac:dyDescent="0.2">
      <c r="A53" s="110"/>
      <c r="B53" s="110"/>
      <c r="C53" s="111"/>
      <c r="D53" s="98" t="s">
        <v>192</v>
      </c>
      <c r="E53" s="112"/>
      <c r="F53" s="113"/>
      <c r="G53" s="113"/>
      <c r="H53" s="114"/>
      <c r="I53" s="115"/>
      <c r="J53" s="115"/>
      <c r="K53" s="115"/>
      <c r="L53" s="117"/>
      <c r="M53" s="101"/>
      <c r="N53" s="117"/>
      <c r="O53" s="102"/>
      <c r="P53" s="118"/>
      <c r="Q53" s="103"/>
    </row>
    <row r="54" spans="1:36" s="75" customFormat="1" ht="46.5" customHeight="1" x14ac:dyDescent="0.2">
      <c r="A54" s="42" t="s">
        <v>16</v>
      </c>
      <c r="B54" s="78" t="s">
        <v>193</v>
      </c>
      <c r="C54" s="44" t="s">
        <v>194</v>
      </c>
      <c r="D54" s="45" t="s">
        <v>25</v>
      </c>
      <c r="E54" s="45" t="s">
        <v>195</v>
      </c>
      <c r="F54" s="70" t="s">
        <v>196</v>
      </c>
      <c r="G54" s="70">
        <v>22</v>
      </c>
      <c r="H54" s="70" t="s">
        <v>21</v>
      </c>
      <c r="I54" s="79" t="s">
        <v>22</v>
      </c>
      <c r="J54" s="67">
        <f>J52</f>
        <v>46282</v>
      </c>
      <c r="K54" s="67">
        <f>K52</f>
        <v>46646</v>
      </c>
      <c r="L54" s="49">
        <v>20000000</v>
      </c>
      <c r="M54" s="73">
        <v>4.4999999999999998E-2</v>
      </c>
      <c r="N54" s="49">
        <v>0.6</v>
      </c>
      <c r="O54" s="74">
        <f t="shared" si="0"/>
        <v>2.7E-2</v>
      </c>
      <c r="P54" s="49"/>
      <c r="Q54" s="50" t="s">
        <v>282</v>
      </c>
      <c r="R54" s="51" t="s">
        <v>333</v>
      </c>
      <c r="S54" s="51"/>
      <c r="T54" s="51"/>
      <c r="U54" s="51"/>
      <c r="V54" s="51"/>
      <c r="W54" s="51"/>
      <c r="X54" s="51"/>
    </row>
    <row r="55" spans="1:36" s="75" customFormat="1" ht="29.25" customHeight="1" x14ac:dyDescent="0.2">
      <c r="A55" s="42" t="s">
        <v>23</v>
      </c>
      <c r="B55" s="43" t="s">
        <v>197</v>
      </c>
      <c r="C55" s="44" t="s">
        <v>194</v>
      </c>
      <c r="D55" s="45" t="s">
        <v>18</v>
      </c>
      <c r="E55" s="45" t="s">
        <v>198</v>
      </c>
      <c r="F55" s="70" t="s">
        <v>199</v>
      </c>
      <c r="G55" s="70">
        <v>7</v>
      </c>
      <c r="H55" s="70" t="s">
        <v>21</v>
      </c>
      <c r="I55" s="79" t="s">
        <v>22</v>
      </c>
      <c r="J55" s="67">
        <f t="shared" si="1"/>
        <v>46282</v>
      </c>
      <c r="K55" s="67">
        <f t="shared" si="2"/>
        <v>46646</v>
      </c>
      <c r="L55" s="49">
        <v>20000000</v>
      </c>
      <c r="M55" s="73">
        <v>1.9E-2</v>
      </c>
      <c r="N55" s="49">
        <v>0.85</v>
      </c>
      <c r="O55" s="74">
        <f t="shared" si="0"/>
        <v>1.6149999999999998E-2</v>
      </c>
      <c r="P55" s="49"/>
      <c r="Q55" s="50" t="s">
        <v>282</v>
      </c>
      <c r="R55" s="51" t="s">
        <v>334</v>
      </c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</row>
    <row r="56" spans="1:36" s="1" customFormat="1" ht="12.75" x14ac:dyDescent="0.2">
      <c r="A56" s="97"/>
      <c r="B56" s="97"/>
      <c r="C56" s="99"/>
      <c r="D56" s="104" t="s">
        <v>200</v>
      </c>
      <c r="E56" s="105"/>
      <c r="F56" s="105"/>
      <c r="G56" s="105"/>
      <c r="H56" s="105"/>
      <c r="I56" s="106"/>
      <c r="J56" s="106"/>
      <c r="K56" s="106"/>
      <c r="L56" s="108"/>
      <c r="M56" s="101"/>
      <c r="N56" s="108"/>
      <c r="O56" s="102"/>
      <c r="P56" s="107"/>
      <c r="Q56" s="109"/>
      <c r="R56" s="32"/>
      <c r="S56" s="32"/>
      <c r="T56" s="32"/>
      <c r="U56" s="32"/>
      <c r="V56" s="32"/>
    </row>
    <row r="57" spans="1:36" s="1" customFormat="1" ht="30.75" customHeight="1" x14ac:dyDescent="0.25">
      <c r="A57" s="15" t="s">
        <v>16</v>
      </c>
      <c r="B57" s="16" t="s">
        <v>201</v>
      </c>
      <c r="C57" s="17" t="s">
        <v>202</v>
      </c>
      <c r="D57" s="18" t="s">
        <v>18</v>
      </c>
      <c r="E57" s="18" t="s">
        <v>276</v>
      </c>
      <c r="F57" s="38" t="s">
        <v>203</v>
      </c>
      <c r="G57" s="15">
        <v>5</v>
      </c>
      <c r="H57" s="15" t="s">
        <v>21</v>
      </c>
      <c r="I57" s="35" t="s">
        <v>22</v>
      </c>
      <c r="J57" s="67">
        <f>J55</f>
        <v>46282</v>
      </c>
      <c r="K57" s="67">
        <f>K55</f>
        <v>46646</v>
      </c>
      <c r="L57" s="21">
        <v>20000000</v>
      </c>
      <c r="M57" s="62">
        <v>1.4E-2</v>
      </c>
      <c r="N57" s="21">
        <v>0.85</v>
      </c>
      <c r="O57" s="63">
        <f t="shared" si="0"/>
        <v>1.1899999999999999E-2</v>
      </c>
      <c r="P57" s="22"/>
      <c r="Q57" s="23" t="s">
        <v>282</v>
      </c>
      <c r="R57" s="32" t="s">
        <v>336</v>
      </c>
      <c r="S57" s="32"/>
      <c r="T57" s="32"/>
      <c r="U57" s="32"/>
      <c r="V57" s="32"/>
    </row>
    <row r="58" spans="1:36" s="1" customFormat="1" ht="29.1" customHeight="1" x14ac:dyDescent="0.25">
      <c r="A58" s="15" t="s">
        <v>23</v>
      </c>
      <c r="B58" s="18" t="s">
        <v>204</v>
      </c>
      <c r="C58" s="17" t="s">
        <v>202</v>
      </c>
      <c r="D58" s="18" t="s">
        <v>25</v>
      </c>
      <c r="E58" s="18" t="s">
        <v>205</v>
      </c>
      <c r="F58" s="38" t="s">
        <v>206</v>
      </c>
      <c r="G58" s="15">
        <v>9</v>
      </c>
      <c r="H58" s="15" t="s">
        <v>21</v>
      </c>
      <c r="I58" s="35" t="s">
        <v>22</v>
      </c>
      <c r="J58" s="67">
        <f t="shared" si="1"/>
        <v>46282</v>
      </c>
      <c r="K58" s="67">
        <f t="shared" si="2"/>
        <v>46646</v>
      </c>
      <c r="L58" s="21">
        <v>20000000</v>
      </c>
      <c r="M58" s="62">
        <v>2.4E-2</v>
      </c>
      <c r="N58" s="21">
        <v>0.85</v>
      </c>
      <c r="O58" s="63">
        <f t="shared" si="0"/>
        <v>2.0400000000000001E-2</v>
      </c>
      <c r="P58" s="22"/>
      <c r="Q58" s="23" t="s">
        <v>282</v>
      </c>
      <c r="R58" s="32" t="s">
        <v>337</v>
      </c>
      <c r="S58" s="32"/>
      <c r="T58" s="32"/>
      <c r="U58" s="32"/>
      <c r="V58" s="32"/>
    </row>
    <row r="59" spans="1:36" s="1" customFormat="1" ht="29.1" customHeight="1" x14ac:dyDescent="0.25">
      <c r="A59" s="15" t="s">
        <v>28</v>
      </c>
      <c r="B59" s="16" t="s">
        <v>207</v>
      </c>
      <c r="C59" s="17" t="s">
        <v>202</v>
      </c>
      <c r="D59" s="18" t="s">
        <v>25</v>
      </c>
      <c r="E59" s="18" t="s">
        <v>208</v>
      </c>
      <c r="F59" s="38" t="s">
        <v>209</v>
      </c>
      <c r="G59" s="15">
        <v>17</v>
      </c>
      <c r="H59" s="19" t="s">
        <v>21</v>
      </c>
      <c r="I59" s="20" t="s">
        <v>22</v>
      </c>
      <c r="J59" s="67">
        <f t="shared" si="1"/>
        <v>46282</v>
      </c>
      <c r="K59" s="67">
        <f t="shared" si="2"/>
        <v>46646</v>
      </c>
      <c r="L59" s="21">
        <v>20000000</v>
      </c>
      <c r="M59" s="62">
        <v>3.3000000000000002E-2</v>
      </c>
      <c r="N59" s="21">
        <v>0.85</v>
      </c>
      <c r="O59" s="63">
        <f t="shared" si="0"/>
        <v>2.8050000000000002E-2</v>
      </c>
      <c r="P59" s="22"/>
      <c r="Q59" s="23" t="s">
        <v>282</v>
      </c>
      <c r="R59" s="1" t="s">
        <v>338</v>
      </c>
      <c r="S59" s="32"/>
      <c r="T59" s="32"/>
      <c r="U59" s="32"/>
      <c r="V59" s="32"/>
    </row>
    <row r="60" spans="1:36" s="1" customFormat="1" ht="24" customHeight="1" x14ac:dyDescent="0.25">
      <c r="A60" s="15" t="s">
        <v>32</v>
      </c>
      <c r="B60" s="33" t="s">
        <v>210</v>
      </c>
      <c r="C60" s="17" t="s">
        <v>202</v>
      </c>
      <c r="D60" s="18" t="s">
        <v>18</v>
      </c>
      <c r="E60" s="18" t="s">
        <v>211</v>
      </c>
      <c r="F60" s="38" t="s">
        <v>212</v>
      </c>
      <c r="G60" s="15">
        <v>4</v>
      </c>
      <c r="H60" s="19" t="s">
        <v>21</v>
      </c>
      <c r="I60" s="20" t="s">
        <v>22</v>
      </c>
      <c r="J60" s="67">
        <f t="shared" si="1"/>
        <v>46282</v>
      </c>
      <c r="K60" s="67">
        <f t="shared" si="2"/>
        <v>46646</v>
      </c>
      <c r="L60" s="21">
        <v>20000000</v>
      </c>
      <c r="M60" s="62">
        <v>1.2E-2</v>
      </c>
      <c r="N60" s="21">
        <v>0.85</v>
      </c>
      <c r="O60" s="63">
        <f t="shared" si="0"/>
        <v>1.0200000000000001E-2</v>
      </c>
      <c r="P60" s="22"/>
      <c r="Q60" s="23" t="s">
        <v>282</v>
      </c>
      <c r="R60" s="1" t="s">
        <v>339</v>
      </c>
      <c r="S60" s="32"/>
      <c r="T60" s="32"/>
      <c r="U60" s="32"/>
      <c r="V60" s="32"/>
      <c r="W60" s="53"/>
      <c r="X60" s="53"/>
      <c r="Y60" s="53"/>
      <c r="Z60" s="53"/>
      <c r="AA60" s="53"/>
      <c r="AB60" s="53"/>
      <c r="AC60" s="53"/>
      <c r="AD60" s="53"/>
    </row>
    <row r="61" spans="1:36" s="1" customFormat="1" ht="29.1" customHeight="1" x14ac:dyDescent="0.25">
      <c r="A61" s="15" t="s">
        <v>35</v>
      </c>
      <c r="B61" s="16" t="s">
        <v>213</v>
      </c>
      <c r="C61" s="17" t="s">
        <v>202</v>
      </c>
      <c r="D61" s="18" t="s">
        <v>18</v>
      </c>
      <c r="E61" s="18" t="s">
        <v>277</v>
      </c>
      <c r="F61" s="38" t="s">
        <v>214</v>
      </c>
      <c r="G61" s="15">
        <v>3</v>
      </c>
      <c r="H61" s="19" t="s">
        <v>21</v>
      </c>
      <c r="I61" s="20" t="s">
        <v>22</v>
      </c>
      <c r="J61" s="67">
        <f t="shared" si="1"/>
        <v>46282</v>
      </c>
      <c r="K61" s="67">
        <f t="shared" si="2"/>
        <v>46646</v>
      </c>
      <c r="L61" s="21">
        <v>20000000</v>
      </c>
      <c r="M61" s="62">
        <v>8.9999999999999993E-3</v>
      </c>
      <c r="N61" s="21">
        <v>0.85</v>
      </c>
      <c r="O61" s="63">
        <f t="shared" si="0"/>
        <v>7.6499999999999988E-3</v>
      </c>
      <c r="P61" s="22"/>
      <c r="Q61" s="23" t="s">
        <v>282</v>
      </c>
      <c r="R61" s="32" t="s">
        <v>340</v>
      </c>
      <c r="S61" s="32"/>
      <c r="T61" s="32"/>
      <c r="U61" s="32"/>
      <c r="V61" s="32"/>
    </row>
    <row r="62" spans="1:36" s="1" customFormat="1" ht="29.1" customHeight="1" x14ac:dyDescent="0.25">
      <c r="A62" s="15" t="s">
        <v>39</v>
      </c>
      <c r="B62" s="33" t="s">
        <v>215</v>
      </c>
      <c r="C62" s="17" t="s">
        <v>202</v>
      </c>
      <c r="D62" s="18" t="s">
        <v>18</v>
      </c>
      <c r="E62" s="18" t="s">
        <v>216</v>
      </c>
      <c r="F62" s="38" t="s">
        <v>217</v>
      </c>
      <c r="G62" s="15">
        <v>5</v>
      </c>
      <c r="H62" s="19" t="s">
        <v>21</v>
      </c>
      <c r="I62" s="20" t="s">
        <v>22</v>
      </c>
      <c r="J62" s="67">
        <f t="shared" si="1"/>
        <v>46282</v>
      </c>
      <c r="K62" s="67">
        <f t="shared" si="2"/>
        <v>46646</v>
      </c>
      <c r="L62" s="21">
        <v>20000000</v>
      </c>
      <c r="M62" s="62">
        <v>1.4E-2</v>
      </c>
      <c r="N62" s="21">
        <v>0.85</v>
      </c>
      <c r="O62" s="63">
        <f t="shared" si="0"/>
        <v>1.1899999999999999E-2</v>
      </c>
      <c r="P62" s="22"/>
      <c r="Q62" s="23" t="s">
        <v>282</v>
      </c>
      <c r="R62" s="32" t="s">
        <v>341</v>
      </c>
      <c r="S62" s="32"/>
      <c r="T62" s="32"/>
      <c r="U62" s="32"/>
      <c r="V62" s="32"/>
    </row>
    <row r="63" spans="1:36" s="1" customFormat="1" ht="29.1" customHeight="1" x14ac:dyDescent="0.25">
      <c r="A63" s="15" t="s">
        <v>43</v>
      </c>
      <c r="B63" s="16" t="s">
        <v>218</v>
      </c>
      <c r="C63" s="17" t="s">
        <v>202</v>
      </c>
      <c r="D63" s="18" t="s">
        <v>18</v>
      </c>
      <c r="E63" s="18" t="s">
        <v>219</v>
      </c>
      <c r="F63" s="38" t="s">
        <v>220</v>
      </c>
      <c r="G63" s="15">
        <v>3</v>
      </c>
      <c r="H63" s="15" t="s">
        <v>21</v>
      </c>
      <c r="I63" s="35" t="s">
        <v>22</v>
      </c>
      <c r="J63" s="67">
        <f t="shared" si="1"/>
        <v>46282</v>
      </c>
      <c r="K63" s="67">
        <f t="shared" si="2"/>
        <v>46646</v>
      </c>
      <c r="L63" s="21">
        <v>20000000</v>
      </c>
      <c r="M63" s="62">
        <v>8.9999999999999993E-3</v>
      </c>
      <c r="N63" s="21">
        <v>0.85</v>
      </c>
      <c r="O63" s="63">
        <f t="shared" si="0"/>
        <v>7.6499999999999988E-3</v>
      </c>
      <c r="P63" s="22"/>
      <c r="Q63" s="23" t="s">
        <v>282</v>
      </c>
      <c r="R63" s="32" t="s">
        <v>342</v>
      </c>
      <c r="S63" s="32"/>
      <c r="T63" s="32"/>
      <c r="U63" s="32"/>
      <c r="V63" s="32"/>
    </row>
    <row r="64" spans="1:36" s="1" customFormat="1" ht="29.1" customHeight="1" x14ac:dyDescent="0.25">
      <c r="A64" s="15" t="s">
        <v>47</v>
      </c>
      <c r="B64" s="54" t="s">
        <v>221</v>
      </c>
      <c r="C64" s="17" t="s">
        <v>202</v>
      </c>
      <c r="D64" s="18" t="s">
        <v>25</v>
      </c>
      <c r="E64" s="18" t="s">
        <v>222</v>
      </c>
      <c r="F64" s="38" t="s">
        <v>223</v>
      </c>
      <c r="G64" s="15">
        <v>3</v>
      </c>
      <c r="H64" s="19" t="s">
        <v>21</v>
      </c>
      <c r="I64" s="20" t="s">
        <v>22</v>
      </c>
      <c r="J64" s="67">
        <f t="shared" si="1"/>
        <v>46282</v>
      </c>
      <c r="K64" s="67">
        <f t="shared" si="2"/>
        <v>46646</v>
      </c>
      <c r="L64" s="21">
        <v>20000000</v>
      </c>
      <c r="M64" s="62">
        <v>8.9999999999999993E-3</v>
      </c>
      <c r="N64" s="21">
        <v>0.85</v>
      </c>
      <c r="O64" s="63">
        <f t="shared" si="0"/>
        <v>7.6499999999999988E-3</v>
      </c>
      <c r="P64" s="22"/>
      <c r="Q64" s="23" t="s">
        <v>282</v>
      </c>
      <c r="R64" s="32" t="s">
        <v>343</v>
      </c>
      <c r="S64" s="32"/>
      <c r="T64" s="32"/>
      <c r="U64" s="32"/>
      <c r="V64" s="32"/>
    </row>
    <row r="65" spans="1:33" s="1" customFormat="1" ht="29.1" customHeight="1" x14ac:dyDescent="0.25">
      <c r="A65" s="15" t="s">
        <v>51</v>
      </c>
      <c r="B65" s="16" t="s">
        <v>224</v>
      </c>
      <c r="C65" s="17" t="s">
        <v>202</v>
      </c>
      <c r="D65" s="18" t="s">
        <v>25</v>
      </c>
      <c r="E65" s="18" t="s">
        <v>225</v>
      </c>
      <c r="F65" s="38" t="s">
        <v>226</v>
      </c>
      <c r="G65" s="15">
        <v>14</v>
      </c>
      <c r="H65" s="19" t="s">
        <v>21</v>
      </c>
      <c r="I65" s="20" t="s">
        <v>22</v>
      </c>
      <c r="J65" s="67">
        <f t="shared" si="1"/>
        <v>46282</v>
      </c>
      <c r="K65" s="67">
        <f t="shared" si="2"/>
        <v>46646</v>
      </c>
      <c r="L65" s="21">
        <v>20000000</v>
      </c>
      <c r="M65" s="62">
        <v>3.3000000000000002E-2</v>
      </c>
      <c r="N65" s="21">
        <v>0.85</v>
      </c>
      <c r="O65" s="63">
        <f t="shared" si="0"/>
        <v>2.8050000000000002E-2</v>
      </c>
      <c r="P65" s="22"/>
      <c r="Q65" s="23" t="s">
        <v>282</v>
      </c>
      <c r="R65" s="32" t="s">
        <v>344</v>
      </c>
      <c r="S65" s="32"/>
      <c r="T65" s="32"/>
      <c r="U65" s="32"/>
      <c r="V65" s="32"/>
    </row>
    <row r="66" spans="1:33" s="1" customFormat="1" ht="29.1" customHeight="1" x14ac:dyDescent="0.25">
      <c r="A66" s="15" t="s">
        <v>85</v>
      </c>
      <c r="B66" s="33" t="s">
        <v>227</v>
      </c>
      <c r="C66" s="17" t="s">
        <v>202</v>
      </c>
      <c r="D66" s="18" t="s">
        <v>18</v>
      </c>
      <c r="E66" s="18" t="s">
        <v>228</v>
      </c>
      <c r="F66" s="38" t="s">
        <v>229</v>
      </c>
      <c r="G66" s="15">
        <v>7</v>
      </c>
      <c r="H66" s="19" t="s">
        <v>21</v>
      </c>
      <c r="I66" s="20" t="s">
        <v>22</v>
      </c>
      <c r="J66" s="67">
        <f t="shared" si="1"/>
        <v>46282</v>
      </c>
      <c r="K66" s="67">
        <f t="shared" si="2"/>
        <v>46646</v>
      </c>
      <c r="L66" s="21">
        <v>20000000</v>
      </c>
      <c r="M66" s="62">
        <v>1.9E-2</v>
      </c>
      <c r="N66" s="21">
        <v>0.85</v>
      </c>
      <c r="O66" s="63">
        <f t="shared" si="0"/>
        <v>1.6149999999999998E-2</v>
      </c>
      <c r="P66" s="22"/>
      <c r="Q66" s="23" t="s">
        <v>282</v>
      </c>
      <c r="R66" s="32" t="s">
        <v>345</v>
      </c>
      <c r="S66" s="32"/>
      <c r="T66" s="32"/>
      <c r="U66" s="32"/>
      <c r="V66" s="32"/>
    </row>
    <row r="67" spans="1:33" s="1" customFormat="1" ht="29.1" customHeight="1" x14ac:dyDescent="0.25">
      <c r="A67" s="15" t="s">
        <v>127</v>
      </c>
      <c r="B67" s="16" t="s">
        <v>230</v>
      </c>
      <c r="C67" s="17" t="s">
        <v>202</v>
      </c>
      <c r="D67" s="18" t="s">
        <v>18</v>
      </c>
      <c r="E67" s="18" t="s">
        <v>231</v>
      </c>
      <c r="F67" s="38" t="s">
        <v>232</v>
      </c>
      <c r="G67" s="15">
        <v>5</v>
      </c>
      <c r="H67" s="19" t="s">
        <v>21</v>
      </c>
      <c r="I67" s="20" t="s">
        <v>22</v>
      </c>
      <c r="J67" s="67">
        <f t="shared" si="1"/>
        <v>46282</v>
      </c>
      <c r="K67" s="67">
        <f t="shared" si="2"/>
        <v>46646</v>
      </c>
      <c r="L67" s="21">
        <v>20000000</v>
      </c>
      <c r="M67" s="62">
        <v>1.4E-2</v>
      </c>
      <c r="N67" s="21">
        <v>0.85</v>
      </c>
      <c r="O67" s="63">
        <f t="shared" si="0"/>
        <v>1.1899999999999999E-2</v>
      </c>
      <c r="P67" s="22"/>
      <c r="Q67" s="23" t="s">
        <v>282</v>
      </c>
      <c r="R67" s="32" t="s">
        <v>346</v>
      </c>
      <c r="S67" s="32"/>
      <c r="T67" s="32"/>
      <c r="U67" s="32"/>
      <c r="V67" s="32"/>
    </row>
    <row r="68" spans="1:33" s="75" customFormat="1" ht="29.1" customHeight="1" x14ac:dyDescent="0.25">
      <c r="A68" s="42" t="s">
        <v>132</v>
      </c>
      <c r="B68" s="81" t="s">
        <v>233</v>
      </c>
      <c r="C68" s="44" t="s">
        <v>202</v>
      </c>
      <c r="D68" s="45" t="s">
        <v>25</v>
      </c>
      <c r="E68" s="45" t="s">
        <v>234</v>
      </c>
      <c r="F68" s="47" t="s">
        <v>235</v>
      </c>
      <c r="G68" s="42">
        <v>12</v>
      </c>
      <c r="H68" s="42" t="s">
        <v>21</v>
      </c>
      <c r="I68" s="48" t="s">
        <v>22</v>
      </c>
      <c r="J68" s="67">
        <f t="shared" si="1"/>
        <v>46282</v>
      </c>
      <c r="K68" s="67">
        <f t="shared" si="2"/>
        <v>46646</v>
      </c>
      <c r="L68" s="49">
        <v>20000000</v>
      </c>
      <c r="M68" s="73">
        <v>2.9000000000000001E-2</v>
      </c>
      <c r="N68" s="49">
        <v>0.85</v>
      </c>
      <c r="O68" s="74">
        <f t="shared" si="0"/>
        <v>2.4650000000000002E-2</v>
      </c>
      <c r="P68" s="49"/>
      <c r="Q68" s="50" t="s">
        <v>282</v>
      </c>
      <c r="R68" s="51" t="s">
        <v>335</v>
      </c>
      <c r="S68" s="51"/>
      <c r="T68" s="51"/>
      <c r="U68" s="51"/>
      <c r="V68" s="51"/>
    </row>
    <row r="69" spans="1:33" s="75" customFormat="1" ht="29.1" customHeight="1" x14ac:dyDescent="0.25">
      <c r="A69" s="42" t="s">
        <v>136</v>
      </c>
      <c r="B69" s="69" t="s">
        <v>236</v>
      </c>
      <c r="C69" s="44" t="s">
        <v>202</v>
      </c>
      <c r="D69" s="45" t="s">
        <v>25</v>
      </c>
      <c r="E69" s="45" t="s">
        <v>237</v>
      </c>
      <c r="F69" s="47" t="s">
        <v>238</v>
      </c>
      <c r="G69" s="42">
        <v>20</v>
      </c>
      <c r="H69" s="42" t="s">
        <v>21</v>
      </c>
      <c r="I69" s="48" t="s">
        <v>22</v>
      </c>
      <c r="J69" s="67">
        <f t="shared" si="1"/>
        <v>46282</v>
      </c>
      <c r="K69" s="67">
        <f t="shared" si="2"/>
        <v>46646</v>
      </c>
      <c r="L69" s="49">
        <v>20000000</v>
      </c>
      <c r="M69" s="73">
        <v>4.4999999999999998E-2</v>
      </c>
      <c r="N69" s="49">
        <v>0.6</v>
      </c>
      <c r="O69" s="74">
        <f t="shared" si="0"/>
        <v>2.7E-2</v>
      </c>
      <c r="P69" s="49"/>
      <c r="Q69" s="50" t="s">
        <v>282</v>
      </c>
      <c r="R69" s="51" t="s">
        <v>347</v>
      </c>
      <c r="S69" s="51"/>
      <c r="T69" s="51"/>
      <c r="U69" s="51"/>
      <c r="V69" s="51"/>
    </row>
    <row r="70" spans="1:33" s="51" customFormat="1" ht="24" customHeight="1" x14ac:dyDescent="0.25">
      <c r="A70" s="42" t="s">
        <v>141</v>
      </c>
      <c r="B70" s="56" t="s">
        <v>239</v>
      </c>
      <c r="C70" s="44" t="s">
        <v>202</v>
      </c>
      <c r="D70" s="45" t="s">
        <v>240</v>
      </c>
      <c r="E70" s="45"/>
      <c r="F70" s="47"/>
      <c r="G70" s="42">
        <v>5</v>
      </c>
      <c r="H70" s="42"/>
      <c r="I70" s="48"/>
      <c r="J70" s="67">
        <f t="shared" si="1"/>
        <v>46282</v>
      </c>
      <c r="K70" s="67">
        <f t="shared" si="2"/>
        <v>46646</v>
      </c>
      <c r="L70" s="49">
        <v>20000000</v>
      </c>
      <c r="M70" s="73">
        <v>3.0000000000000001E-3</v>
      </c>
      <c r="N70" s="49">
        <v>0.85</v>
      </c>
      <c r="O70" s="74">
        <f t="shared" si="0"/>
        <v>2.5500000000000002E-3</v>
      </c>
      <c r="P70" s="49"/>
      <c r="Q70" s="50" t="s">
        <v>321</v>
      </c>
      <c r="R70" s="51" t="s">
        <v>328</v>
      </c>
    </row>
    <row r="71" spans="1:33" s="1" customFormat="1" ht="12.75" x14ac:dyDescent="0.25">
      <c r="A71" s="97"/>
      <c r="B71" s="97"/>
      <c r="C71" s="97"/>
      <c r="D71" s="98" t="s">
        <v>241</v>
      </c>
      <c r="E71" s="99"/>
      <c r="F71" s="97"/>
      <c r="G71" s="97"/>
      <c r="H71" s="97"/>
      <c r="I71" s="97"/>
      <c r="J71" s="126"/>
      <c r="K71" s="126"/>
      <c r="L71" s="100"/>
      <c r="M71" s="101"/>
      <c r="N71" s="100"/>
      <c r="O71" s="102"/>
      <c r="P71" s="100"/>
      <c r="Q71" s="103"/>
      <c r="R71" s="32"/>
      <c r="S71" s="32"/>
      <c r="T71" s="32"/>
      <c r="U71" s="32"/>
      <c r="V71" s="32"/>
    </row>
    <row r="72" spans="1:33" s="1" customFormat="1" ht="29.1" customHeight="1" x14ac:dyDescent="0.25">
      <c r="A72" s="15" t="s">
        <v>16</v>
      </c>
      <c r="B72" s="16" t="s">
        <v>242</v>
      </c>
      <c r="C72" s="17" t="s">
        <v>243</v>
      </c>
      <c r="D72" s="18" t="s">
        <v>25</v>
      </c>
      <c r="E72" s="18" t="s">
        <v>244</v>
      </c>
      <c r="F72" s="38" t="s">
        <v>245</v>
      </c>
      <c r="G72" s="15">
        <v>11</v>
      </c>
      <c r="H72" s="19" t="s">
        <v>21</v>
      </c>
      <c r="I72" s="20" t="s">
        <v>22</v>
      </c>
      <c r="J72" s="67">
        <f>J70</f>
        <v>46282</v>
      </c>
      <c r="K72" s="67">
        <f>K70</f>
        <v>46646</v>
      </c>
      <c r="L72" s="21">
        <v>20000000</v>
      </c>
      <c r="M72" s="62">
        <v>2.9000000000000001E-2</v>
      </c>
      <c r="N72" s="21">
        <v>0.85</v>
      </c>
      <c r="O72" s="63">
        <f t="shared" ref="O72:O82" si="3">M72*N72</f>
        <v>2.4650000000000002E-2</v>
      </c>
      <c r="P72" s="22"/>
      <c r="Q72" s="23" t="s">
        <v>282</v>
      </c>
      <c r="R72" s="32" t="s">
        <v>348</v>
      </c>
      <c r="S72" s="32"/>
      <c r="T72" s="32"/>
      <c r="U72" s="32"/>
      <c r="V72" s="32"/>
    </row>
    <row r="73" spans="1:33" s="1" customFormat="1" ht="29.1" customHeight="1" x14ac:dyDescent="0.25">
      <c r="A73" s="15" t="s">
        <v>23</v>
      </c>
      <c r="B73" s="18" t="s">
        <v>246</v>
      </c>
      <c r="C73" s="17" t="s">
        <v>243</v>
      </c>
      <c r="D73" s="18" t="s">
        <v>25</v>
      </c>
      <c r="E73" s="18" t="s">
        <v>247</v>
      </c>
      <c r="F73" s="38" t="s">
        <v>248</v>
      </c>
      <c r="G73" s="15">
        <v>14</v>
      </c>
      <c r="H73" s="19" t="s">
        <v>21</v>
      </c>
      <c r="I73" s="20" t="s">
        <v>22</v>
      </c>
      <c r="J73" s="67">
        <f t="shared" ref="J73:J82" si="4">J72</f>
        <v>46282</v>
      </c>
      <c r="K73" s="67">
        <f t="shared" ref="K73:K82" si="5">K72</f>
        <v>46646</v>
      </c>
      <c r="L73" s="21">
        <v>20000000</v>
      </c>
      <c r="M73" s="62">
        <v>3.3000000000000002E-2</v>
      </c>
      <c r="N73" s="21">
        <v>0.85</v>
      </c>
      <c r="O73" s="63">
        <f t="shared" si="3"/>
        <v>2.8050000000000002E-2</v>
      </c>
      <c r="P73" s="22"/>
      <c r="Q73" s="23" t="s">
        <v>282</v>
      </c>
      <c r="R73" s="32" t="s">
        <v>349</v>
      </c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</row>
    <row r="74" spans="1:33" s="1" customFormat="1" ht="29.1" customHeight="1" x14ac:dyDescent="0.25">
      <c r="A74" s="15" t="s">
        <v>28</v>
      </c>
      <c r="B74" s="16" t="s">
        <v>249</v>
      </c>
      <c r="C74" s="17" t="s">
        <v>243</v>
      </c>
      <c r="D74" s="18" t="s">
        <v>25</v>
      </c>
      <c r="E74" s="18" t="s">
        <v>250</v>
      </c>
      <c r="F74" s="38" t="s">
        <v>251</v>
      </c>
      <c r="G74" s="15">
        <v>16</v>
      </c>
      <c r="H74" s="19" t="s">
        <v>21</v>
      </c>
      <c r="I74" s="20" t="s">
        <v>22</v>
      </c>
      <c r="J74" s="67">
        <f t="shared" si="4"/>
        <v>46282</v>
      </c>
      <c r="K74" s="67">
        <f t="shared" si="5"/>
        <v>46646</v>
      </c>
      <c r="L74" s="21">
        <v>20000000</v>
      </c>
      <c r="M74" s="62">
        <v>3.3000000000000002E-2</v>
      </c>
      <c r="N74" s="21">
        <v>0.6</v>
      </c>
      <c r="O74" s="63">
        <f t="shared" si="3"/>
        <v>1.9800000000000002E-2</v>
      </c>
      <c r="P74" s="22"/>
      <c r="Q74" s="23" t="s">
        <v>282</v>
      </c>
      <c r="R74" s="32" t="s">
        <v>350</v>
      </c>
      <c r="S74" s="32"/>
      <c r="T74" s="32"/>
      <c r="U74" s="32"/>
      <c r="V74" s="32"/>
    </row>
    <row r="75" spans="1:33" s="1" customFormat="1" ht="29.1" customHeight="1" x14ac:dyDescent="0.25">
      <c r="A75" s="15" t="s">
        <v>32</v>
      </c>
      <c r="B75" s="33" t="s">
        <v>252</v>
      </c>
      <c r="C75" s="17" t="s">
        <v>243</v>
      </c>
      <c r="D75" s="18" t="s">
        <v>25</v>
      </c>
      <c r="E75" s="18" t="s">
        <v>253</v>
      </c>
      <c r="F75" s="38" t="s">
        <v>254</v>
      </c>
      <c r="G75" s="15">
        <v>3</v>
      </c>
      <c r="H75" s="19" t="s">
        <v>21</v>
      </c>
      <c r="I75" s="20" t="s">
        <v>22</v>
      </c>
      <c r="J75" s="67">
        <f t="shared" si="4"/>
        <v>46282</v>
      </c>
      <c r="K75" s="67">
        <f t="shared" si="5"/>
        <v>46646</v>
      </c>
      <c r="L75" s="21">
        <v>20000000</v>
      </c>
      <c r="M75" s="62">
        <v>8.9999999999999993E-3</v>
      </c>
      <c r="N75" s="21">
        <v>0.85</v>
      </c>
      <c r="O75" s="63">
        <f t="shared" si="3"/>
        <v>7.6499999999999988E-3</v>
      </c>
      <c r="P75" s="22"/>
      <c r="Q75" s="23" t="s">
        <v>282</v>
      </c>
      <c r="R75" s="32" t="s">
        <v>351</v>
      </c>
      <c r="S75" s="32"/>
      <c r="T75" s="32"/>
      <c r="U75" s="32"/>
      <c r="V75" s="32"/>
    </row>
    <row r="76" spans="1:33" s="1" customFormat="1" ht="29.1" customHeight="1" x14ac:dyDescent="0.25">
      <c r="A76" s="15" t="s">
        <v>35</v>
      </c>
      <c r="B76" s="16" t="s">
        <v>255</v>
      </c>
      <c r="C76" s="17" t="s">
        <v>243</v>
      </c>
      <c r="D76" s="18" t="s">
        <v>25</v>
      </c>
      <c r="E76" s="18" t="s">
        <v>256</v>
      </c>
      <c r="F76" s="38" t="s">
        <v>257</v>
      </c>
      <c r="G76" s="15">
        <v>5</v>
      </c>
      <c r="H76" s="19" t="s">
        <v>21</v>
      </c>
      <c r="I76" s="20" t="s">
        <v>22</v>
      </c>
      <c r="J76" s="67">
        <f t="shared" si="4"/>
        <v>46282</v>
      </c>
      <c r="K76" s="67">
        <f t="shared" si="5"/>
        <v>46646</v>
      </c>
      <c r="L76" s="21">
        <v>20000000</v>
      </c>
      <c r="M76" s="62">
        <v>1.4E-2</v>
      </c>
      <c r="N76" s="21">
        <v>0.85</v>
      </c>
      <c r="O76" s="63">
        <f t="shared" si="3"/>
        <v>1.1899999999999999E-2</v>
      </c>
      <c r="P76" s="22"/>
      <c r="Q76" s="23" t="s">
        <v>282</v>
      </c>
      <c r="R76" s="32" t="s">
        <v>352</v>
      </c>
      <c r="S76" s="32"/>
      <c r="T76" s="32"/>
      <c r="U76" s="32"/>
      <c r="V76" s="32"/>
    </row>
    <row r="77" spans="1:33" s="1" customFormat="1" ht="29.1" customHeight="1" x14ac:dyDescent="0.25">
      <c r="A77" s="15" t="s">
        <v>39</v>
      </c>
      <c r="B77" s="33" t="s">
        <v>258</v>
      </c>
      <c r="C77" s="17" t="s">
        <v>243</v>
      </c>
      <c r="D77" s="18" t="s">
        <v>259</v>
      </c>
      <c r="E77" s="18" t="s">
        <v>260</v>
      </c>
      <c r="F77" s="38" t="s">
        <v>261</v>
      </c>
      <c r="G77" s="15">
        <v>4</v>
      </c>
      <c r="H77" s="19" t="s">
        <v>21</v>
      </c>
      <c r="I77" s="20" t="s">
        <v>22</v>
      </c>
      <c r="J77" s="67">
        <f t="shared" si="4"/>
        <v>46282</v>
      </c>
      <c r="K77" s="67">
        <f t="shared" si="5"/>
        <v>46646</v>
      </c>
      <c r="L77" s="21">
        <v>20000000</v>
      </c>
      <c r="M77" s="62">
        <v>1.2E-2</v>
      </c>
      <c r="N77" s="21">
        <v>0.85</v>
      </c>
      <c r="O77" s="63">
        <f t="shared" si="3"/>
        <v>1.0200000000000001E-2</v>
      </c>
      <c r="P77" s="22"/>
      <c r="Q77" s="23" t="s">
        <v>282</v>
      </c>
      <c r="R77" s="68" t="s">
        <v>353</v>
      </c>
      <c r="S77" s="32"/>
      <c r="T77" s="32"/>
      <c r="U77" s="32"/>
      <c r="V77" s="32"/>
    </row>
    <row r="78" spans="1:33" s="1" customFormat="1" ht="29.1" customHeight="1" x14ac:dyDescent="0.25">
      <c r="A78" s="15" t="s">
        <v>43</v>
      </c>
      <c r="B78" s="16" t="s">
        <v>262</v>
      </c>
      <c r="C78" s="17" t="s">
        <v>243</v>
      </c>
      <c r="D78" s="18" t="s">
        <v>259</v>
      </c>
      <c r="E78" s="18" t="s">
        <v>263</v>
      </c>
      <c r="F78" s="38" t="s">
        <v>264</v>
      </c>
      <c r="G78" s="15">
        <v>5</v>
      </c>
      <c r="H78" s="19" t="s">
        <v>21</v>
      </c>
      <c r="I78" s="20" t="s">
        <v>22</v>
      </c>
      <c r="J78" s="67">
        <f t="shared" si="4"/>
        <v>46282</v>
      </c>
      <c r="K78" s="67">
        <f t="shared" si="5"/>
        <v>46646</v>
      </c>
      <c r="L78" s="21">
        <v>20000000</v>
      </c>
      <c r="M78" s="62">
        <v>1.4E-2</v>
      </c>
      <c r="N78" s="21">
        <v>0.85</v>
      </c>
      <c r="O78" s="63">
        <f t="shared" si="3"/>
        <v>1.1899999999999999E-2</v>
      </c>
      <c r="P78" s="22"/>
      <c r="Q78" s="23" t="s">
        <v>282</v>
      </c>
      <c r="R78" s="32" t="s">
        <v>354</v>
      </c>
      <c r="S78" s="32"/>
      <c r="T78" s="32"/>
      <c r="U78" s="32"/>
      <c r="V78" s="32"/>
    </row>
    <row r="79" spans="1:33" s="1" customFormat="1" ht="29.1" customHeight="1" x14ac:dyDescent="0.25">
      <c r="A79" s="15" t="s">
        <v>47</v>
      </c>
      <c r="B79" s="54" t="s">
        <v>265</v>
      </c>
      <c r="C79" s="17" t="s">
        <v>243</v>
      </c>
      <c r="D79" s="18" t="s">
        <v>25</v>
      </c>
      <c r="E79" s="18" t="s">
        <v>278</v>
      </c>
      <c r="F79" s="38" t="s">
        <v>266</v>
      </c>
      <c r="G79" s="17">
        <v>17</v>
      </c>
      <c r="H79" s="19" t="s">
        <v>21</v>
      </c>
      <c r="I79" s="20" t="s">
        <v>22</v>
      </c>
      <c r="J79" s="67">
        <f t="shared" si="4"/>
        <v>46282</v>
      </c>
      <c r="K79" s="67">
        <f t="shared" si="5"/>
        <v>46646</v>
      </c>
      <c r="L79" s="21">
        <v>20000000</v>
      </c>
      <c r="M79" s="62">
        <v>3.3000000000000002E-2</v>
      </c>
      <c r="N79" s="21">
        <v>0.6</v>
      </c>
      <c r="O79" s="63">
        <f t="shared" si="3"/>
        <v>1.9800000000000002E-2</v>
      </c>
      <c r="P79" s="22"/>
      <c r="Q79" s="23" t="s">
        <v>282</v>
      </c>
      <c r="R79" s="32" t="s">
        <v>355</v>
      </c>
      <c r="S79" s="32"/>
      <c r="T79" s="32"/>
      <c r="U79" s="32"/>
      <c r="V79" s="32"/>
    </row>
    <row r="80" spans="1:33" s="1" customFormat="1" ht="29.1" customHeight="1" x14ac:dyDescent="0.25">
      <c r="A80" s="15" t="s">
        <v>51</v>
      </c>
      <c r="B80" s="34" t="s">
        <v>267</v>
      </c>
      <c r="C80" s="17" t="s">
        <v>243</v>
      </c>
      <c r="D80" s="18" t="s">
        <v>18</v>
      </c>
      <c r="E80" s="18" t="s">
        <v>268</v>
      </c>
      <c r="F80" s="38" t="s">
        <v>269</v>
      </c>
      <c r="G80" s="15">
        <v>8</v>
      </c>
      <c r="H80" s="19" t="s">
        <v>21</v>
      </c>
      <c r="I80" s="20" t="s">
        <v>22</v>
      </c>
      <c r="J80" s="67">
        <f t="shared" si="4"/>
        <v>46282</v>
      </c>
      <c r="K80" s="67">
        <f t="shared" si="5"/>
        <v>46646</v>
      </c>
      <c r="L80" s="21">
        <v>20000000</v>
      </c>
      <c r="M80" s="62">
        <v>2.4E-2</v>
      </c>
      <c r="N80" s="21">
        <v>0.85</v>
      </c>
      <c r="O80" s="63">
        <f t="shared" si="3"/>
        <v>2.0400000000000001E-2</v>
      </c>
      <c r="P80" s="22"/>
      <c r="Q80" s="23" t="s">
        <v>282</v>
      </c>
      <c r="R80" s="32" t="s">
        <v>356</v>
      </c>
      <c r="S80" s="32"/>
      <c r="T80" s="32"/>
      <c r="U80" s="32"/>
      <c r="V80" s="32"/>
    </row>
    <row r="81" spans="1:22" s="1" customFormat="1" ht="29.1" customHeight="1" x14ac:dyDescent="0.25">
      <c r="A81" s="15" t="s">
        <v>85</v>
      </c>
      <c r="B81" s="33" t="s">
        <v>270</v>
      </c>
      <c r="C81" s="17" t="s">
        <v>243</v>
      </c>
      <c r="D81" s="18" t="s">
        <v>25</v>
      </c>
      <c r="E81" s="18" t="s">
        <v>271</v>
      </c>
      <c r="F81" s="38" t="s">
        <v>272</v>
      </c>
      <c r="G81" s="41">
        <v>3</v>
      </c>
      <c r="H81" s="19" t="s">
        <v>21</v>
      </c>
      <c r="I81" s="20" t="s">
        <v>22</v>
      </c>
      <c r="J81" s="67">
        <f t="shared" si="4"/>
        <v>46282</v>
      </c>
      <c r="K81" s="67">
        <f t="shared" si="5"/>
        <v>46646</v>
      </c>
      <c r="L81" s="21">
        <v>20000000</v>
      </c>
      <c r="M81" s="62">
        <v>8.9999999999999993E-3</v>
      </c>
      <c r="N81" s="21">
        <v>0.85</v>
      </c>
      <c r="O81" s="63">
        <f t="shared" si="3"/>
        <v>7.6499999999999988E-3</v>
      </c>
      <c r="P81" s="22"/>
      <c r="Q81" s="23" t="s">
        <v>282</v>
      </c>
      <c r="R81" s="32" t="s">
        <v>357</v>
      </c>
      <c r="S81" s="32"/>
      <c r="T81" s="32"/>
      <c r="U81" s="32"/>
      <c r="V81" s="32"/>
    </row>
    <row r="82" spans="1:22" s="75" customFormat="1" ht="26.25" customHeight="1" x14ac:dyDescent="0.25">
      <c r="A82" s="42" t="s">
        <v>127</v>
      </c>
      <c r="B82" s="43" t="s">
        <v>273</v>
      </c>
      <c r="C82" s="44" t="s">
        <v>243</v>
      </c>
      <c r="D82" s="45" t="s">
        <v>274</v>
      </c>
      <c r="E82" s="45" t="s">
        <v>279</v>
      </c>
      <c r="F82" s="47"/>
      <c r="G82" s="42">
        <v>2</v>
      </c>
      <c r="H82" s="42"/>
      <c r="I82" s="48"/>
      <c r="J82" s="67">
        <f t="shared" si="4"/>
        <v>46282</v>
      </c>
      <c r="K82" s="67">
        <f t="shared" si="5"/>
        <v>46646</v>
      </c>
      <c r="L82" s="49">
        <v>20000000</v>
      </c>
      <c r="M82" s="73">
        <v>3.0000000000000001E-3</v>
      </c>
      <c r="N82" s="49">
        <v>0.6</v>
      </c>
      <c r="O82" s="74">
        <f t="shared" si="3"/>
        <v>1.8E-3</v>
      </c>
      <c r="P82" s="49"/>
      <c r="Q82" s="50" t="s">
        <v>321</v>
      </c>
      <c r="R82" s="51" t="s">
        <v>329</v>
      </c>
      <c r="S82" s="51"/>
      <c r="T82" s="51"/>
      <c r="U82" s="51"/>
      <c r="V82" s="51"/>
    </row>
    <row r="83" spans="1:22" s="1" customFormat="1" x14ac:dyDescent="0.2">
      <c r="A83" s="32"/>
      <c r="B83" s="127" t="s">
        <v>358</v>
      </c>
      <c r="C83" s="128"/>
      <c r="D83" s="128"/>
      <c r="E83" s="129"/>
      <c r="F83" s="31"/>
      <c r="G83" s="31"/>
      <c r="H83" s="31"/>
      <c r="I83" s="92"/>
      <c r="J83" s="93"/>
      <c r="K83" s="94"/>
      <c r="L83" s="95">
        <f>SUM(L6:L82)</f>
        <v>1420000000</v>
      </c>
      <c r="M83" s="95"/>
      <c r="N83" s="95"/>
      <c r="O83" s="95"/>
      <c r="P83" s="95">
        <f>P5+P15+P26+P48+P53+P56+P71</f>
        <v>0</v>
      </c>
      <c r="Q83" s="96"/>
      <c r="R83" s="32"/>
      <c r="S83" s="32"/>
      <c r="T83" s="32"/>
      <c r="U83" s="32"/>
      <c r="V83" s="91">
        <f>P5+P15+P26+P48+P53+P56+P71</f>
        <v>0</v>
      </c>
    </row>
    <row r="84" spans="1:22" ht="15" customHeight="1" x14ac:dyDescent="0.2">
      <c r="A84" s="32"/>
      <c r="B84" s="32"/>
      <c r="C84" s="57"/>
      <c r="I84" s="58"/>
      <c r="J84" s="59"/>
      <c r="K84" s="60"/>
      <c r="L84" s="60"/>
      <c r="M84" s="60"/>
      <c r="N84" s="60"/>
      <c r="O84" s="60"/>
      <c r="P84" s="60"/>
      <c r="Q84" s="61"/>
    </row>
    <row r="85" spans="1:22" ht="15" customHeight="1" x14ac:dyDescent="0.2">
      <c r="A85" s="32"/>
      <c r="B85" s="32"/>
      <c r="C85" s="57"/>
      <c r="I85" s="58"/>
      <c r="J85" s="59"/>
      <c r="K85" s="60"/>
      <c r="L85" s="60"/>
      <c r="M85" s="60"/>
      <c r="N85" s="60"/>
      <c r="O85" s="60"/>
      <c r="P85" s="60"/>
      <c r="Q85" s="61"/>
    </row>
  </sheetData>
  <autoFilter ref="A4:Q83"/>
  <mergeCells count="2">
    <mergeCell ref="B83:E83"/>
    <mergeCell ref="A3:Q3"/>
  </mergeCells>
  <pageMargins left="0.23622000000000001" right="0.23622000000000001" top="0.748031" bottom="0.748031" header="0.31496099999999999" footer="0.31496099999999999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RyabykhVM</dc:creator>
  <cp:lastModifiedBy>Потемкина Софья Андреевна</cp:lastModifiedBy>
  <cp:revision>36</cp:revision>
  <cp:lastPrinted>2026-08-12T12:00:16Z</cp:lastPrinted>
  <dcterms:created xsi:type="dcterms:W3CDTF">2014-04-08T10:57:00Z</dcterms:created>
  <dcterms:modified xsi:type="dcterms:W3CDTF">2026-09-10T08:57:02Z</dcterms:modified>
  <cp:version>1048576</cp:version>
</cp:coreProperties>
</file>