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ДЗ\УЗО\1_ЗАКУПКИ\2026\ДИТ\0574-ТПИР ИТ-2026-ИА ПО для ЦОД СШ ГЭС\1_ПЗД\2 29092026\"/>
    </mc:Choice>
  </mc:AlternateContent>
  <bookViews>
    <workbookView xWindow="0" yWindow="0" windowWidth="12000" windowHeight="5100" tabRatio="500"/>
  </bookViews>
  <sheets>
    <sheet name="НМЦ" sheetId="1" r:id="rId1"/>
  </sheets>
  <definedNames>
    <definedName name="_xlnm._FilterDatabase" localSheetId="0" hidden="1">НМЦ!$R$13:$AA$49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46" i="1" l="1"/>
  <c r="F46" i="1"/>
  <c r="E46" i="1"/>
  <c r="D46" i="1"/>
  <c r="C46" i="1"/>
  <c r="G45" i="1"/>
  <c r="F45" i="1"/>
  <c r="E45" i="1"/>
  <c r="D45" i="1"/>
  <c r="C45" i="1"/>
  <c r="G44" i="1"/>
  <c r="F44" i="1"/>
  <c r="E44" i="1"/>
  <c r="D44" i="1"/>
  <c r="C44" i="1"/>
  <c r="G43" i="1"/>
  <c r="F43" i="1"/>
  <c r="E43" i="1"/>
  <c r="D43" i="1"/>
  <c r="C43" i="1"/>
  <c r="G42" i="1"/>
  <c r="F42" i="1"/>
  <c r="E42" i="1"/>
  <c r="D42" i="1"/>
  <c r="C42" i="1"/>
  <c r="G41" i="1"/>
  <c r="F41" i="1"/>
  <c r="E41" i="1"/>
  <c r="D41" i="1"/>
  <c r="C41" i="1"/>
  <c r="G40" i="1"/>
  <c r="F40" i="1"/>
  <c r="E40" i="1"/>
  <c r="D40" i="1"/>
  <c r="C40" i="1"/>
  <c r="G39" i="1"/>
  <c r="F39" i="1"/>
  <c r="E39" i="1"/>
  <c r="D39" i="1"/>
  <c r="C39" i="1"/>
  <c r="G38" i="1"/>
  <c r="F38" i="1"/>
  <c r="E38" i="1"/>
  <c r="D38" i="1"/>
  <c r="C38" i="1"/>
  <c r="G37" i="1"/>
  <c r="F37" i="1"/>
  <c r="E37" i="1"/>
  <c r="D37" i="1"/>
  <c r="C37" i="1"/>
  <c r="G36" i="1"/>
  <c r="F36" i="1"/>
  <c r="E36" i="1"/>
  <c r="D36" i="1"/>
  <c r="C36" i="1"/>
  <c r="G35" i="1"/>
  <c r="F35" i="1"/>
  <c r="E35" i="1"/>
  <c r="D35" i="1"/>
  <c r="C35" i="1"/>
  <c r="AA34" i="1"/>
  <c r="K34" i="1"/>
  <c r="G34" i="1"/>
  <c r="M34" i="1" s="1"/>
  <c r="F34" i="1"/>
  <c r="E34" i="1"/>
  <c r="D34" i="1"/>
  <c r="C34" i="1"/>
  <c r="AA33" i="1"/>
  <c r="K33" i="1"/>
  <c r="G33" i="1"/>
  <c r="M33" i="1" s="1"/>
  <c r="F33" i="1"/>
  <c r="E33" i="1"/>
  <c r="D33" i="1"/>
  <c r="C33" i="1"/>
  <c r="AA32" i="1"/>
  <c r="K32" i="1"/>
  <c r="G32" i="1"/>
  <c r="M32" i="1" s="1"/>
  <c r="F32" i="1"/>
  <c r="E32" i="1"/>
  <c r="D32" i="1"/>
  <c r="C32" i="1"/>
  <c r="G31" i="1"/>
  <c r="F31" i="1"/>
  <c r="E31" i="1"/>
  <c r="D31" i="1"/>
  <c r="C31" i="1"/>
  <c r="AA30" i="1"/>
  <c r="K30" i="1"/>
  <c r="G30" i="1"/>
  <c r="M30" i="1" s="1"/>
  <c r="F30" i="1"/>
  <c r="E30" i="1"/>
  <c r="D30" i="1"/>
  <c r="C30" i="1"/>
  <c r="G29" i="1"/>
  <c r="F29" i="1"/>
  <c r="E29" i="1"/>
  <c r="D29" i="1"/>
  <c r="C29" i="1"/>
  <c r="AA28" i="1"/>
  <c r="K28" i="1"/>
  <c r="G28" i="1"/>
  <c r="M28" i="1" s="1"/>
  <c r="F28" i="1"/>
  <c r="E28" i="1"/>
  <c r="D28" i="1"/>
  <c r="C28" i="1"/>
  <c r="AA27" i="1"/>
  <c r="K27" i="1"/>
  <c r="G27" i="1"/>
  <c r="M27" i="1" s="1"/>
  <c r="F27" i="1"/>
  <c r="E27" i="1"/>
  <c r="D27" i="1"/>
  <c r="C27" i="1"/>
  <c r="AA26" i="1"/>
  <c r="K26" i="1"/>
  <c r="G26" i="1"/>
  <c r="M26" i="1" s="1"/>
  <c r="F26" i="1"/>
  <c r="E26" i="1"/>
  <c r="D26" i="1"/>
  <c r="C26" i="1"/>
  <c r="G25" i="1"/>
  <c r="F25" i="1"/>
  <c r="E25" i="1"/>
  <c r="D25" i="1"/>
  <c r="C25" i="1"/>
  <c r="G24" i="1"/>
  <c r="F24" i="1"/>
  <c r="E24" i="1"/>
  <c r="D24" i="1"/>
  <c r="C24" i="1"/>
  <c r="G23" i="1"/>
  <c r="F23" i="1"/>
  <c r="E23" i="1"/>
  <c r="D23" i="1"/>
  <c r="C23" i="1"/>
  <c r="G22" i="1"/>
  <c r="F22" i="1"/>
  <c r="E22" i="1"/>
  <c r="D22" i="1"/>
  <c r="C22" i="1"/>
  <c r="AA21" i="1"/>
  <c r="K21" i="1"/>
  <c r="G21" i="1"/>
  <c r="M21" i="1" s="1"/>
  <c r="F21" i="1"/>
  <c r="E21" i="1"/>
  <c r="D21" i="1"/>
  <c r="C21" i="1"/>
  <c r="AA20" i="1"/>
  <c r="K20" i="1"/>
  <c r="G20" i="1"/>
  <c r="M20" i="1" s="1"/>
  <c r="F20" i="1"/>
  <c r="E20" i="1"/>
  <c r="D20" i="1"/>
  <c r="C20" i="1"/>
  <c r="AA19" i="1"/>
  <c r="K19" i="1"/>
  <c r="G19" i="1"/>
  <c r="M19" i="1" s="1"/>
  <c r="F19" i="1"/>
  <c r="E19" i="1"/>
  <c r="D19" i="1"/>
  <c r="C19" i="1"/>
  <c r="AA18" i="1"/>
  <c r="K18" i="1"/>
  <c r="G18" i="1"/>
  <c r="M18" i="1" s="1"/>
  <c r="F18" i="1"/>
  <c r="E18" i="1"/>
  <c r="D18" i="1"/>
  <c r="C18" i="1"/>
  <c r="G17" i="1"/>
  <c r="F17" i="1"/>
  <c r="E17" i="1"/>
  <c r="D17" i="1"/>
  <c r="C17" i="1"/>
  <c r="G16" i="1"/>
  <c r="F16" i="1"/>
  <c r="E16" i="1"/>
  <c r="D16" i="1"/>
  <c r="C16" i="1"/>
  <c r="G15" i="1"/>
  <c r="F15" i="1"/>
  <c r="E15" i="1"/>
  <c r="D15" i="1"/>
  <c r="C15" i="1"/>
  <c r="G14" i="1"/>
  <c r="F14" i="1"/>
  <c r="E14" i="1"/>
  <c r="D14" i="1"/>
  <c r="C14" i="1"/>
  <c r="AA41" i="1" l="1"/>
  <c r="AA40" i="1"/>
  <c r="M44" i="1"/>
  <c r="K36" i="1"/>
  <c r="M45" i="1"/>
  <c r="K37" i="1"/>
  <c r="AA43" i="1"/>
  <c r="AA46" i="1"/>
  <c r="M38" i="1"/>
  <c r="K35" i="1"/>
  <c r="AA22" i="1"/>
  <c r="K31" i="1"/>
  <c r="K39" i="1"/>
  <c r="M39" i="1"/>
  <c r="M41" i="1"/>
  <c r="AA16" i="1"/>
  <c r="M31" i="1"/>
  <c r="K25" i="1"/>
  <c r="M35" i="1"/>
  <c r="M36" i="1"/>
  <c r="K29" i="1"/>
  <c r="AA42" i="1"/>
  <c r="AA23" i="1"/>
  <c r="AA38" i="1"/>
  <c r="M23" i="1"/>
  <c r="AA15" i="1"/>
  <c r="K17" i="1"/>
  <c r="M24" i="1"/>
  <c r="M25" i="1"/>
  <c r="AA24" i="1"/>
  <c r="K24" i="1"/>
  <c r="M16" i="1"/>
  <c r="M17" i="1"/>
  <c r="M29" i="1"/>
  <c r="M40" i="1"/>
  <c r="M42" i="1"/>
  <c r="M43" i="1"/>
  <c r="M46" i="1"/>
  <c r="AA45" i="1"/>
  <c r="K45" i="1"/>
  <c r="AA44" i="1"/>
  <c r="K44" i="1"/>
  <c r="M15" i="1"/>
  <c r="M22" i="1"/>
  <c r="M37" i="1"/>
  <c r="M14" i="1"/>
  <c r="AA14" i="1"/>
  <c r="K14" i="1"/>
  <c r="K40" i="1"/>
  <c r="M47" i="1" l="1"/>
  <c r="M48" i="1"/>
  <c r="AA37" i="1"/>
  <c r="K41" i="1"/>
  <c r="AA36" i="1"/>
  <c r="K43" i="1"/>
  <c r="K46" i="1"/>
  <c r="AA25" i="1"/>
  <c r="AA35" i="1"/>
  <c r="AA17" i="1"/>
  <c r="AA47" i="1" s="1"/>
  <c r="K42" i="1"/>
  <c r="K22" i="1"/>
  <c r="AA39" i="1"/>
  <c r="AA48" i="1" s="1"/>
  <c r="K15" i="1"/>
  <c r="K16" i="1"/>
  <c r="AA31" i="1"/>
  <c r="K23" i="1"/>
  <c r="K38" i="1"/>
  <c r="AA29" i="1"/>
  <c r="M49" i="1" l="1"/>
  <c r="AA49" i="1" l="1"/>
</calcChain>
</file>

<file path=xl/sharedStrings.xml><?xml version="1.0" encoding="utf-8"?>
<sst xmlns="http://schemas.openxmlformats.org/spreadsheetml/2006/main" count="354" uniqueCount="116">
  <si>
    <t>Приложение 1 к Письму о подаче оферты</t>
  </si>
  <si>
    <t>от «___» __________ 202__ г. № _____</t>
  </si>
  <si>
    <t>КОММЕРЧЕСКОЕ ПРЕДЛОЖЕНИЕ</t>
  </si>
  <si>
    <t>СТРУКТУРА НМЦ</t>
  </si>
  <si>
    <t>Наименование Участника:</t>
  </si>
  <si>
    <t>ИНН Участника:</t>
  </si>
  <si>
    <t>Предмет договора:</t>
  </si>
  <si>
    <t>№
п/п</t>
  </si>
  <si>
    <t>Наименование
закупаемой продукции
(товара, работы, услуги)</t>
  </si>
  <si>
    <t>Применение законодательств
о национальном режиме (ст. 3.1-4 Закона 223-ФЗ, ПП 1875)</t>
  </si>
  <si>
    <t>Ед. изм.</t>
  </si>
  <si>
    <t>Закупаемое
количество</t>
  </si>
  <si>
    <t>Страна происхождения предлагаемого товара /
страна регистрации лица выполняющего работу, оказывающего услугу</t>
  </si>
  <si>
    <r>
      <rPr>
        <b/>
        <sz val="12"/>
        <color rgb="FF000000"/>
        <rFont val="Times New Roman"/>
        <family val="1"/>
        <charset val="1"/>
      </rPr>
      <t xml:space="preserve">Наименование реестра и
номер реестровой записи
</t>
    </r>
    <r>
      <rPr>
        <sz val="12"/>
        <color rgb="FF767171"/>
        <rFont val="Times New Roman"/>
        <family val="1"/>
        <charset val="1"/>
      </rPr>
      <t>(</t>
    </r>
    <r>
      <rPr>
        <i/>
        <sz val="12"/>
        <color rgb="FF767171"/>
        <rFont val="Times New Roman"/>
        <family val="1"/>
        <charset val="1"/>
      </rPr>
      <t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</si>
  <si>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>Производитель продукции</t>
  </si>
  <si>
    <r>
      <rPr>
        <b/>
        <sz val="12"/>
        <color rgb="FF000000"/>
        <rFont val="Times New Roman"/>
        <family val="1"/>
        <charset val="1"/>
      </rPr>
      <t xml:space="preserve">НМЦ единицы закупаемой продукции,
руб. без НДС
</t>
    </r>
    <r>
      <rPr>
        <b/>
        <i/>
        <sz val="12"/>
        <color rgb="FF000000"/>
        <rFont val="Times New Roman"/>
        <family val="1"/>
        <charset val="1"/>
      </rPr>
      <t>(опционально)</t>
    </r>
  </si>
  <si>
    <t>Предлагаемая цена одной единицы продукции,
руб. без НДС</t>
  </si>
  <si>
    <t>Итоговая стоимость позиции,
руб. без НДС</t>
  </si>
  <si>
    <t>Код ОКПД 2
закупаемой продукции
(товара, работы, услуги)</t>
  </si>
  <si>
    <t>Единица
измерения</t>
  </si>
  <si>
    <r>
      <rPr>
        <b/>
        <sz val="12"/>
        <color rgb="FF000000"/>
        <rFont val="Times New Roman"/>
        <family val="1"/>
        <charset val="1"/>
      </rP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color rgb="FF767171"/>
        <rFont val="Times New Roman"/>
        <family val="1"/>
        <charset val="1"/>
      </rPr>
      <t>(номера столбцов, которые должны быть заполнены в Коммерческом предложении)</t>
    </r>
  </si>
  <si>
    <t>НМЦ по позиции продукции,
руб. без НДС</t>
  </si>
  <si>
    <t>…</t>
  </si>
  <si>
    <t>1.</t>
  </si>
  <si>
    <t>Комплект №1. Оборудование сети передачи данных (тип 1)</t>
  </si>
  <si>
    <t>Национальный режим не предоставляется - ограничение</t>
  </si>
  <si>
    <t>26.30.11.122</t>
  </si>
  <si>
    <t>компл.</t>
  </si>
  <si>
    <t>столбцы 6, 7</t>
  </si>
  <si>
    <t>-</t>
  </si>
  <si>
    <t>шт.</t>
  </si>
  <si>
    <t>2.</t>
  </si>
  <si>
    <r>
      <rPr>
        <b/>
        <sz val="12"/>
        <color rgb="FF000000"/>
        <rFont val="Times New Roman"/>
        <family val="1"/>
        <charset val="204"/>
      </rPr>
      <t>Комплект №2. Оборудование сети передачи данных (тип 2)</t>
    </r>
    <r>
      <rPr>
        <b/>
        <sz val="12"/>
        <rFont val="Times New Roman"/>
        <family val="1"/>
        <charset val="204"/>
      </rPr>
      <t xml:space="preserve"> </t>
    </r>
  </si>
  <si>
    <t>Комплект №3. Оборудование сети передачи данных (тип 3)</t>
  </si>
  <si>
    <r>
      <rPr>
        <b/>
        <sz val="12"/>
        <color rgb="FF000000"/>
        <rFont val="Times New Roman"/>
        <family val="1"/>
        <charset val="1"/>
      </rPr>
      <t>Комплект №4. Материалы сети передачи данных</t>
    </r>
    <r>
      <rPr>
        <b/>
        <sz val="10"/>
        <rFont val="Times New Roman"/>
        <family val="1"/>
        <charset val="204"/>
      </rPr>
      <t xml:space="preserve"> </t>
    </r>
  </si>
  <si>
    <t>26.30.23.112</t>
  </si>
  <si>
    <t>5.</t>
  </si>
  <si>
    <t xml:space="preserve">Сервер резервного копирования </t>
  </si>
  <si>
    <t>26.20.14.100</t>
  </si>
  <si>
    <t>6.</t>
  </si>
  <si>
    <t>Ленточная библиотека</t>
  </si>
  <si>
    <t>7.</t>
  </si>
  <si>
    <t>Терминальный сервер</t>
  </si>
  <si>
    <t>8.</t>
  </si>
  <si>
    <t>АРМ</t>
  </si>
  <si>
    <t>26.20.11.110</t>
  </si>
  <si>
    <t>9.</t>
  </si>
  <si>
    <t>Комплект №5. Система межсетевого экранирования</t>
  </si>
  <si>
    <t>26.20.40.140</t>
  </si>
  <si>
    <t>10.</t>
  </si>
  <si>
    <t>Комплект №6. Модуль криптошифрования</t>
  </si>
  <si>
    <t>11.</t>
  </si>
  <si>
    <t>Комплект №7. Средства обнаружения и/или предотвращения вторжений (атак)</t>
  </si>
  <si>
    <t>12.</t>
  </si>
  <si>
    <t>Комплект №8. Брокер сетевых пакетов</t>
  </si>
  <si>
    <t>26.30.11.125</t>
  </si>
  <si>
    <t>13.</t>
  </si>
  <si>
    <t xml:space="preserve">Система хранения данных (тип 1) 
</t>
  </si>
  <si>
    <t>26.20.21.120</t>
  </si>
  <si>
    <t>14.</t>
  </si>
  <si>
    <t>Система хранения данных (тип 2)</t>
  </si>
  <si>
    <t>15.</t>
  </si>
  <si>
    <t>Сервер виртуализации (тип 1)</t>
  </si>
  <si>
    <t>16.</t>
  </si>
  <si>
    <t>Комплект №9.
Сервер виртуализации (тип 2)</t>
  </si>
  <si>
    <t>17.</t>
  </si>
  <si>
    <t>Лицензия на операционную систему для сервера резервного копирования</t>
  </si>
  <si>
    <t>Национальный режим не предоставлется - запрет</t>
  </si>
  <si>
    <t>58.29.50.000</t>
  </si>
  <si>
    <t>18.</t>
  </si>
  <si>
    <t>Комплект №10.  
Лицензии на операционную систему для терминального сервера и АРМ</t>
  </si>
  <si>
    <t>19.</t>
  </si>
  <si>
    <t>Программное обеспечение cредства обнаружения и/или предотвращения вторжений (атак)</t>
  </si>
  <si>
    <t>20.</t>
  </si>
  <si>
    <t>Лицензия на операционную систему для средства обнаружения и/или предотвращения вторжений (атак)</t>
  </si>
  <si>
    <t>21.</t>
  </si>
  <si>
    <t>Лицензия на систему резервного копирования</t>
  </si>
  <si>
    <t>22.</t>
  </si>
  <si>
    <t>Комплект №11.  Лицензии и ПО системы межсетевого экранирования</t>
  </si>
  <si>
    <t>23.</t>
  </si>
  <si>
    <t>Комплект №12. 
Лицензии модуля криптошифрования</t>
  </si>
  <si>
    <t>24.</t>
  </si>
  <si>
    <t>Комплект №13. Лицензии на систему виртуализации</t>
  </si>
  <si>
    <t>25.</t>
  </si>
  <si>
    <t>Комплект №14. Лицензии брокера сетевых пакетов</t>
  </si>
  <si>
    <t>26.</t>
  </si>
  <si>
    <t>Комплект №15. Техническая поддержка на оборудование сети передачи данных (тип 1)</t>
  </si>
  <si>
    <t>Национальный режим предоставляется</t>
  </si>
  <si>
    <t>62.02.30.000</t>
  </si>
  <si>
    <t>27.</t>
  </si>
  <si>
    <t>Комплект №16. Техническая поддержка на оборудование сети передачи данных (тип 2)</t>
  </si>
  <si>
    <t>28.</t>
  </si>
  <si>
    <t>Комплект №17. Техническая поддержка на оборудование сети передачи данных (тип 3)</t>
  </si>
  <si>
    <t>29.</t>
  </si>
  <si>
    <t>Комплект №18. Техническая поддержка на модуль криптошифрования</t>
  </si>
  <si>
    <t>30.</t>
  </si>
  <si>
    <t>Комплект №19. 
Техническая поддержка на систему резервного копирования</t>
  </si>
  <si>
    <t>31.</t>
  </si>
  <si>
    <t>Комплект №20.
 Техническая поддержка на брокер сетевых пакетов</t>
  </si>
  <si>
    <t>32.</t>
  </si>
  <si>
    <t>Комплект №21. Техническая поддержка на сервер виртуализации (тип 2)</t>
  </si>
  <si>
    <t>33.</t>
  </si>
  <si>
    <t>Комплект № 22.
Техническая поддержка на систему виртуализации</t>
  </si>
  <si>
    <t>Стоимость заявки (цена Договора):</t>
  </si>
  <si>
    <t>Итого без НДС:</t>
  </si>
  <si>
    <t>НМЦ:</t>
  </si>
  <si>
    <t>Итого с НДС:</t>
  </si>
  <si>
    <t>(должность подписавшего)</t>
  </si>
  <si>
    <t>(подпись)</t>
  </si>
  <si>
    <t>М.П.</t>
  </si>
  <si>
    <t>(И.О. Фамилия)</t>
  </si>
  <si>
    <t>Примечание</t>
  </si>
  <si>
    <t>Кроме того, НДС (позиции 1-16, 26-33):</t>
  </si>
  <si>
    <t>не применимо</t>
  </si>
  <si>
    <r>
      <t xml:space="preserve">[Участник заполняет ячейки, в том числе ячейки в столбцах 6 и 7 (в соответствии с требованиями столбца 7 Структуры НМЦ), 8, 10, подсвеченные </t>
    </r>
    <r>
      <rPr>
        <i/>
        <sz val="12"/>
        <color rgb="FF70AD47"/>
        <rFont val="Times New Roman"/>
        <family val="1"/>
        <charset val="1"/>
      </rPr>
      <t>светло-зеленым</t>
    </r>
    <r>
      <rPr>
        <i/>
        <sz val="12"/>
        <color rgb="FF000000"/>
        <rFont val="Times New Roman"/>
        <family val="1"/>
        <charset val="1"/>
      </rPr>
      <t xml:space="preserve"> цветом. Если Участником предлагается эквивалентная продукция, то в этом случае ее наименование в столбце 2 может быть скорректировано. 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 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Российской Федерации) и номер реестровой записи.</t>
    </r>
    <r>
      <rPr>
        <i/>
        <sz val="12"/>
        <color rgb="FF000000"/>
        <rFont val="Times New Roman"/>
        <family val="1"/>
        <charset val="1"/>
      </rPr>
      <t xml:space="preserve"> В столбце 10 при необходимости указать коррективную ставку НДС в процентах]  ВНИМАНИЕ: 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</si>
  <si>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 xml:space="preserve">ОКПД2 26.20.14.100 Поставка оборудования и программного обеспечения для создания центра обработки данных ПАО «РусГидро» в производственном помещении «Саяно-Шушенской ГЭС имени П.С. Непорожнего» в части ИТ и ИБ (Q_0101-66)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</si>
</sst>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0"/>
      <color rgb="FF000000"/>
      <name val="PT Mono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Verdana"/>
      <family val="2"/>
      <charset val="204"/>
    </font>
    <font>
      <sz val="12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i/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204"/>
    </font>
    <font>
      <sz val="12"/>
      <color rgb="FF767171"/>
      <name val="Times New Roman"/>
      <family val="1"/>
      <charset val="1"/>
    </font>
    <font>
      <i/>
      <sz val="12"/>
      <color rgb="FF767171"/>
      <name val="Times New Roman"/>
      <family val="1"/>
      <charset val="1"/>
    </font>
    <font>
      <b/>
      <i/>
      <sz val="12"/>
      <color rgb="FF000000"/>
      <name val="Times New Roman"/>
      <family val="1"/>
      <charset val="1"/>
    </font>
    <font>
      <b/>
      <i/>
      <sz val="12"/>
      <color rgb="FF000000"/>
      <name val="Times New Roman"/>
      <family val="1"/>
      <charset val="204"/>
    </font>
    <font>
      <b/>
      <sz val="12"/>
      <name val="Times New Roman"/>
      <family val="1"/>
      <charset val="1"/>
    </font>
    <font>
      <sz val="12"/>
      <name val="Times New Roman"/>
      <family val="1"/>
      <charset val="1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1"/>
    </font>
    <font>
      <i/>
      <sz val="12"/>
      <color rgb="FF70AD47"/>
      <name val="Times New Roman"/>
      <family val="1"/>
      <charset val="1"/>
    </font>
    <font>
      <i/>
      <sz val="12"/>
      <name val="Times New Roman"/>
      <family val="1"/>
      <charset val="1"/>
    </font>
    <font>
      <sz val="10"/>
      <color rgb="FF000000"/>
      <name val="PT Mono"/>
      <family val="2"/>
      <charset val="204"/>
    </font>
    <font>
      <strike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E2F0D9"/>
        <bgColor rgb="FFFFFFCC"/>
      </patternFill>
    </fill>
    <fill>
      <patternFill patternType="solid">
        <fgColor rgb="FFD0CECE"/>
        <bgColor rgb="FFCCCCFF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rgb="FF7F7F7F"/>
      </bottom>
      <diagonal/>
    </border>
    <border>
      <left style="medium">
        <color rgb="FF7F7F7F"/>
      </left>
      <right/>
      <top style="medium">
        <color rgb="FF7F7F7F"/>
      </top>
      <bottom/>
      <diagonal/>
    </border>
    <border>
      <left/>
      <right/>
      <top style="medium">
        <color rgb="FF7F7F7F"/>
      </top>
      <bottom/>
      <diagonal/>
    </border>
    <border>
      <left/>
      <right style="medium">
        <color rgb="FF7F7F7F"/>
      </right>
      <top style="medium">
        <color rgb="FF7F7F7F"/>
      </top>
      <bottom/>
      <diagonal/>
    </border>
    <border>
      <left style="medium">
        <color rgb="FF7F7F7F"/>
      </left>
      <right/>
      <top/>
      <bottom/>
      <diagonal/>
    </border>
    <border>
      <left/>
      <right style="medium">
        <color rgb="FF7F7F7F"/>
      </right>
      <top/>
      <bottom/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rgb="FF7F7F7F"/>
      </top>
      <bottom/>
      <diagonal/>
    </border>
    <border>
      <left style="medium">
        <color rgb="FF7F7F7F"/>
      </left>
      <right/>
      <top/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  <border>
      <left style="thin">
        <color rgb="FF7F7F7F"/>
      </left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1" fillId="0" borderId="0"/>
    <xf numFmtId="0" fontId="2" fillId="0" borderId="0" applyBorder="0" applyProtection="0">
      <alignment vertical="top" wrapText="1"/>
    </xf>
    <xf numFmtId="0" fontId="20" fillId="0" borderId="0"/>
  </cellStyleXfs>
  <cellXfs count="105">
    <xf numFmtId="0" fontId="0" fillId="0" borderId="0" xfId="0"/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3" fillId="0" borderId="0" xfId="0" applyFont="1" applyAlignment="1" applyProtection="1">
      <alignment horizontal="center" vertical="top"/>
    </xf>
    <xf numFmtId="0" fontId="4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center" vertical="center"/>
    </xf>
    <xf numFmtId="0" fontId="3" fillId="0" borderId="1" xfId="0" applyFont="1" applyBorder="1" applyAlignment="1" applyProtection="1">
      <alignment vertical="top"/>
    </xf>
    <xf numFmtId="0" fontId="3" fillId="0" borderId="1" xfId="0" applyFont="1" applyBorder="1" applyAlignment="1" applyProtection="1">
      <alignment vertical="top" wrapText="1"/>
    </xf>
    <xf numFmtId="0" fontId="3" fillId="0" borderId="1" xfId="0" applyFont="1" applyBorder="1" applyAlignment="1" applyProtection="1">
      <alignment horizontal="center" vertical="top"/>
    </xf>
    <xf numFmtId="0" fontId="3" fillId="0" borderId="2" xfId="0" applyFont="1" applyBorder="1" applyAlignment="1" applyProtection="1">
      <alignment horizontal="left" vertical="top"/>
    </xf>
    <xf numFmtId="0" fontId="3" fillId="0" borderId="3" xfId="0" applyFont="1" applyBorder="1" applyAlignment="1" applyProtection="1">
      <alignment horizontal="left" vertical="top"/>
    </xf>
    <xf numFmtId="0" fontId="3" fillId="0" borderId="3" xfId="0" applyFont="1" applyBorder="1" applyAlignment="1" applyProtection="1">
      <alignment horizontal="left" vertical="top" wrapText="1"/>
    </xf>
    <xf numFmtId="0" fontId="3" fillId="0" borderId="3" xfId="0" applyFont="1" applyBorder="1" applyAlignment="1" applyProtection="1">
      <alignment horizontal="center" vertical="top"/>
    </xf>
    <xf numFmtId="0" fontId="3" fillId="0" borderId="4" xfId="0" applyFont="1" applyBorder="1" applyAlignment="1" applyProtection="1">
      <alignment horizontal="left" vertical="top"/>
    </xf>
    <xf numFmtId="0" fontId="3" fillId="0" borderId="5" xfId="0" applyFont="1" applyBorder="1" applyAlignment="1" applyProtection="1">
      <alignment horizontal="left" vertical="top"/>
    </xf>
    <xf numFmtId="0" fontId="3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3" fillId="0" borderId="6" xfId="0" applyFont="1" applyBorder="1" applyAlignment="1" applyProtection="1">
      <alignment horizontal="left" vertical="top"/>
    </xf>
    <xf numFmtId="0" fontId="3" fillId="2" borderId="0" xfId="0" applyFont="1" applyFill="1" applyAlignment="1" applyProtection="1">
      <alignment vertical="top"/>
      <protection locked="0"/>
    </xf>
    <xf numFmtId="0" fontId="3" fillId="2" borderId="0" xfId="0" applyFont="1" applyFill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left" vertical="top"/>
      <protection locked="0"/>
    </xf>
    <xf numFmtId="0" fontId="8" fillId="0" borderId="9" xfId="3" applyFont="1" applyBorder="1" applyAlignment="1" applyProtection="1">
      <alignment horizontal="center" vertical="top" wrapText="1"/>
    </xf>
    <xf numFmtId="0" fontId="6" fillId="0" borderId="9" xfId="0" applyFont="1" applyBorder="1" applyAlignment="1" applyProtection="1">
      <alignment horizontal="center" vertical="top" wrapText="1"/>
      <protection locked="0"/>
    </xf>
    <xf numFmtId="0" fontId="6" fillId="0" borderId="9" xfId="0" applyFont="1" applyBorder="1" applyAlignment="1" applyProtection="1">
      <alignment horizontal="center" vertical="top" wrapText="1"/>
    </xf>
    <xf numFmtId="0" fontId="11" fillId="0" borderId="9" xfId="0" applyFont="1" applyBorder="1" applyAlignment="1" applyProtection="1">
      <alignment horizontal="center" vertical="center" wrapText="1"/>
    </xf>
    <xf numFmtId="3" fontId="12" fillId="0" borderId="9" xfId="3" applyNumberFormat="1" applyFont="1" applyBorder="1" applyAlignment="1" applyProtection="1">
      <alignment horizontal="center" vertical="center" wrapText="1"/>
    </xf>
    <xf numFmtId="0" fontId="12" fillId="0" borderId="9" xfId="3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center" vertical="top"/>
    </xf>
    <xf numFmtId="3" fontId="6" fillId="0" borderId="9" xfId="3" applyNumberFormat="1" applyFont="1" applyBorder="1" applyAlignment="1" applyProtection="1">
      <alignment horizontal="left" vertical="center" wrapText="1"/>
    </xf>
    <xf numFmtId="4" fontId="6" fillId="0" borderId="10" xfId="0" applyNumberFormat="1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2" borderId="11" xfId="0" applyFont="1" applyFill="1" applyBorder="1" applyAlignment="1" applyProtection="1">
      <alignment horizontal="left" vertical="center"/>
      <protection locked="0"/>
    </xf>
    <xf numFmtId="4" fontId="6" fillId="0" borderId="11" xfId="0" applyNumberFormat="1" applyFont="1" applyBorder="1" applyAlignment="1" applyProtection="1">
      <alignment horizontal="right" vertical="center"/>
      <protection locked="0"/>
    </xf>
    <xf numFmtId="4" fontId="6" fillId="0" borderId="11" xfId="0" applyNumberFormat="1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</xf>
    <xf numFmtId="0" fontId="13" fillId="0" borderId="12" xfId="0" applyFont="1" applyBorder="1" applyAlignment="1" applyProtection="1">
      <alignment horizontal="left" vertical="center" wrapText="1"/>
    </xf>
    <xf numFmtId="0" fontId="3" fillId="0" borderId="9" xfId="3" applyFont="1" applyBorder="1" applyAlignment="1" applyProtection="1">
      <alignment horizontal="center" vertical="center" wrapText="1"/>
    </xf>
    <xf numFmtId="3" fontId="14" fillId="0" borderId="9" xfId="3" applyNumberFormat="1" applyFont="1" applyBorder="1" applyAlignment="1" applyProtection="1">
      <alignment horizontal="center" vertical="center" wrapText="1"/>
    </xf>
    <xf numFmtId="0" fontId="3" fillId="2" borderId="11" xfId="0" applyFont="1" applyFill="1" applyBorder="1" applyAlignment="1" applyProtection="1">
      <alignment horizontal="left" vertical="center"/>
      <protection locked="0"/>
    </xf>
    <xf numFmtId="3" fontId="3" fillId="0" borderId="9" xfId="3" applyNumberFormat="1" applyFont="1" applyBorder="1" applyAlignment="1" applyProtection="1">
      <alignment horizontal="left" vertical="center" wrapText="1"/>
    </xf>
    <xf numFmtId="4" fontId="3" fillId="0" borderId="11" xfId="0" applyNumberFormat="1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</xf>
    <xf numFmtId="0" fontId="6" fillId="0" borderId="14" xfId="0" applyFont="1" applyBorder="1" applyAlignment="1" applyProtection="1">
      <alignment horizontal="center" vertical="center"/>
    </xf>
    <xf numFmtId="0" fontId="8" fillId="0" borderId="10" xfId="0" applyFont="1" applyBorder="1" applyAlignment="1" applyProtection="1">
      <alignment horizontal="left" vertical="center" wrapText="1"/>
    </xf>
    <xf numFmtId="0" fontId="6" fillId="0" borderId="10" xfId="0" applyFont="1" applyBorder="1" applyAlignment="1" applyProtection="1">
      <alignment horizontal="left" vertical="center" wrapText="1"/>
    </xf>
    <xf numFmtId="0" fontId="14" fillId="0" borderId="10" xfId="0" applyFont="1" applyBorder="1" applyAlignment="1" applyProtection="1">
      <alignment horizontal="center" vertical="center"/>
    </xf>
    <xf numFmtId="4" fontId="6" fillId="2" borderId="9" xfId="3" applyNumberFormat="1" applyFont="1" applyFill="1" applyBorder="1" applyAlignment="1" applyProtection="1">
      <alignment horizontal="right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hidden="1"/>
    </xf>
    <xf numFmtId="0" fontId="13" fillId="0" borderId="10" xfId="0" applyFont="1" applyBorder="1" applyAlignment="1" applyProtection="1">
      <alignment horizontal="center" vertical="center"/>
    </xf>
    <xf numFmtId="0" fontId="6" fillId="0" borderId="10" xfId="1" applyFont="1" applyBorder="1" applyAlignment="1" applyProtection="1">
      <alignment horizontal="center" vertical="center"/>
    </xf>
    <xf numFmtId="0" fontId="6" fillId="0" borderId="14" xfId="1" applyFont="1" applyBorder="1" applyAlignment="1" applyProtection="1">
      <alignment horizontal="center" vertical="center"/>
    </xf>
    <xf numFmtId="0" fontId="6" fillId="0" borderId="10" xfId="1" applyFont="1" applyBorder="1" applyAlignment="1" applyProtection="1">
      <alignment horizontal="left" vertical="center" wrapText="1"/>
    </xf>
    <xf numFmtId="0" fontId="6" fillId="0" borderId="11" xfId="0" applyFont="1" applyBorder="1" applyAlignment="1" applyProtection="1">
      <alignment horizontal="left" vertical="center"/>
      <protection locked="0"/>
    </xf>
    <xf numFmtId="0" fontId="6" fillId="0" borderId="14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center" vertical="center" wrapText="1"/>
    </xf>
    <xf numFmtId="0" fontId="6" fillId="0" borderId="15" xfId="1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vertical="center" wrapText="1"/>
    </xf>
    <xf numFmtId="0" fontId="13" fillId="0" borderId="15" xfId="0" applyFont="1" applyBorder="1" applyAlignment="1" applyProtection="1">
      <alignment horizontal="center" vertical="center"/>
    </xf>
    <xf numFmtId="3" fontId="3" fillId="0" borderId="9" xfId="3" applyNumberFormat="1" applyFont="1" applyBorder="1" applyAlignment="1" applyProtection="1">
      <alignment horizontal="center" vertical="center" wrapText="1"/>
    </xf>
    <xf numFmtId="0" fontId="13" fillId="0" borderId="14" xfId="0" applyFont="1" applyBorder="1" applyAlignment="1" applyProtection="1">
      <alignment horizontal="center" vertical="center" wrapText="1"/>
    </xf>
    <xf numFmtId="0" fontId="3" fillId="0" borderId="10" xfId="3" applyFont="1" applyBorder="1" applyAlignment="1" applyProtection="1">
      <alignment horizontal="center" vertical="center"/>
    </xf>
    <xf numFmtId="0" fontId="6" fillId="0" borderId="10" xfId="2" applyFont="1" applyBorder="1" applyAlignment="1" applyProtection="1">
      <alignment horizontal="left" vertical="center" wrapText="1"/>
    </xf>
    <xf numFmtId="0" fontId="13" fillId="0" borderId="14" xfId="0" applyFont="1" applyBorder="1" applyAlignment="1" applyProtection="1">
      <alignment horizontal="center" vertical="center"/>
    </xf>
    <xf numFmtId="4" fontId="6" fillId="0" borderId="11" xfId="0" applyNumberFormat="1" applyFont="1" applyBorder="1" applyAlignment="1" applyProtection="1">
      <alignment horizontal="right" vertical="center"/>
    </xf>
    <xf numFmtId="0" fontId="3" fillId="2" borderId="7" xfId="0" applyFont="1" applyFill="1" applyBorder="1" applyAlignment="1" applyProtection="1">
      <alignment horizontal="center" vertical="top"/>
      <protection locked="0"/>
    </xf>
    <xf numFmtId="0" fontId="17" fillId="0" borderId="16" xfId="0" applyFont="1" applyBorder="1" applyAlignment="1" applyProtection="1">
      <alignment horizontal="center" vertical="top"/>
    </xf>
    <xf numFmtId="0" fontId="17" fillId="0" borderId="0" xfId="0" applyFont="1" applyAlignment="1" applyProtection="1">
      <alignment horizontal="center" vertical="top"/>
    </xf>
    <xf numFmtId="0" fontId="3" fillId="0" borderId="17" xfId="0" applyFont="1" applyBorder="1" applyAlignment="1" applyProtection="1">
      <alignment horizontal="left" vertical="top"/>
    </xf>
    <xf numFmtId="0" fontId="3" fillId="0" borderId="1" xfId="0" applyFont="1" applyBorder="1" applyAlignment="1" applyProtection="1">
      <alignment horizontal="left" vertical="top"/>
    </xf>
    <xf numFmtId="0" fontId="3" fillId="0" borderId="1" xfId="0" applyFont="1" applyBorder="1" applyAlignment="1" applyProtection="1">
      <alignment horizontal="left" vertical="top" wrapText="1"/>
    </xf>
    <xf numFmtId="0" fontId="3" fillId="0" borderId="18" xfId="0" applyFont="1" applyBorder="1" applyAlignment="1" applyProtection="1">
      <alignment horizontal="left" vertical="top"/>
    </xf>
    <xf numFmtId="0" fontId="19" fillId="0" borderId="0" xfId="0" applyFont="1" applyAlignment="1" applyProtection="1">
      <alignment horizontal="left" vertical="top" wrapText="1"/>
      <protection locked="0"/>
    </xf>
    <xf numFmtId="4" fontId="6" fillId="4" borderId="11" xfId="0" applyNumberFormat="1" applyFont="1" applyFill="1" applyBorder="1" applyAlignment="1" applyProtection="1">
      <alignment horizontal="right" vertical="center"/>
      <protection locked="0"/>
    </xf>
    <xf numFmtId="0" fontId="5" fillId="3" borderId="0" xfId="0" applyFont="1" applyFill="1" applyBorder="1" applyAlignment="1" applyProtection="1">
      <alignment horizontal="left" vertical="center" wrapText="1"/>
    </xf>
    <xf numFmtId="0" fontId="6" fillId="0" borderId="11" xfId="0" applyFont="1" applyBorder="1" applyAlignment="1" applyProtection="1">
      <alignment horizontal="left" vertical="center"/>
    </xf>
    <xf numFmtId="0" fontId="6" fillId="0" borderId="11" xfId="0" applyFont="1" applyBorder="1" applyAlignment="1" applyProtection="1">
      <alignment horizontal="right" vertical="center"/>
      <protection locked="0"/>
    </xf>
    <xf numFmtId="0" fontId="3" fillId="2" borderId="7" xfId="0" applyFont="1" applyFill="1" applyBorder="1" applyAlignment="1" applyProtection="1">
      <alignment horizontal="left" vertical="top"/>
      <protection locked="0"/>
    </xf>
    <xf numFmtId="0" fontId="3" fillId="2" borderId="7" xfId="0" applyFont="1" applyFill="1" applyBorder="1" applyAlignment="1" applyProtection="1">
      <alignment horizontal="right" vertical="top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17" fillId="0" borderId="16" xfId="0" applyFont="1" applyBorder="1" applyAlignment="1" applyProtection="1">
      <alignment horizontal="center" vertical="top"/>
    </xf>
    <xf numFmtId="0" fontId="3" fillId="0" borderId="0" xfId="0" applyFont="1" applyBorder="1" applyAlignment="1" applyProtection="1">
      <alignment horizontal="left" vertical="top"/>
    </xf>
    <xf numFmtId="0" fontId="3" fillId="2" borderId="8" xfId="0" applyFont="1" applyFill="1" applyBorder="1" applyAlignment="1" applyProtection="1">
      <alignment horizontal="left" vertical="top"/>
      <protection locked="0"/>
    </xf>
    <xf numFmtId="0" fontId="7" fillId="2" borderId="8" xfId="0" applyFont="1" applyFill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" vertical="top" wrapText="1"/>
      <protection locked="0"/>
    </xf>
    <xf numFmtId="0" fontId="6" fillId="0" borderId="0" xfId="0" applyFont="1" applyBorder="1" applyAlignment="1" applyProtection="1">
      <alignment horizontal="center" vertical="top"/>
    </xf>
    <xf numFmtId="0" fontId="6" fillId="0" borderId="0" xfId="0" applyFont="1" applyBorder="1" applyAlignment="1" applyProtection="1">
      <alignment horizontal="center" vertical="top"/>
      <protection locked="0"/>
    </xf>
    <xf numFmtId="0" fontId="21" fillId="0" borderId="0" xfId="0" applyFont="1" applyFill="1" applyBorder="1" applyAlignment="1" applyProtection="1">
      <alignment horizontal="left" vertical="center" wrapText="1"/>
    </xf>
    <xf numFmtId="0" fontId="6" fillId="0" borderId="19" xfId="0" applyFont="1" applyBorder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0" fontId="6" fillId="0" borderId="20" xfId="0" applyFont="1" applyBorder="1" applyAlignment="1" applyProtection="1">
      <alignment horizontal="left" vertical="center"/>
      <protection locked="0"/>
    </xf>
    <xf numFmtId="0" fontId="6" fillId="4" borderId="11" xfId="0" applyFont="1" applyFill="1" applyBorder="1" applyAlignment="1" applyProtection="1">
      <alignment vertical="center"/>
    </xf>
    <xf numFmtId="9" fontId="6" fillId="0" borderId="11" xfId="0" applyNumberFormat="1" applyFont="1" applyBorder="1" applyAlignment="1" applyProtection="1">
      <alignment horizontal="left" vertical="center" wrapText="1"/>
      <protection locked="0"/>
    </xf>
    <xf numFmtId="9" fontId="6" fillId="0" borderId="13" xfId="0" applyNumberFormat="1" applyFont="1" applyBorder="1" applyAlignment="1" applyProtection="1">
      <alignment horizontal="left" vertical="center"/>
      <protection locked="0"/>
    </xf>
    <xf numFmtId="9" fontId="6" fillId="0" borderId="8" xfId="0" applyNumberFormat="1" applyFont="1" applyBorder="1" applyAlignment="1" applyProtection="1">
      <alignment horizontal="left" vertical="center"/>
      <protection locked="0"/>
    </xf>
    <xf numFmtId="9" fontId="6" fillId="0" borderId="21" xfId="0" applyNumberFormat="1" applyFont="1" applyBorder="1" applyAlignment="1" applyProtection="1">
      <alignment horizontal="left" vertical="center"/>
      <protection locked="0"/>
    </xf>
    <xf numFmtId="0" fontId="13" fillId="4" borderId="10" xfId="0" applyFont="1" applyFill="1" applyBorder="1" applyAlignment="1" applyProtection="1">
      <alignment horizontal="left" vertical="top" wrapText="1"/>
    </xf>
    <xf numFmtId="0" fontId="6" fillId="0" borderId="11" xfId="0" applyFont="1" applyFill="1" applyBorder="1" applyAlignment="1" applyProtection="1">
      <alignment horizontal="left" vertical="center"/>
      <protection locked="0"/>
    </xf>
    <xf numFmtId="0" fontId="3" fillId="0" borderId="11" xfId="0" applyFont="1" applyFill="1" applyBorder="1" applyAlignment="1" applyProtection="1">
      <alignment horizontal="left" vertical="center"/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67171"/>
      <rgbColor rgb="FF7F7F7F"/>
      <rgbColor rgb="FF003366"/>
      <rgbColor rgb="FF70AD47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Z65"/>
  <sheetViews>
    <sheetView showGridLines="0" tabSelected="1" topLeftCell="A19" zoomScale="55" zoomScaleNormal="55" workbookViewId="0">
      <selection activeCell="AC12" sqref="AC12"/>
    </sheetView>
  </sheetViews>
  <sheetFormatPr defaultColWidth="18.5703125" defaultRowHeight="15.75"/>
  <cols>
    <col min="1" max="2" width="4.5703125" style="1" customWidth="1"/>
    <col min="3" max="3" width="6.5703125" style="1" customWidth="1"/>
    <col min="4" max="4" width="48.85546875" style="2" customWidth="1"/>
    <col min="5" max="5" width="32" style="1" customWidth="1"/>
    <col min="6" max="6" width="18.5703125" style="1"/>
    <col min="7" max="7" width="18.5703125" style="3"/>
    <col min="8" max="8" width="28.140625" style="1" customWidth="1"/>
    <col min="9" max="9" width="30" style="3" customWidth="1"/>
    <col min="10" max="10" width="45.28515625" style="1" customWidth="1"/>
    <col min="11" max="11" width="26.85546875" style="1" customWidth="1"/>
    <col min="12" max="12" width="19.5703125" style="1" customWidth="1"/>
    <col min="13" max="13" width="23.140625" style="1" customWidth="1"/>
    <col min="14" max="17" width="4.5703125" style="1" customWidth="1"/>
    <col min="18" max="18" width="6.5703125" style="1" customWidth="1"/>
    <col min="19" max="19" width="61.28515625" style="4" customWidth="1"/>
    <col min="20" max="20" width="32" style="1" customWidth="1"/>
    <col min="21" max="21" width="21.140625" style="1" customWidth="1"/>
    <col min="22" max="22" width="10.5703125" style="3" customWidth="1"/>
    <col min="23" max="23" width="9.7109375" style="5" customWidth="1"/>
    <col min="24" max="24" width="39.5703125" style="5" customWidth="1"/>
    <col min="25" max="25" width="20.85546875" style="5" customWidth="1"/>
    <col min="26" max="26" width="20.85546875" style="6" customWidth="1"/>
    <col min="27" max="27" width="20.42578125" style="1" bestFit="1" customWidth="1"/>
    <col min="28" max="16380" width="18.5703125" style="1"/>
  </cols>
  <sheetData>
    <row r="1" spans="2:27">
      <c r="B1" s="7"/>
      <c r="C1" s="7"/>
      <c r="D1" s="8"/>
      <c r="E1" s="7"/>
      <c r="F1" s="7"/>
      <c r="G1" s="9"/>
      <c r="H1" s="7"/>
      <c r="I1" s="9"/>
      <c r="J1" s="7"/>
      <c r="K1" s="7"/>
      <c r="L1" s="7"/>
      <c r="M1" s="7"/>
    </row>
    <row r="2" spans="2:27">
      <c r="B2" s="10"/>
      <c r="C2" s="11"/>
      <c r="D2" s="12"/>
      <c r="E2" s="11"/>
      <c r="F2" s="11"/>
      <c r="G2" s="13"/>
      <c r="H2" s="11"/>
      <c r="I2" s="13"/>
      <c r="J2" s="11"/>
      <c r="K2" s="11"/>
      <c r="L2" s="11"/>
      <c r="M2" s="11"/>
      <c r="N2" s="14"/>
      <c r="R2" s="90"/>
      <c r="S2" s="90"/>
      <c r="T2" s="90"/>
      <c r="U2" s="90"/>
      <c r="V2" s="90"/>
      <c r="W2" s="90"/>
      <c r="X2" s="90"/>
      <c r="Y2" s="90"/>
      <c r="Z2" s="90"/>
      <c r="AA2" s="90"/>
    </row>
    <row r="3" spans="2:27" ht="15.75" customHeight="1">
      <c r="B3" s="15"/>
      <c r="C3" s="16" t="s">
        <v>0</v>
      </c>
      <c r="D3" s="17"/>
      <c r="E3" s="16"/>
      <c r="F3" s="16"/>
      <c r="G3" s="18"/>
      <c r="N3" s="19"/>
      <c r="R3" s="90"/>
      <c r="S3" s="90"/>
      <c r="T3" s="90"/>
      <c r="U3" s="90"/>
      <c r="V3" s="90"/>
      <c r="W3" s="90"/>
      <c r="X3" s="90"/>
      <c r="Y3" s="90"/>
      <c r="Z3" s="90"/>
      <c r="AA3" s="90"/>
    </row>
    <row r="4" spans="2:27" ht="15.75" customHeight="1">
      <c r="B4" s="15"/>
      <c r="C4" s="20" t="s">
        <v>1</v>
      </c>
      <c r="D4" s="21"/>
      <c r="E4" s="16"/>
      <c r="F4" s="16"/>
      <c r="G4" s="18"/>
      <c r="N4" s="19"/>
      <c r="R4" s="90"/>
      <c r="S4" s="90"/>
      <c r="T4" s="90"/>
      <c r="U4" s="90"/>
      <c r="V4" s="90"/>
      <c r="W4" s="90"/>
      <c r="X4" s="90"/>
      <c r="Y4" s="90"/>
      <c r="Z4" s="90"/>
      <c r="AA4" s="90"/>
    </row>
    <row r="5" spans="2:27" ht="24" customHeight="1">
      <c r="B5" s="15"/>
      <c r="N5" s="19"/>
      <c r="R5" s="22"/>
      <c r="S5" s="23"/>
      <c r="T5" s="22"/>
      <c r="U5" s="22"/>
      <c r="V5" s="18"/>
      <c r="W5" s="24"/>
      <c r="X5" s="24"/>
      <c r="Y5" s="24"/>
      <c r="Z5" s="25"/>
      <c r="AA5" s="22"/>
    </row>
    <row r="6" spans="2:27">
      <c r="B6" s="15"/>
      <c r="C6" s="91" t="s">
        <v>2</v>
      </c>
      <c r="D6" s="91"/>
      <c r="E6" s="91"/>
      <c r="F6" s="91"/>
      <c r="G6" s="91"/>
      <c r="H6" s="91"/>
      <c r="I6" s="91"/>
      <c r="J6" s="91"/>
      <c r="K6" s="91"/>
      <c r="L6" s="91"/>
      <c r="M6" s="91"/>
      <c r="N6" s="19"/>
      <c r="R6" s="92" t="s">
        <v>3</v>
      </c>
      <c r="S6" s="92"/>
      <c r="T6" s="92"/>
      <c r="U6" s="92"/>
      <c r="V6" s="92"/>
      <c r="W6" s="92"/>
      <c r="X6" s="92"/>
      <c r="Y6" s="92"/>
      <c r="Z6" s="92"/>
      <c r="AA6" s="92"/>
    </row>
    <row r="7" spans="2:27" ht="24" customHeight="1">
      <c r="B7" s="15"/>
      <c r="N7" s="19"/>
      <c r="R7" s="22"/>
      <c r="S7" s="23"/>
      <c r="T7" s="22"/>
      <c r="U7" s="22"/>
      <c r="V7" s="18"/>
      <c r="W7" s="24"/>
      <c r="X7" s="24"/>
      <c r="Y7" s="24"/>
      <c r="Z7" s="25"/>
      <c r="AA7" s="22"/>
    </row>
    <row r="8" spans="2:27" ht="24" customHeight="1">
      <c r="B8" s="15"/>
      <c r="C8" s="86" t="s">
        <v>4</v>
      </c>
      <c r="D8" s="86"/>
      <c r="E8" s="82"/>
      <c r="F8" s="82"/>
      <c r="G8" s="82"/>
      <c r="H8" s="82"/>
      <c r="I8" s="82"/>
      <c r="J8" s="82"/>
      <c r="N8" s="19"/>
      <c r="R8" s="22"/>
      <c r="S8" s="23"/>
      <c r="T8" s="22"/>
      <c r="U8" s="22"/>
      <c r="V8" s="18"/>
      <c r="W8" s="24"/>
      <c r="X8" s="24"/>
      <c r="Y8" s="24"/>
      <c r="Z8" s="25"/>
      <c r="AA8" s="22"/>
    </row>
    <row r="9" spans="2:27" ht="24" customHeight="1">
      <c r="B9" s="15"/>
      <c r="C9" s="86" t="s">
        <v>5</v>
      </c>
      <c r="D9" s="86"/>
      <c r="E9" s="87"/>
      <c r="F9" s="87"/>
      <c r="G9" s="87"/>
      <c r="H9" s="87"/>
      <c r="I9" s="87"/>
      <c r="J9" s="87"/>
      <c r="N9" s="19"/>
      <c r="R9" s="22"/>
      <c r="S9" s="23"/>
      <c r="T9" s="22"/>
      <c r="U9" s="22"/>
      <c r="V9" s="18"/>
      <c r="W9" s="24"/>
      <c r="X9" s="24"/>
      <c r="Y9" s="24"/>
      <c r="Z9" s="25"/>
      <c r="AA9" s="22"/>
    </row>
    <row r="10" spans="2:27" ht="41.25" customHeight="1">
      <c r="B10" s="15"/>
      <c r="C10" s="86" t="s">
        <v>6</v>
      </c>
      <c r="D10" s="86"/>
      <c r="E10" s="88" t="s">
        <v>115</v>
      </c>
      <c r="F10" s="88"/>
      <c r="G10" s="88"/>
      <c r="H10" s="88"/>
      <c r="I10" s="88"/>
      <c r="J10" s="88"/>
      <c r="N10" s="19"/>
      <c r="R10" s="22"/>
      <c r="S10" s="23"/>
      <c r="T10" s="22"/>
      <c r="U10" s="22"/>
      <c r="V10" s="18"/>
      <c r="W10" s="24"/>
      <c r="X10" s="24"/>
      <c r="Y10" s="24"/>
      <c r="Z10" s="25"/>
      <c r="AA10" s="22"/>
    </row>
    <row r="11" spans="2:27">
      <c r="B11" s="15"/>
      <c r="N11" s="19"/>
      <c r="R11" s="22"/>
      <c r="S11" s="23"/>
      <c r="T11" s="22"/>
      <c r="U11" s="22"/>
      <c r="V11" s="18"/>
      <c r="W11" s="24"/>
      <c r="X11" s="24"/>
      <c r="Y11" s="24"/>
      <c r="Z11" s="25"/>
      <c r="AA11" s="22"/>
    </row>
    <row r="12" spans="2:27" ht="133.5" customHeight="1">
      <c r="B12" s="15"/>
      <c r="C12" s="27" t="s">
        <v>7</v>
      </c>
      <c r="D12" s="28" t="s">
        <v>8</v>
      </c>
      <c r="E12" s="28" t="s">
        <v>9</v>
      </c>
      <c r="F12" s="27" t="s">
        <v>10</v>
      </c>
      <c r="G12" s="28" t="s">
        <v>11</v>
      </c>
      <c r="H12" s="29" t="s">
        <v>12</v>
      </c>
      <c r="I12" s="29" t="s">
        <v>13</v>
      </c>
      <c r="J12" s="27" t="s">
        <v>14</v>
      </c>
      <c r="K12" s="29" t="s">
        <v>15</v>
      </c>
      <c r="L12" s="27" t="s">
        <v>16</v>
      </c>
      <c r="M12" s="27" t="s">
        <v>17</v>
      </c>
      <c r="N12" s="19"/>
      <c r="R12" s="27" t="s">
        <v>7</v>
      </c>
      <c r="S12" s="28" t="s">
        <v>8</v>
      </c>
      <c r="T12" s="28" t="s">
        <v>9</v>
      </c>
      <c r="U12" s="28" t="s">
        <v>18</v>
      </c>
      <c r="V12" s="28" t="s">
        <v>19</v>
      </c>
      <c r="W12" s="28" t="s">
        <v>11</v>
      </c>
      <c r="X12" s="28" t="s">
        <v>20</v>
      </c>
      <c r="Y12" s="28" t="s">
        <v>111</v>
      </c>
      <c r="Z12" s="28" t="s">
        <v>15</v>
      </c>
      <c r="AA12" s="28" t="s">
        <v>21</v>
      </c>
    </row>
    <row r="13" spans="2:27" ht="27" customHeight="1">
      <c r="B13" s="15"/>
      <c r="C13" s="30">
        <v>1</v>
      </c>
      <c r="D13" s="30">
        <v>2</v>
      </c>
      <c r="E13" s="30">
        <v>3</v>
      </c>
      <c r="F13" s="30">
        <v>4</v>
      </c>
      <c r="G13" s="31">
        <v>5</v>
      </c>
      <c r="H13" s="30">
        <v>6</v>
      </c>
      <c r="I13" s="30">
        <v>7</v>
      </c>
      <c r="J13" s="30">
        <v>8</v>
      </c>
      <c r="K13" s="30">
        <v>9</v>
      </c>
      <c r="L13" s="30">
        <v>10</v>
      </c>
      <c r="M13" s="30">
        <v>11</v>
      </c>
      <c r="N13" s="19"/>
      <c r="R13" s="32">
        <v>1</v>
      </c>
      <c r="S13" s="32">
        <v>2</v>
      </c>
      <c r="T13" s="32">
        <v>3</v>
      </c>
      <c r="U13" s="32">
        <v>4</v>
      </c>
      <c r="V13" s="32">
        <v>5</v>
      </c>
      <c r="W13" s="31">
        <v>6</v>
      </c>
      <c r="X13" s="31">
        <v>7</v>
      </c>
      <c r="Y13" s="31">
        <v>8</v>
      </c>
      <c r="Z13" s="32">
        <v>9</v>
      </c>
      <c r="AA13" s="32">
        <v>10</v>
      </c>
    </row>
    <row r="14" spans="2:27" ht="47.25">
      <c r="B14" s="15"/>
      <c r="C14" s="33" t="str">
        <f>R14</f>
        <v>1.</v>
      </c>
      <c r="D14" s="102" t="str">
        <f>S14</f>
        <v>Комплект №1. Оборудование сети передачи данных (тип 1)</v>
      </c>
      <c r="E14" s="34" t="str">
        <f>T14</f>
        <v>Национальный режим не предоставляется - ограничение</v>
      </c>
      <c r="F14" s="35" t="str">
        <f t="shared" ref="F14:F17" si="0">V14</f>
        <v>компл.</v>
      </c>
      <c r="G14" s="36">
        <f t="shared" ref="G14:G17" si="1">W14</f>
        <v>25</v>
      </c>
      <c r="H14" s="37" t="s">
        <v>22</v>
      </c>
      <c r="I14" s="37" t="s">
        <v>22</v>
      </c>
      <c r="J14" s="37" t="s">
        <v>22</v>
      </c>
      <c r="K14" s="38">
        <f t="shared" ref="K14:K17" si="2">Z14</f>
        <v>5106329</v>
      </c>
      <c r="L14" s="52">
        <v>0</v>
      </c>
      <c r="M14" s="39">
        <f t="shared" ref="M14:M17" si="3">L14*G14</f>
        <v>0</v>
      </c>
      <c r="N14" s="19"/>
      <c r="R14" s="40" t="s">
        <v>23</v>
      </c>
      <c r="S14" s="41" t="s">
        <v>24</v>
      </c>
      <c r="T14" s="42" t="s">
        <v>25</v>
      </c>
      <c r="U14" s="42" t="s">
        <v>26</v>
      </c>
      <c r="V14" s="40" t="s">
        <v>27</v>
      </c>
      <c r="W14" s="40">
        <v>25</v>
      </c>
      <c r="X14" s="43" t="s">
        <v>28</v>
      </c>
      <c r="Y14" s="43" t="s">
        <v>29</v>
      </c>
      <c r="Z14" s="39">
        <v>5106329</v>
      </c>
      <c r="AA14" s="39">
        <f>Z14*W14</f>
        <v>127658225</v>
      </c>
    </row>
    <row r="15" spans="2:27" ht="47.25">
      <c r="B15" s="15"/>
      <c r="C15" s="33" t="str">
        <f t="shared" ref="C15:C17" si="4">R15</f>
        <v>2.</v>
      </c>
      <c r="D15" s="102" t="str">
        <f t="shared" ref="D15:D29" si="5">S15</f>
        <v xml:space="preserve">Комплект №2. Оборудование сети передачи данных (тип 2) </v>
      </c>
      <c r="E15" s="34" t="str">
        <f t="shared" ref="E15:E17" si="6">T15</f>
        <v>Национальный режим не предоставляется - ограничение</v>
      </c>
      <c r="F15" s="35" t="str">
        <f t="shared" si="0"/>
        <v>компл.</v>
      </c>
      <c r="G15" s="36">
        <f t="shared" si="1"/>
        <v>2</v>
      </c>
      <c r="H15" s="37" t="s">
        <v>22</v>
      </c>
      <c r="I15" s="37" t="s">
        <v>22</v>
      </c>
      <c r="J15" s="37" t="s">
        <v>22</v>
      </c>
      <c r="K15" s="38">
        <f t="shared" si="2"/>
        <v>35507975</v>
      </c>
      <c r="L15" s="52">
        <v>0</v>
      </c>
      <c r="M15" s="39">
        <f t="shared" si="3"/>
        <v>0</v>
      </c>
      <c r="N15" s="19"/>
      <c r="R15" s="48" t="s">
        <v>31</v>
      </c>
      <c r="S15" s="49" t="s">
        <v>32</v>
      </c>
      <c r="T15" s="42" t="s">
        <v>25</v>
      </c>
      <c r="U15" s="42" t="s">
        <v>26</v>
      </c>
      <c r="V15" s="40" t="s">
        <v>27</v>
      </c>
      <c r="W15" s="40">
        <v>2</v>
      </c>
      <c r="X15" s="43" t="s">
        <v>28</v>
      </c>
      <c r="Y15" s="43" t="s">
        <v>29</v>
      </c>
      <c r="Z15" s="39">
        <v>35507975</v>
      </c>
      <c r="AA15" s="39">
        <f t="shared" ref="AA15:AA17" si="7">Z15*W15</f>
        <v>71015950</v>
      </c>
    </row>
    <row r="16" spans="2:27" ht="47.25">
      <c r="B16" s="15"/>
      <c r="C16" s="33">
        <f t="shared" si="4"/>
        <v>3</v>
      </c>
      <c r="D16" s="102" t="str">
        <f t="shared" si="5"/>
        <v>Комплект №3. Оборудование сети передачи данных (тип 3)</v>
      </c>
      <c r="E16" s="34" t="str">
        <f t="shared" si="6"/>
        <v>Национальный режим не предоставляется - ограничение</v>
      </c>
      <c r="F16" s="35" t="str">
        <f t="shared" si="0"/>
        <v>компл.</v>
      </c>
      <c r="G16" s="36">
        <f t="shared" si="1"/>
        <v>1</v>
      </c>
      <c r="H16" s="37" t="s">
        <v>22</v>
      </c>
      <c r="I16" s="37" t="s">
        <v>22</v>
      </c>
      <c r="J16" s="37" t="s">
        <v>22</v>
      </c>
      <c r="K16" s="38">
        <f t="shared" si="2"/>
        <v>12174117</v>
      </c>
      <c r="L16" s="52">
        <v>0</v>
      </c>
      <c r="M16" s="39">
        <f t="shared" si="3"/>
        <v>0</v>
      </c>
      <c r="N16" s="19"/>
      <c r="R16" s="48">
        <v>3</v>
      </c>
      <c r="S16" s="50" t="s">
        <v>33</v>
      </c>
      <c r="T16" s="42" t="s">
        <v>25</v>
      </c>
      <c r="U16" s="42" t="s">
        <v>26</v>
      </c>
      <c r="V16" s="40" t="s">
        <v>27</v>
      </c>
      <c r="W16" s="40">
        <v>1</v>
      </c>
      <c r="X16" s="43" t="s">
        <v>28</v>
      </c>
      <c r="Y16" s="43" t="s">
        <v>29</v>
      </c>
      <c r="Z16" s="39">
        <v>12174117</v>
      </c>
      <c r="AA16" s="39">
        <f t="shared" si="7"/>
        <v>12174117</v>
      </c>
    </row>
    <row r="17" spans="2:27" ht="27.75" customHeight="1">
      <c r="B17" s="15"/>
      <c r="C17" s="33">
        <f t="shared" si="4"/>
        <v>4</v>
      </c>
      <c r="D17" s="102" t="str">
        <f t="shared" si="5"/>
        <v xml:space="preserve">Комплект №4. Материалы сети передачи данных </v>
      </c>
      <c r="E17" s="34" t="str">
        <f t="shared" si="6"/>
        <v>Национальный режим не предоставляется - ограничение</v>
      </c>
      <c r="F17" s="35" t="str">
        <f t="shared" si="0"/>
        <v>компл.</v>
      </c>
      <c r="G17" s="36">
        <f t="shared" si="1"/>
        <v>1</v>
      </c>
      <c r="H17" s="37" t="s">
        <v>22</v>
      </c>
      <c r="I17" s="37" t="s">
        <v>22</v>
      </c>
      <c r="J17" s="37" t="s">
        <v>22</v>
      </c>
      <c r="K17" s="38">
        <f t="shared" si="2"/>
        <v>1913860</v>
      </c>
      <c r="L17" s="52">
        <v>0</v>
      </c>
      <c r="M17" s="39">
        <f t="shared" si="3"/>
        <v>0</v>
      </c>
      <c r="N17" s="19"/>
      <c r="R17" s="48">
        <v>4</v>
      </c>
      <c r="S17" s="50" t="s">
        <v>34</v>
      </c>
      <c r="T17" s="42" t="s">
        <v>25</v>
      </c>
      <c r="U17" s="42" t="s">
        <v>35</v>
      </c>
      <c r="V17" s="40" t="s">
        <v>27</v>
      </c>
      <c r="W17" s="40">
        <v>1</v>
      </c>
      <c r="X17" s="43" t="s">
        <v>28</v>
      </c>
      <c r="Y17" s="43" t="s">
        <v>29</v>
      </c>
      <c r="Z17" s="39">
        <v>1913860</v>
      </c>
      <c r="AA17" s="39">
        <f t="shared" si="7"/>
        <v>1913860</v>
      </c>
    </row>
    <row r="18" spans="2:27" ht="47.25">
      <c r="B18" s="15"/>
      <c r="C18" s="33" t="str">
        <f t="shared" ref="C18:C26" si="8">R18</f>
        <v>5.</v>
      </c>
      <c r="D18" s="102" t="str">
        <f t="shared" si="5"/>
        <v xml:space="preserve">Сервер резервного копирования </v>
      </c>
      <c r="E18" s="34" t="str">
        <f t="shared" ref="E18:E26" si="9">T18</f>
        <v>Национальный режим не предоставляется - ограничение</v>
      </c>
      <c r="F18" s="35" t="str">
        <f t="shared" ref="F18:F25" si="10">V18</f>
        <v>шт.</v>
      </c>
      <c r="G18" s="36">
        <f t="shared" ref="G18:G25" si="11">W18</f>
        <v>1</v>
      </c>
      <c r="H18" s="37" t="s">
        <v>22</v>
      </c>
      <c r="I18" s="37" t="s">
        <v>22</v>
      </c>
      <c r="J18" s="37" t="s">
        <v>22</v>
      </c>
      <c r="K18" s="38">
        <f t="shared" ref="K18:K25" si="12">Z18</f>
        <v>31726794</v>
      </c>
      <c r="L18" s="52">
        <v>0</v>
      </c>
      <c r="M18" s="39">
        <f t="shared" ref="M18:M25" si="13">L18*G18</f>
        <v>0</v>
      </c>
      <c r="N18" s="19"/>
      <c r="R18" s="53" t="s">
        <v>36</v>
      </c>
      <c r="S18" s="50" t="s">
        <v>37</v>
      </c>
      <c r="T18" s="42" t="s">
        <v>25</v>
      </c>
      <c r="U18" s="42" t="s">
        <v>38</v>
      </c>
      <c r="V18" s="40" t="s">
        <v>30</v>
      </c>
      <c r="W18" s="40">
        <v>1</v>
      </c>
      <c r="X18" s="43" t="s">
        <v>28</v>
      </c>
      <c r="Y18" s="43" t="s">
        <v>29</v>
      </c>
      <c r="Z18" s="39">
        <v>31726794</v>
      </c>
      <c r="AA18" s="39">
        <f t="shared" ref="AA18:AA29" si="14">Z18*W18</f>
        <v>31726794</v>
      </c>
    </row>
    <row r="19" spans="2:27" ht="47.25">
      <c r="B19" s="15"/>
      <c r="C19" s="33" t="str">
        <f t="shared" si="8"/>
        <v>6.</v>
      </c>
      <c r="D19" s="102" t="str">
        <f t="shared" si="5"/>
        <v>Ленточная библиотека</v>
      </c>
      <c r="E19" s="34" t="str">
        <f t="shared" si="9"/>
        <v>Национальный режим не предоставляется - ограничение</v>
      </c>
      <c r="F19" s="35" t="str">
        <f t="shared" si="10"/>
        <v>шт.</v>
      </c>
      <c r="G19" s="36">
        <f t="shared" si="11"/>
        <v>1</v>
      </c>
      <c r="H19" s="37" t="s">
        <v>22</v>
      </c>
      <c r="I19" s="37" t="s">
        <v>22</v>
      </c>
      <c r="J19" s="37" t="s">
        <v>22</v>
      </c>
      <c r="K19" s="38">
        <f t="shared" si="12"/>
        <v>9310000</v>
      </c>
      <c r="L19" s="52">
        <v>0</v>
      </c>
      <c r="M19" s="39">
        <f t="shared" si="13"/>
        <v>0</v>
      </c>
      <c r="N19" s="19"/>
      <c r="R19" s="53" t="s">
        <v>39</v>
      </c>
      <c r="S19" s="50" t="s">
        <v>40</v>
      </c>
      <c r="T19" s="42" t="s">
        <v>25</v>
      </c>
      <c r="U19" s="47" t="s">
        <v>58</v>
      </c>
      <c r="V19" s="40" t="s">
        <v>30</v>
      </c>
      <c r="W19" s="40">
        <v>1</v>
      </c>
      <c r="X19" s="43" t="s">
        <v>28</v>
      </c>
      <c r="Y19" s="43" t="s">
        <v>29</v>
      </c>
      <c r="Z19" s="39">
        <v>9310000</v>
      </c>
      <c r="AA19" s="39">
        <f t="shared" si="14"/>
        <v>9310000</v>
      </c>
    </row>
    <row r="20" spans="2:27" ht="47.25">
      <c r="B20" s="15"/>
      <c r="C20" s="33" t="str">
        <f t="shared" si="8"/>
        <v>7.</v>
      </c>
      <c r="D20" s="102" t="str">
        <f t="shared" si="5"/>
        <v>Терминальный сервер</v>
      </c>
      <c r="E20" s="34" t="str">
        <f t="shared" si="9"/>
        <v>Национальный режим не предоставляется - ограничение</v>
      </c>
      <c r="F20" s="35" t="str">
        <f t="shared" si="10"/>
        <v>шт.</v>
      </c>
      <c r="G20" s="36">
        <f t="shared" si="11"/>
        <v>1</v>
      </c>
      <c r="H20" s="37" t="s">
        <v>22</v>
      </c>
      <c r="I20" s="37" t="s">
        <v>22</v>
      </c>
      <c r="J20" s="37" t="s">
        <v>22</v>
      </c>
      <c r="K20" s="38">
        <f t="shared" si="12"/>
        <v>1477406</v>
      </c>
      <c r="L20" s="52">
        <v>0</v>
      </c>
      <c r="M20" s="39">
        <f t="shared" si="13"/>
        <v>0</v>
      </c>
      <c r="N20" s="19"/>
      <c r="R20" s="48" t="s">
        <v>41</v>
      </c>
      <c r="S20" s="50" t="s">
        <v>42</v>
      </c>
      <c r="T20" s="42" t="s">
        <v>25</v>
      </c>
      <c r="U20" s="42" t="s">
        <v>38</v>
      </c>
      <c r="V20" s="40" t="s">
        <v>30</v>
      </c>
      <c r="W20" s="40">
        <v>1</v>
      </c>
      <c r="X20" s="43" t="s">
        <v>28</v>
      </c>
      <c r="Y20" s="43" t="s">
        <v>29</v>
      </c>
      <c r="Z20" s="39">
        <v>1477406</v>
      </c>
      <c r="AA20" s="39">
        <f t="shared" si="14"/>
        <v>1477406</v>
      </c>
    </row>
    <row r="21" spans="2:27" ht="47.25">
      <c r="B21" s="15"/>
      <c r="C21" s="33" t="str">
        <f t="shared" si="8"/>
        <v>8.</v>
      </c>
      <c r="D21" s="102" t="str">
        <f t="shared" si="5"/>
        <v>АРМ</v>
      </c>
      <c r="E21" s="34" t="str">
        <f t="shared" si="9"/>
        <v>Национальный режим не предоставляется - ограничение</v>
      </c>
      <c r="F21" s="35" t="str">
        <f t="shared" si="10"/>
        <v>шт.</v>
      </c>
      <c r="G21" s="36">
        <f t="shared" si="11"/>
        <v>1</v>
      </c>
      <c r="H21" s="37" t="s">
        <v>22</v>
      </c>
      <c r="I21" s="37" t="s">
        <v>22</v>
      </c>
      <c r="J21" s="37" t="s">
        <v>22</v>
      </c>
      <c r="K21" s="38">
        <f t="shared" si="12"/>
        <v>162045</v>
      </c>
      <c r="L21" s="52">
        <v>0</v>
      </c>
      <c r="M21" s="39">
        <f t="shared" si="13"/>
        <v>0</v>
      </c>
      <c r="N21" s="19"/>
      <c r="R21" s="53" t="s">
        <v>43</v>
      </c>
      <c r="S21" s="50" t="s">
        <v>44</v>
      </c>
      <c r="T21" s="42" t="s">
        <v>25</v>
      </c>
      <c r="U21" s="42" t="s">
        <v>45</v>
      </c>
      <c r="V21" s="40" t="s">
        <v>30</v>
      </c>
      <c r="W21" s="54">
        <v>1</v>
      </c>
      <c r="X21" s="43" t="s">
        <v>28</v>
      </c>
      <c r="Y21" s="43" t="s">
        <v>29</v>
      </c>
      <c r="Z21" s="39">
        <v>162045</v>
      </c>
      <c r="AA21" s="39">
        <f t="shared" si="14"/>
        <v>162045</v>
      </c>
    </row>
    <row r="22" spans="2:27" ht="47.25">
      <c r="B22" s="15"/>
      <c r="C22" s="33" t="str">
        <f t="shared" si="8"/>
        <v>9.</v>
      </c>
      <c r="D22" s="102" t="str">
        <f t="shared" si="5"/>
        <v>Комплект №5. Система межсетевого экранирования</v>
      </c>
      <c r="E22" s="34" t="str">
        <f t="shared" si="9"/>
        <v>Национальный режим не предоставляется - ограничение</v>
      </c>
      <c r="F22" s="35" t="str">
        <f t="shared" si="10"/>
        <v>компл.</v>
      </c>
      <c r="G22" s="36">
        <f t="shared" si="11"/>
        <v>1</v>
      </c>
      <c r="H22" s="37" t="s">
        <v>22</v>
      </c>
      <c r="I22" s="37" t="s">
        <v>22</v>
      </c>
      <c r="J22" s="37" t="s">
        <v>22</v>
      </c>
      <c r="K22" s="38">
        <f t="shared" si="12"/>
        <v>5909752</v>
      </c>
      <c r="L22" s="52">
        <v>0</v>
      </c>
      <c r="M22" s="39">
        <f t="shared" si="13"/>
        <v>0</v>
      </c>
      <c r="N22" s="19"/>
      <c r="R22" s="53" t="s">
        <v>46</v>
      </c>
      <c r="S22" s="50" t="s">
        <v>47</v>
      </c>
      <c r="T22" s="42" t="s">
        <v>25</v>
      </c>
      <c r="U22" s="42" t="s">
        <v>48</v>
      </c>
      <c r="V22" s="40" t="s">
        <v>27</v>
      </c>
      <c r="W22" s="40">
        <v>1</v>
      </c>
      <c r="X22" s="43" t="s">
        <v>28</v>
      </c>
      <c r="Y22" s="43" t="s">
        <v>29</v>
      </c>
      <c r="Z22" s="39">
        <v>5909752</v>
      </c>
      <c r="AA22" s="39">
        <f t="shared" si="14"/>
        <v>5909752</v>
      </c>
    </row>
    <row r="23" spans="2:27" ht="47.25">
      <c r="B23" s="15"/>
      <c r="C23" s="33" t="str">
        <f t="shared" si="8"/>
        <v>10.</v>
      </c>
      <c r="D23" s="102" t="str">
        <f t="shared" si="5"/>
        <v>Комплект №6. Модуль криптошифрования</v>
      </c>
      <c r="E23" s="45" t="str">
        <f t="shared" si="9"/>
        <v>Национальный режим не предоставляется - ограничение</v>
      </c>
      <c r="F23" s="35" t="str">
        <f t="shared" si="10"/>
        <v>компл.</v>
      </c>
      <c r="G23" s="36">
        <f t="shared" si="11"/>
        <v>1</v>
      </c>
      <c r="H23" s="37" t="s">
        <v>22</v>
      </c>
      <c r="I23" s="44" t="s">
        <v>22</v>
      </c>
      <c r="J23" s="37" t="s">
        <v>22</v>
      </c>
      <c r="K23" s="38">
        <f t="shared" si="12"/>
        <v>5517974</v>
      </c>
      <c r="L23" s="52">
        <v>0</v>
      </c>
      <c r="M23" s="39">
        <f t="shared" si="13"/>
        <v>0</v>
      </c>
      <c r="N23" s="19"/>
      <c r="R23" s="56" t="s">
        <v>49</v>
      </c>
      <c r="S23" s="57" t="s">
        <v>50</v>
      </c>
      <c r="T23" s="42" t="s">
        <v>25</v>
      </c>
      <c r="U23" s="42" t="s">
        <v>48</v>
      </c>
      <c r="V23" s="55" t="s">
        <v>27</v>
      </c>
      <c r="W23" s="55">
        <v>1</v>
      </c>
      <c r="X23" s="43" t="s">
        <v>28</v>
      </c>
      <c r="Y23" s="43" t="s">
        <v>29</v>
      </c>
      <c r="Z23" s="39">
        <v>5517974</v>
      </c>
      <c r="AA23" s="39">
        <f t="shared" si="14"/>
        <v>5517974</v>
      </c>
    </row>
    <row r="24" spans="2:27" ht="49.5" customHeight="1">
      <c r="B24" s="15"/>
      <c r="C24" s="33" t="str">
        <f t="shared" si="8"/>
        <v>11.</v>
      </c>
      <c r="D24" s="102" t="str">
        <f t="shared" si="5"/>
        <v>Комплект №7. Средства обнаружения и/или предотвращения вторжений (атак)</v>
      </c>
      <c r="E24" s="34" t="str">
        <f t="shared" si="9"/>
        <v>Национальный режим не предоставляется - ограничение</v>
      </c>
      <c r="F24" s="35" t="str">
        <f t="shared" si="10"/>
        <v>компл.</v>
      </c>
      <c r="G24" s="36">
        <f t="shared" si="11"/>
        <v>1</v>
      </c>
      <c r="H24" s="37" t="s">
        <v>22</v>
      </c>
      <c r="I24" s="37" t="s">
        <v>22</v>
      </c>
      <c r="J24" s="37" t="s">
        <v>22</v>
      </c>
      <c r="K24" s="38">
        <f t="shared" si="12"/>
        <v>25033512</v>
      </c>
      <c r="L24" s="52">
        <v>0</v>
      </c>
      <c r="M24" s="39">
        <f t="shared" si="13"/>
        <v>0</v>
      </c>
      <c r="N24" s="19"/>
      <c r="R24" s="59" t="s">
        <v>51</v>
      </c>
      <c r="S24" s="50" t="s">
        <v>52</v>
      </c>
      <c r="T24" s="42" t="s">
        <v>25</v>
      </c>
      <c r="U24" s="42" t="s">
        <v>48</v>
      </c>
      <c r="V24" s="60" t="s">
        <v>27</v>
      </c>
      <c r="W24" s="51">
        <v>1</v>
      </c>
      <c r="X24" s="43" t="s">
        <v>28</v>
      </c>
      <c r="Y24" s="43" t="s">
        <v>29</v>
      </c>
      <c r="Z24" s="39">
        <v>25033512</v>
      </c>
      <c r="AA24" s="39">
        <f t="shared" si="14"/>
        <v>25033512</v>
      </c>
    </row>
    <row r="25" spans="2:27" ht="47.25">
      <c r="B25" s="15"/>
      <c r="C25" s="33" t="str">
        <f t="shared" si="8"/>
        <v>12.</v>
      </c>
      <c r="D25" s="102" t="str">
        <f t="shared" si="5"/>
        <v>Комплект №8. Брокер сетевых пакетов</v>
      </c>
      <c r="E25" s="34" t="str">
        <f t="shared" si="9"/>
        <v>Национальный режим не предоставляется - ограничение</v>
      </c>
      <c r="F25" s="35" t="str">
        <f t="shared" si="10"/>
        <v>компл.</v>
      </c>
      <c r="G25" s="36">
        <f t="shared" si="11"/>
        <v>1</v>
      </c>
      <c r="H25" s="37" t="s">
        <v>22</v>
      </c>
      <c r="I25" s="37" t="s">
        <v>22</v>
      </c>
      <c r="J25" s="37" t="s">
        <v>22</v>
      </c>
      <c r="K25" s="38">
        <f t="shared" si="12"/>
        <v>6945131</v>
      </c>
      <c r="L25" s="52">
        <v>0</v>
      </c>
      <c r="M25" s="39">
        <f t="shared" si="13"/>
        <v>0</v>
      </c>
      <c r="N25" s="19"/>
      <c r="R25" s="59" t="s">
        <v>53</v>
      </c>
      <c r="S25" s="50" t="s">
        <v>54</v>
      </c>
      <c r="T25" s="42" t="s">
        <v>25</v>
      </c>
      <c r="U25" s="42" t="s">
        <v>55</v>
      </c>
      <c r="V25" s="60" t="s">
        <v>27</v>
      </c>
      <c r="W25" s="40">
        <v>1</v>
      </c>
      <c r="X25" s="43" t="s">
        <v>28</v>
      </c>
      <c r="Y25" s="43" t="s">
        <v>29</v>
      </c>
      <c r="Z25" s="39">
        <v>6945131</v>
      </c>
      <c r="AA25" s="39">
        <f t="shared" si="14"/>
        <v>6945131</v>
      </c>
    </row>
    <row r="26" spans="2:27" ht="47.25">
      <c r="B26" s="15"/>
      <c r="C26" s="33" t="str">
        <f t="shared" si="8"/>
        <v>13.</v>
      </c>
      <c r="D26" s="102" t="str">
        <f t="shared" si="5"/>
        <v xml:space="preserve">Система хранения данных (тип 1) 
</v>
      </c>
      <c r="E26" s="34" t="str">
        <f t="shared" si="9"/>
        <v>Национальный режим не предоставляется - ограничение</v>
      </c>
      <c r="F26" s="35" t="str">
        <f t="shared" ref="F26:F36" si="15">V26</f>
        <v>шт.</v>
      </c>
      <c r="G26" s="36">
        <f t="shared" ref="G26:G36" si="16">W26</f>
        <v>1</v>
      </c>
      <c r="H26" s="37" t="s">
        <v>22</v>
      </c>
      <c r="I26" s="37" t="s">
        <v>22</v>
      </c>
      <c r="J26" s="37" t="s">
        <v>22</v>
      </c>
      <c r="K26" s="38">
        <f t="shared" ref="K26:K36" si="17">Z26</f>
        <v>137873938</v>
      </c>
      <c r="L26" s="52">
        <v>0</v>
      </c>
      <c r="M26" s="39">
        <f t="shared" ref="M26:M36" si="18">L26*G26</f>
        <v>0</v>
      </c>
      <c r="N26" s="19"/>
      <c r="R26" s="59" t="s">
        <v>56</v>
      </c>
      <c r="S26" s="50" t="s">
        <v>57</v>
      </c>
      <c r="T26" s="42" t="s">
        <v>25</v>
      </c>
      <c r="U26" s="42" t="s">
        <v>58</v>
      </c>
      <c r="V26" s="60" t="s">
        <v>30</v>
      </c>
      <c r="W26" s="54">
        <v>1</v>
      </c>
      <c r="X26" s="43" t="s">
        <v>28</v>
      </c>
      <c r="Y26" s="43" t="s">
        <v>29</v>
      </c>
      <c r="Z26" s="39">
        <v>137873938</v>
      </c>
      <c r="AA26" s="39">
        <f t="shared" si="14"/>
        <v>137873938</v>
      </c>
    </row>
    <row r="27" spans="2:27" ht="47.25">
      <c r="B27" s="15"/>
      <c r="C27" s="33" t="str">
        <f t="shared" ref="C27:C36" si="19">R27</f>
        <v>14.</v>
      </c>
      <c r="D27" s="102" t="str">
        <f t="shared" si="5"/>
        <v>Система хранения данных (тип 2)</v>
      </c>
      <c r="E27" s="34" t="str">
        <f t="shared" ref="E27:E36" si="20">T27</f>
        <v>Национальный режим не предоставляется - ограничение</v>
      </c>
      <c r="F27" s="35" t="str">
        <f t="shared" si="15"/>
        <v>шт.</v>
      </c>
      <c r="G27" s="36">
        <f t="shared" si="16"/>
        <v>1</v>
      </c>
      <c r="H27" s="37" t="s">
        <v>22</v>
      </c>
      <c r="I27" s="37" t="s">
        <v>22</v>
      </c>
      <c r="J27" s="37" t="s">
        <v>22</v>
      </c>
      <c r="K27" s="38">
        <f t="shared" si="17"/>
        <v>154190497</v>
      </c>
      <c r="L27" s="52">
        <v>0</v>
      </c>
      <c r="M27" s="39">
        <f t="shared" si="18"/>
        <v>0</v>
      </c>
      <c r="N27" s="19"/>
      <c r="R27" s="61" t="s">
        <v>59</v>
      </c>
      <c r="S27" s="57" t="s">
        <v>60</v>
      </c>
      <c r="T27" s="42" t="s">
        <v>25</v>
      </c>
      <c r="U27" s="42" t="s">
        <v>58</v>
      </c>
      <c r="V27" s="60" t="s">
        <v>30</v>
      </c>
      <c r="W27" s="55">
        <v>1</v>
      </c>
      <c r="X27" s="43" t="s">
        <v>28</v>
      </c>
      <c r="Y27" s="43" t="s">
        <v>29</v>
      </c>
      <c r="Z27" s="39">
        <v>154190497</v>
      </c>
      <c r="AA27" s="39">
        <f t="shared" si="14"/>
        <v>154190497</v>
      </c>
    </row>
    <row r="28" spans="2:27" ht="47.25">
      <c r="B28" s="15"/>
      <c r="C28" s="33" t="str">
        <f t="shared" si="19"/>
        <v>15.</v>
      </c>
      <c r="D28" s="102" t="str">
        <f t="shared" si="5"/>
        <v>Сервер виртуализации (тип 1)</v>
      </c>
      <c r="E28" s="34" t="str">
        <f t="shared" si="20"/>
        <v>Национальный режим не предоставляется - ограничение</v>
      </c>
      <c r="F28" s="35" t="str">
        <f t="shared" si="15"/>
        <v>шт.</v>
      </c>
      <c r="G28" s="36">
        <f t="shared" si="16"/>
        <v>12</v>
      </c>
      <c r="H28" s="37" t="s">
        <v>22</v>
      </c>
      <c r="I28" s="37" t="s">
        <v>22</v>
      </c>
      <c r="J28" s="37" t="s">
        <v>22</v>
      </c>
      <c r="K28" s="38">
        <f t="shared" si="17"/>
        <v>31378433</v>
      </c>
      <c r="L28" s="52">
        <v>0</v>
      </c>
      <c r="M28" s="39">
        <f t="shared" si="18"/>
        <v>0</v>
      </c>
      <c r="N28" s="19"/>
      <c r="R28" s="59" t="s">
        <v>61</v>
      </c>
      <c r="S28" s="62" t="s">
        <v>62</v>
      </c>
      <c r="T28" s="42" t="s">
        <v>25</v>
      </c>
      <c r="U28" s="42" t="s">
        <v>38</v>
      </c>
      <c r="V28" s="60" t="s">
        <v>30</v>
      </c>
      <c r="W28" s="54">
        <v>12</v>
      </c>
      <c r="X28" s="43" t="s">
        <v>28</v>
      </c>
      <c r="Y28" s="43" t="s">
        <v>29</v>
      </c>
      <c r="Z28" s="39">
        <v>31378433</v>
      </c>
      <c r="AA28" s="39">
        <f t="shared" si="14"/>
        <v>376541196</v>
      </c>
    </row>
    <row r="29" spans="2:27" ht="47.25">
      <c r="B29" s="15"/>
      <c r="C29" s="33" t="str">
        <f t="shared" si="19"/>
        <v>16.</v>
      </c>
      <c r="D29" s="102" t="str">
        <f t="shared" si="5"/>
        <v>Комплект №9.
Сервер виртуализации (тип 2)</v>
      </c>
      <c r="E29" s="34" t="str">
        <f t="shared" si="20"/>
        <v>Национальный режим не предоставляется - ограничение</v>
      </c>
      <c r="F29" s="35" t="str">
        <f t="shared" si="15"/>
        <v>компл.</v>
      </c>
      <c r="G29" s="36">
        <f t="shared" si="16"/>
        <v>3</v>
      </c>
      <c r="H29" s="37" t="s">
        <v>22</v>
      </c>
      <c r="I29" s="37" t="s">
        <v>22</v>
      </c>
      <c r="J29" s="37" t="s">
        <v>22</v>
      </c>
      <c r="K29" s="38">
        <f t="shared" si="17"/>
        <v>31453552</v>
      </c>
      <c r="L29" s="52">
        <v>0</v>
      </c>
      <c r="M29" s="39">
        <f t="shared" si="18"/>
        <v>0</v>
      </c>
      <c r="N29" s="19"/>
      <c r="R29" s="61" t="s">
        <v>63</v>
      </c>
      <c r="S29" s="57" t="s">
        <v>64</v>
      </c>
      <c r="T29" s="42" t="s">
        <v>25</v>
      </c>
      <c r="U29" s="42" t="s">
        <v>38</v>
      </c>
      <c r="V29" s="55" t="s">
        <v>27</v>
      </c>
      <c r="W29" s="55">
        <v>3</v>
      </c>
      <c r="X29" s="43" t="s">
        <v>28</v>
      </c>
      <c r="Y29" s="43" t="s">
        <v>29</v>
      </c>
      <c r="Z29" s="39">
        <v>31453552</v>
      </c>
      <c r="AA29" s="39">
        <f t="shared" si="14"/>
        <v>94360656</v>
      </c>
    </row>
    <row r="30" spans="2:27" ht="31.5">
      <c r="B30" s="15"/>
      <c r="C30" s="33" t="str">
        <f t="shared" si="19"/>
        <v>17.</v>
      </c>
      <c r="D30" s="102" t="str">
        <f t="shared" ref="D30:D35" si="21">S30</f>
        <v>Лицензия на операционную систему для сервера резервного копирования</v>
      </c>
      <c r="E30" s="34" t="str">
        <f t="shared" si="20"/>
        <v>Национальный режим не предоставлется - запрет</v>
      </c>
      <c r="F30" s="35" t="str">
        <f t="shared" si="15"/>
        <v>шт.</v>
      </c>
      <c r="G30" s="36">
        <f t="shared" si="16"/>
        <v>1</v>
      </c>
      <c r="H30" s="37" t="s">
        <v>22</v>
      </c>
      <c r="I30" s="44" t="s">
        <v>22</v>
      </c>
      <c r="J30" s="37" t="s">
        <v>22</v>
      </c>
      <c r="K30" s="38">
        <f t="shared" si="17"/>
        <v>277300</v>
      </c>
      <c r="L30" s="52">
        <v>0</v>
      </c>
      <c r="M30" s="39">
        <f t="shared" si="18"/>
        <v>0</v>
      </c>
      <c r="N30" s="19"/>
      <c r="R30" s="61" t="s">
        <v>65</v>
      </c>
      <c r="S30" s="57" t="s">
        <v>66</v>
      </c>
      <c r="T30" s="42" t="s">
        <v>67</v>
      </c>
      <c r="U30" s="42" t="s">
        <v>68</v>
      </c>
      <c r="V30" s="55" t="s">
        <v>30</v>
      </c>
      <c r="W30" s="55">
        <v>1</v>
      </c>
      <c r="X30" s="43" t="s">
        <v>28</v>
      </c>
      <c r="Y30" s="43" t="s">
        <v>29</v>
      </c>
      <c r="Z30" s="39">
        <v>277300</v>
      </c>
      <c r="AA30" s="39">
        <f t="shared" ref="AA30:AA38" si="22">Z30*W30</f>
        <v>277300</v>
      </c>
    </row>
    <row r="31" spans="2:27" ht="47.25">
      <c r="B31" s="15"/>
      <c r="C31" s="33" t="str">
        <f t="shared" si="19"/>
        <v>18.</v>
      </c>
      <c r="D31" s="102" t="str">
        <f t="shared" si="21"/>
        <v>Комплект №10.  
Лицензии на операционную систему для терминального сервера и АРМ</v>
      </c>
      <c r="E31" s="34" t="str">
        <f t="shared" si="20"/>
        <v>Национальный режим не предоставлется - запрет</v>
      </c>
      <c r="F31" s="35" t="str">
        <f t="shared" si="15"/>
        <v>компл.</v>
      </c>
      <c r="G31" s="36">
        <f t="shared" si="16"/>
        <v>1</v>
      </c>
      <c r="H31" s="37" t="s">
        <v>22</v>
      </c>
      <c r="I31" s="44" t="s">
        <v>22</v>
      </c>
      <c r="J31" s="37" t="s">
        <v>22</v>
      </c>
      <c r="K31" s="38">
        <f t="shared" si="17"/>
        <v>365500</v>
      </c>
      <c r="L31" s="52">
        <v>0</v>
      </c>
      <c r="M31" s="39">
        <f t="shared" si="18"/>
        <v>0</v>
      </c>
      <c r="N31" s="19"/>
      <c r="R31" s="59" t="s">
        <v>69</v>
      </c>
      <c r="S31" s="50" t="s">
        <v>70</v>
      </c>
      <c r="T31" s="42" t="s">
        <v>67</v>
      </c>
      <c r="U31" s="42" t="s">
        <v>68</v>
      </c>
      <c r="V31" s="60" t="s">
        <v>27</v>
      </c>
      <c r="W31" s="40">
        <v>1</v>
      </c>
      <c r="X31" s="43" t="s">
        <v>28</v>
      </c>
      <c r="Y31" s="43" t="s">
        <v>29</v>
      </c>
      <c r="Z31" s="39">
        <v>365500</v>
      </c>
      <c r="AA31" s="39">
        <f t="shared" si="22"/>
        <v>365500</v>
      </c>
    </row>
    <row r="32" spans="2:27" ht="47.25">
      <c r="B32" s="15"/>
      <c r="C32" s="33" t="str">
        <f t="shared" si="19"/>
        <v>19.</v>
      </c>
      <c r="D32" s="102" t="str">
        <f t="shared" si="21"/>
        <v>Программное обеспечение cредства обнаружения и/или предотвращения вторжений (атак)</v>
      </c>
      <c r="E32" s="34" t="str">
        <f t="shared" si="20"/>
        <v>Национальный режим не предоставлется - запрет</v>
      </c>
      <c r="F32" s="35" t="str">
        <f t="shared" si="15"/>
        <v>шт.</v>
      </c>
      <c r="G32" s="36">
        <f t="shared" si="16"/>
        <v>1</v>
      </c>
      <c r="H32" s="37" t="s">
        <v>22</v>
      </c>
      <c r="I32" s="44" t="s">
        <v>22</v>
      </c>
      <c r="J32" s="37" t="s">
        <v>22</v>
      </c>
      <c r="K32" s="38">
        <f t="shared" si="17"/>
        <v>17492400</v>
      </c>
      <c r="L32" s="52">
        <v>0</v>
      </c>
      <c r="M32" s="39">
        <f t="shared" si="18"/>
        <v>0</v>
      </c>
      <c r="N32" s="19"/>
      <c r="R32" s="63" t="s">
        <v>71</v>
      </c>
      <c r="S32" s="50" t="s">
        <v>72</v>
      </c>
      <c r="T32" s="42" t="s">
        <v>67</v>
      </c>
      <c r="U32" s="42" t="s">
        <v>68</v>
      </c>
      <c r="V32" s="40" t="s">
        <v>30</v>
      </c>
      <c r="W32" s="40">
        <v>1</v>
      </c>
      <c r="X32" s="43" t="s">
        <v>28</v>
      </c>
      <c r="Y32" s="43" t="s">
        <v>29</v>
      </c>
      <c r="Z32" s="39">
        <v>17492400</v>
      </c>
      <c r="AA32" s="39">
        <f t="shared" si="22"/>
        <v>17492400</v>
      </c>
    </row>
    <row r="33" spans="2:27" ht="47.25">
      <c r="B33" s="15"/>
      <c r="C33" s="33" t="str">
        <f t="shared" si="19"/>
        <v>20.</v>
      </c>
      <c r="D33" s="102" t="str">
        <f t="shared" si="21"/>
        <v>Лицензия на операционную систему для средства обнаружения и/или предотвращения вторжений (атак)</v>
      </c>
      <c r="E33" s="34" t="str">
        <f t="shared" si="20"/>
        <v>Национальный режим не предоставлется - запрет</v>
      </c>
      <c r="F33" s="35" t="str">
        <f t="shared" si="15"/>
        <v>шт.</v>
      </c>
      <c r="G33" s="36">
        <f t="shared" si="16"/>
        <v>1</v>
      </c>
      <c r="H33" s="37" t="s">
        <v>22</v>
      </c>
      <c r="I33" s="44" t="s">
        <v>22</v>
      </c>
      <c r="J33" s="37" t="s">
        <v>22</v>
      </c>
      <c r="K33" s="38">
        <f t="shared" si="17"/>
        <v>277300</v>
      </c>
      <c r="L33" s="52">
        <v>0</v>
      </c>
      <c r="M33" s="39">
        <f t="shared" si="18"/>
        <v>0</v>
      </c>
      <c r="N33" s="19"/>
      <c r="R33" s="53" t="s">
        <v>73</v>
      </c>
      <c r="S33" s="50" t="s">
        <v>74</v>
      </c>
      <c r="T33" s="42" t="s">
        <v>67</v>
      </c>
      <c r="U33" s="42" t="s">
        <v>68</v>
      </c>
      <c r="V33" s="40" t="s">
        <v>30</v>
      </c>
      <c r="W33" s="40">
        <v>1</v>
      </c>
      <c r="X33" s="64" t="s">
        <v>28</v>
      </c>
      <c r="Y33" s="64" t="s">
        <v>29</v>
      </c>
      <c r="Z33" s="39">
        <v>277300</v>
      </c>
      <c r="AA33" s="39">
        <f t="shared" si="22"/>
        <v>277300</v>
      </c>
    </row>
    <row r="34" spans="2:27" ht="31.5">
      <c r="B34" s="15"/>
      <c r="C34" s="33" t="str">
        <f t="shared" si="19"/>
        <v>21.</v>
      </c>
      <c r="D34" s="102" t="str">
        <f t="shared" si="21"/>
        <v>Лицензия на систему резервного копирования</v>
      </c>
      <c r="E34" s="34" t="str">
        <f t="shared" si="20"/>
        <v>Национальный режим не предоставлется - запрет</v>
      </c>
      <c r="F34" s="35" t="str">
        <f t="shared" si="15"/>
        <v>шт.</v>
      </c>
      <c r="G34" s="36">
        <f t="shared" si="16"/>
        <v>3</v>
      </c>
      <c r="H34" s="37" t="s">
        <v>22</v>
      </c>
      <c r="I34" s="44" t="s">
        <v>22</v>
      </c>
      <c r="J34" s="37" t="s">
        <v>22</v>
      </c>
      <c r="K34" s="38">
        <f t="shared" si="17"/>
        <v>355449</v>
      </c>
      <c r="L34" s="52">
        <v>0</v>
      </c>
      <c r="M34" s="39">
        <f t="shared" si="18"/>
        <v>0</v>
      </c>
      <c r="N34" s="19"/>
      <c r="R34" s="48" t="s">
        <v>75</v>
      </c>
      <c r="S34" s="50" t="s">
        <v>76</v>
      </c>
      <c r="T34" s="42" t="s">
        <v>67</v>
      </c>
      <c r="U34" s="42" t="s">
        <v>68</v>
      </c>
      <c r="V34" s="40" t="s">
        <v>30</v>
      </c>
      <c r="W34" s="40">
        <v>3</v>
      </c>
      <c r="X34" s="64" t="s">
        <v>28</v>
      </c>
      <c r="Y34" s="64" t="s">
        <v>29</v>
      </c>
      <c r="Z34" s="39">
        <v>355449</v>
      </c>
      <c r="AA34" s="39">
        <f t="shared" si="22"/>
        <v>1066347</v>
      </c>
    </row>
    <row r="35" spans="2:27" ht="31.5">
      <c r="B35" s="15"/>
      <c r="C35" s="33" t="str">
        <f t="shared" si="19"/>
        <v>22.</v>
      </c>
      <c r="D35" s="102" t="str">
        <f t="shared" si="21"/>
        <v>Комплект №11.  Лицензии и ПО системы межсетевого экранирования</v>
      </c>
      <c r="E35" s="34" t="str">
        <f t="shared" si="20"/>
        <v>Национальный режим не предоставлется - запрет</v>
      </c>
      <c r="F35" s="35" t="str">
        <f t="shared" si="15"/>
        <v>компл.</v>
      </c>
      <c r="G35" s="36">
        <f t="shared" si="16"/>
        <v>1</v>
      </c>
      <c r="H35" s="37" t="s">
        <v>22</v>
      </c>
      <c r="I35" s="44" t="s">
        <v>22</v>
      </c>
      <c r="J35" s="37" t="s">
        <v>22</v>
      </c>
      <c r="K35" s="38">
        <f t="shared" si="17"/>
        <v>16910490</v>
      </c>
      <c r="L35" s="52">
        <v>0</v>
      </c>
      <c r="M35" s="39">
        <f t="shared" si="18"/>
        <v>0</v>
      </c>
      <c r="N35" s="19"/>
      <c r="R35" s="63" t="s">
        <v>77</v>
      </c>
      <c r="S35" s="50" t="s">
        <v>78</v>
      </c>
      <c r="T35" s="42" t="s">
        <v>67</v>
      </c>
      <c r="U35" s="42" t="s">
        <v>68</v>
      </c>
      <c r="V35" s="40" t="s">
        <v>27</v>
      </c>
      <c r="W35" s="40">
        <v>1</v>
      </c>
      <c r="X35" s="64" t="s">
        <v>28</v>
      </c>
      <c r="Y35" s="64" t="s">
        <v>29</v>
      </c>
      <c r="Z35" s="39">
        <v>16910490</v>
      </c>
      <c r="AA35" s="39">
        <f t="shared" si="22"/>
        <v>16910490</v>
      </c>
    </row>
    <row r="36" spans="2:27" ht="31.5">
      <c r="B36" s="15"/>
      <c r="C36" s="33" t="str">
        <f t="shared" si="19"/>
        <v>23.</v>
      </c>
      <c r="D36" s="102" t="str">
        <f t="shared" ref="D36:D46" si="23">S36</f>
        <v>Комплект №12. 
Лицензии модуля криптошифрования</v>
      </c>
      <c r="E36" s="45" t="str">
        <f t="shared" si="20"/>
        <v>Национальный режим не предоставлется - запрет</v>
      </c>
      <c r="F36" s="35" t="str">
        <f t="shared" si="15"/>
        <v>компл.</v>
      </c>
      <c r="G36" s="36">
        <f t="shared" si="16"/>
        <v>1</v>
      </c>
      <c r="H36" s="37" t="s">
        <v>22</v>
      </c>
      <c r="I36" s="44" t="s">
        <v>22</v>
      </c>
      <c r="J36" s="37" t="s">
        <v>22</v>
      </c>
      <c r="K36" s="38">
        <f t="shared" si="17"/>
        <v>13902041</v>
      </c>
      <c r="L36" s="52">
        <v>0</v>
      </c>
      <c r="M36" s="39">
        <f t="shared" si="18"/>
        <v>0</v>
      </c>
      <c r="N36" s="19"/>
      <c r="R36" s="48" t="s">
        <v>79</v>
      </c>
      <c r="S36" s="50" t="s">
        <v>80</v>
      </c>
      <c r="T36" s="42" t="s">
        <v>67</v>
      </c>
      <c r="U36" s="42" t="s">
        <v>68</v>
      </c>
      <c r="V36" s="40" t="s">
        <v>27</v>
      </c>
      <c r="W36" s="40">
        <v>1</v>
      </c>
      <c r="X36" s="64" t="s">
        <v>28</v>
      </c>
      <c r="Y36" s="64" t="s">
        <v>29</v>
      </c>
      <c r="Z36" s="39">
        <v>13902041</v>
      </c>
      <c r="AA36" s="39">
        <f t="shared" si="22"/>
        <v>13902041</v>
      </c>
    </row>
    <row r="37" spans="2:27" ht="31.5">
      <c r="B37" s="15"/>
      <c r="C37" s="33" t="str">
        <f t="shared" ref="C37:C46" si="24">R37</f>
        <v>24.</v>
      </c>
      <c r="D37" s="102" t="str">
        <f t="shared" si="23"/>
        <v>Комплект №13. Лицензии на систему виртуализации</v>
      </c>
      <c r="E37" s="45" t="str">
        <f t="shared" ref="E37:E46" si="25">T37</f>
        <v>Национальный режим не предоставлется - запрет</v>
      </c>
      <c r="F37" s="35" t="str">
        <f t="shared" ref="F37:F46" si="26">V37</f>
        <v>компл.</v>
      </c>
      <c r="G37" s="36">
        <f t="shared" ref="G37:G46" si="27">W37</f>
        <v>1</v>
      </c>
      <c r="H37" s="37" t="s">
        <v>22</v>
      </c>
      <c r="I37" s="44" t="s">
        <v>22</v>
      </c>
      <c r="J37" s="37" t="s">
        <v>22</v>
      </c>
      <c r="K37" s="38">
        <f t="shared" ref="K37:K46" si="28">Z37</f>
        <v>11573733</v>
      </c>
      <c r="L37" s="52">
        <v>0</v>
      </c>
      <c r="M37" s="39">
        <f t="shared" ref="M37:M46" si="29">L37*G37</f>
        <v>0</v>
      </c>
      <c r="N37" s="19"/>
      <c r="R37" s="53" t="s">
        <v>81</v>
      </c>
      <c r="S37" s="50" t="s">
        <v>82</v>
      </c>
      <c r="T37" s="42" t="s">
        <v>67</v>
      </c>
      <c r="U37" s="42" t="s">
        <v>68</v>
      </c>
      <c r="V37" s="40" t="s">
        <v>27</v>
      </c>
      <c r="W37" s="40">
        <v>1</v>
      </c>
      <c r="X37" s="64" t="s">
        <v>28</v>
      </c>
      <c r="Y37" s="64" t="s">
        <v>29</v>
      </c>
      <c r="Z37" s="39">
        <v>11573733</v>
      </c>
      <c r="AA37" s="39">
        <f t="shared" si="22"/>
        <v>11573733</v>
      </c>
    </row>
    <row r="38" spans="2:27" ht="31.5">
      <c r="B38" s="15"/>
      <c r="C38" s="33" t="str">
        <f t="shared" si="24"/>
        <v>25.</v>
      </c>
      <c r="D38" s="102" t="str">
        <f t="shared" si="23"/>
        <v>Комплект №14. Лицензии брокера сетевых пакетов</v>
      </c>
      <c r="E38" s="45" t="str">
        <f t="shared" si="25"/>
        <v>Национальный режим не предоставлется - запрет</v>
      </c>
      <c r="F38" s="35" t="str">
        <f t="shared" si="26"/>
        <v>компл.</v>
      </c>
      <c r="G38" s="36">
        <f t="shared" si="27"/>
        <v>1</v>
      </c>
      <c r="H38" s="37" t="s">
        <v>22</v>
      </c>
      <c r="I38" s="44" t="s">
        <v>22</v>
      </c>
      <c r="J38" s="37" t="s">
        <v>22</v>
      </c>
      <c r="K38" s="38">
        <f t="shared" si="28"/>
        <v>2300000</v>
      </c>
      <c r="L38" s="52">
        <v>0</v>
      </c>
      <c r="M38" s="39">
        <f t="shared" si="29"/>
        <v>0</v>
      </c>
      <c r="N38" s="19"/>
      <c r="R38" s="65" t="s">
        <v>83</v>
      </c>
      <c r="S38" s="50" t="s">
        <v>84</v>
      </c>
      <c r="T38" s="42" t="s">
        <v>67</v>
      </c>
      <c r="U38" s="42" t="s">
        <v>68</v>
      </c>
      <c r="V38" s="40" t="s">
        <v>27</v>
      </c>
      <c r="W38" s="40">
        <v>1</v>
      </c>
      <c r="X38" s="64" t="s">
        <v>28</v>
      </c>
      <c r="Y38" s="64" t="s">
        <v>29</v>
      </c>
      <c r="Z38" s="39">
        <v>2300000</v>
      </c>
      <c r="AA38" s="39">
        <f t="shared" si="22"/>
        <v>2300000</v>
      </c>
    </row>
    <row r="39" spans="2:27" ht="31.5">
      <c r="B39" s="15"/>
      <c r="C39" s="33" t="str">
        <f t="shared" si="24"/>
        <v>26.</v>
      </c>
      <c r="D39" s="102" t="str">
        <f t="shared" si="23"/>
        <v>Комплект №15. Техническая поддержка на оборудование сети передачи данных (тип 1)</v>
      </c>
      <c r="E39" s="34" t="str">
        <f t="shared" si="25"/>
        <v>Национальный режим предоставляется</v>
      </c>
      <c r="F39" s="35" t="str">
        <f t="shared" si="26"/>
        <v>компл.</v>
      </c>
      <c r="G39" s="36">
        <f t="shared" si="27"/>
        <v>25</v>
      </c>
      <c r="H39" s="103"/>
      <c r="I39" s="103"/>
      <c r="J39" s="37" t="s">
        <v>22</v>
      </c>
      <c r="K39" s="38">
        <f t="shared" si="28"/>
        <v>314897</v>
      </c>
      <c r="L39" s="52">
        <v>0</v>
      </c>
      <c r="M39" s="46">
        <f t="shared" si="29"/>
        <v>0</v>
      </c>
      <c r="N39" s="19"/>
      <c r="R39" s="48" t="s">
        <v>85</v>
      </c>
      <c r="S39" s="50" t="s">
        <v>86</v>
      </c>
      <c r="T39" s="42" t="s">
        <v>87</v>
      </c>
      <c r="U39" s="66" t="s">
        <v>88</v>
      </c>
      <c r="V39" s="40" t="s">
        <v>27</v>
      </c>
      <c r="W39" s="40">
        <v>25</v>
      </c>
      <c r="X39" s="64" t="s">
        <v>113</v>
      </c>
      <c r="Y39" s="64" t="s">
        <v>29</v>
      </c>
      <c r="Z39" s="39">
        <v>314897</v>
      </c>
      <c r="AA39" s="39">
        <f t="shared" ref="AA39:AA46" si="30">Z39*W39</f>
        <v>7872425</v>
      </c>
    </row>
    <row r="40" spans="2:27" ht="31.5">
      <c r="B40" s="15"/>
      <c r="C40" s="33" t="str">
        <f t="shared" si="24"/>
        <v>27.</v>
      </c>
      <c r="D40" s="102" t="str">
        <f t="shared" si="23"/>
        <v>Комплект №16. Техническая поддержка на оборудование сети передачи данных (тип 2)</v>
      </c>
      <c r="E40" s="34" t="str">
        <f t="shared" si="25"/>
        <v>Национальный режим предоставляется</v>
      </c>
      <c r="F40" s="35" t="str">
        <f t="shared" si="26"/>
        <v>компл.</v>
      </c>
      <c r="G40" s="36">
        <f t="shared" si="27"/>
        <v>2</v>
      </c>
      <c r="H40" s="103"/>
      <c r="I40" s="103"/>
      <c r="J40" s="37" t="s">
        <v>22</v>
      </c>
      <c r="K40" s="38">
        <f t="shared" si="28"/>
        <v>2517862</v>
      </c>
      <c r="L40" s="52">
        <v>0</v>
      </c>
      <c r="M40" s="39">
        <f t="shared" si="29"/>
        <v>0</v>
      </c>
      <c r="N40" s="19"/>
      <c r="R40" s="48" t="s">
        <v>89</v>
      </c>
      <c r="S40" s="50" t="s">
        <v>90</v>
      </c>
      <c r="T40" s="42" t="s">
        <v>87</v>
      </c>
      <c r="U40" s="66" t="s">
        <v>88</v>
      </c>
      <c r="V40" s="40" t="s">
        <v>27</v>
      </c>
      <c r="W40" s="40">
        <v>2</v>
      </c>
      <c r="X40" s="64" t="s">
        <v>113</v>
      </c>
      <c r="Y40" s="64" t="s">
        <v>29</v>
      </c>
      <c r="Z40" s="39">
        <v>2517862</v>
      </c>
      <c r="AA40" s="39">
        <f t="shared" si="30"/>
        <v>5035724</v>
      </c>
    </row>
    <row r="41" spans="2:27" ht="31.5">
      <c r="B41" s="15"/>
      <c r="C41" s="33" t="str">
        <f t="shared" si="24"/>
        <v>28.</v>
      </c>
      <c r="D41" s="102" t="str">
        <f t="shared" si="23"/>
        <v>Комплект №17. Техническая поддержка на оборудование сети передачи данных (тип 3)</v>
      </c>
      <c r="E41" s="45" t="str">
        <f t="shared" si="25"/>
        <v>Национальный режим предоставляется</v>
      </c>
      <c r="F41" s="35" t="str">
        <f t="shared" si="26"/>
        <v>компл.</v>
      </c>
      <c r="G41" s="36">
        <f t="shared" si="27"/>
        <v>1</v>
      </c>
      <c r="H41" s="103"/>
      <c r="I41" s="104"/>
      <c r="J41" s="37" t="s">
        <v>22</v>
      </c>
      <c r="K41" s="38">
        <f t="shared" si="28"/>
        <v>937567</v>
      </c>
      <c r="L41" s="52">
        <v>0</v>
      </c>
      <c r="M41" s="39">
        <f t="shared" si="29"/>
        <v>0</v>
      </c>
      <c r="N41" s="19"/>
      <c r="R41" s="48" t="s">
        <v>91</v>
      </c>
      <c r="S41" s="50" t="s">
        <v>92</v>
      </c>
      <c r="T41" s="42" t="s">
        <v>87</v>
      </c>
      <c r="U41" s="66" t="s">
        <v>88</v>
      </c>
      <c r="V41" s="40" t="s">
        <v>27</v>
      </c>
      <c r="W41" s="40">
        <v>1</v>
      </c>
      <c r="X41" s="64" t="s">
        <v>113</v>
      </c>
      <c r="Y41" s="64" t="s">
        <v>29</v>
      </c>
      <c r="Z41" s="39">
        <v>937567</v>
      </c>
      <c r="AA41" s="39">
        <f t="shared" si="30"/>
        <v>937567</v>
      </c>
    </row>
    <row r="42" spans="2:27" ht="31.5">
      <c r="B42" s="15"/>
      <c r="C42" s="33" t="str">
        <f t="shared" si="24"/>
        <v>29.</v>
      </c>
      <c r="D42" s="102" t="str">
        <f t="shared" si="23"/>
        <v>Комплект №18. Техническая поддержка на модуль криптошифрования</v>
      </c>
      <c r="E42" s="34" t="str">
        <f t="shared" si="25"/>
        <v>Национальный режим предоставляется</v>
      </c>
      <c r="F42" s="35" t="str">
        <f t="shared" si="26"/>
        <v>компл.</v>
      </c>
      <c r="G42" s="36">
        <f t="shared" si="27"/>
        <v>1</v>
      </c>
      <c r="H42" s="103"/>
      <c r="I42" s="103"/>
      <c r="J42" s="37" t="s">
        <v>22</v>
      </c>
      <c r="K42" s="38">
        <f t="shared" si="28"/>
        <v>6461196</v>
      </c>
      <c r="L42" s="52">
        <v>0</v>
      </c>
      <c r="M42" s="39">
        <f t="shared" si="29"/>
        <v>0</v>
      </c>
      <c r="N42" s="19"/>
      <c r="R42" s="48" t="s">
        <v>93</v>
      </c>
      <c r="S42" s="50" t="s">
        <v>94</v>
      </c>
      <c r="T42" s="42" t="s">
        <v>87</v>
      </c>
      <c r="U42" s="66" t="s">
        <v>88</v>
      </c>
      <c r="V42" s="40" t="s">
        <v>27</v>
      </c>
      <c r="W42" s="40">
        <v>1</v>
      </c>
      <c r="X42" s="64" t="s">
        <v>113</v>
      </c>
      <c r="Y42" s="64" t="s">
        <v>29</v>
      </c>
      <c r="Z42" s="39">
        <v>6461196</v>
      </c>
      <c r="AA42" s="39">
        <f t="shared" si="30"/>
        <v>6461196</v>
      </c>
    </row>
    <row r="43" spans="2:27" ht="47.25">
      <c r="B43" s="15"/>
      <c r="C43" s="33" t="str">
        <f t="shared" si="24"/>
        <v>30.</v>
      </c>
      <c r="D43" s="102" t="str">
        <f t="shared" si="23"/>
        <v>Комплект №19. 
Техническая поддержка на систему резервного копирования</v>
      </c>
      <c r="E43" s="34" t="str">
        <f t="shared" si="25"/>
        <v>Национальный режим предоставляется</v>
      </c>
      <c r="F43" s="35" t="str">
        <f t="shared" si="26"/>
        <v>компл.</v>
      </c>
      <c r="G43" s="36">
        <f t="shared" si="27"/>
        <v>1</v>
      </c>
      <c r="H43" s="103"/>
      <c r="I43" s="103"/>
      <c r="J43" s="37" t="s">
        <v>22</v>
      </c>
      <c r="K43" s="38">
        <f t="shared" si="28"/>
        <v>363603</v>
      </c>
      <c r="L43" s="52">
        <v>0</v>
      </c>
      <c r="M43" s="39">
        <f t="shared" si="29"/>
        <v>0</v>
      </c>
      <c r="N43" s="19"/>
      <c r="R43" s="48" t="s">
        <v>95</v>
      </c>
      <c r="S43" s="67" t="s">
        <v>96</v>
      </c>
      <c r="T43" s="42" t="s">
        <v>87</v>
      </c>
      <c r="U43" s="66" t="s">
        <v>88</v>
      </c>
      <c r="V43" s="40" t="s">
        <v>27</v>
      </c>
      <c r="W43" s="40">
        <v>1</v>
      </c>
      <c r="X43" s="64" t="s">
        <v>113</v>
      </c>
      <c r="Y43" s="64" t="s">
        <v>29</v>
      </c>
      <c r="Z43" s="39">
        <v>363603</v>
      </c>
      <c r="AA43" s="39">
        <f t="shared" si="30"/>
        <v>363603</v>
      </c>
    </row>
    <row r="44" spans="2:27" ht="47.25">
      <c r="B44" s="15"/>
      <c r="C44" s="33" t="str">
        <f t="shared" si="24"/>
        <v>31.</v>
      </c>
      <c r="D44" s="102" t="str">
        <f t="shared" si="23"/>
        <v>Комплект №20.
 Техническая поддержка на брокер сетевых пакетов</v>
      </c>
      <c r="E44" s="34" t="str">
        <f t="shared" si="25"/>
        <v>Национальный режим предоставляется</v>
      </c>
      <c r="F44" s="35" t="str">
        <f t="shared" si="26"/>
        <v>компл.</v>
      </c>
      <c r="G44" s="36">
        <f t="shared" si="27"/>
        <v>1</v>
      </c>
      <c r="H44" s="103"/>
      <c r="I44" s="103"/>
      <c r="J44" s="37" t="s">
        <v>22</v>
      </c>
      <c r="K44" s="38">
        <f t="shared" si="28"/>
        <v>2064786</v>
      </c>
      <c r="L44" s="52">
        <v>0</v>
      </c>
      <c r="M44" s="39">
        <f t="shared" si="29"/>
        <v>0</v>
      </c>
      <c r="N44" s="19"/>
      <c r="R44" s="48" t="s">
        <v>97</v>
      </c>
      <c r="S44" s="67" t="s">
        <v>98</v>
      </c>
      <c r="T44" s="42" t="s">
        <v>87</v>
      </c>
      <c r="U44" s="66" t="s">
        <v>88</v>
      </c>
      <c r="V44" s="40" t="s">
        <v>27</v>
      </c>
      <c r="W44" s="40">
        <v>1</v>
      </c>
      <c r="X44" s="64" t="s">
        <v>113</v>
      </c>
      <c r="Y44" s="64" t="s">
        <v>29</v>
      </c>
      <c r="Z44" s="39">
        <v>2064786</v>
      </c>
      <c r="AA44" s="39">
        <f t="shared" si="30"/>
        <v>2064786</v>
      </c>
    </row>
    <row r="45" spans="2:27" ht="31.5">
      <c r="B45" s="15"/>
      <c r="C45" s="33" t="str">
        <f t="shared" si="24"/>
        <v>32.</v>
      </c>
      <c r="D45" s="102" t="str">
        <f t="shared" si="23"/>
        <v>Комплект №21. Техническая поддержка на сервер виртуализации (тип 2)</v>
      </c>
      <c r="E45" s="34" t="str">
        <f t="shared" si="25"/>
        <v>Национальный режим предоставляется</v>
      </c>
      <c r="F45" s="35" t="str">
        <f t="shared" si="26"/>
        <v>компл.</v>
      </c>
      <c r="G45" s="36">
        <f t="shared" si="27"/>
        <v>3</v>
      </c>
      <c r="H45" s="103"/>
      <c r="I45" s="103"/>
      <c r="J45" s="37" t="s">
        <v>22</v>
      </c>
      <c r="K45" s="38">
        <f t="shared" si="28"/>
        <v>10622</v>
      </c>
      <c r="L45" s="52">
        <v>0</v>
      </c>
      <c r="M45" s="39">
        <f t="shared" si="29"/>
        <v>0</v>
      </c>
      <c r="N45" s="19"/>
      <c r="R45" s="48" t="s">
        <v>99</v>
      </c>
      <c r="S45" s="67" t="s">
        <v>100</v>
      </c>
      <c r="T45" s="42" t="s">
        <v>87</v>
      </c>
      <c r="U45" s="66" t="s">
        <v>88</v>
      </c>
      <c r="V45" s="40" t="s">
        <v>27</v>
      </c>
      <c r="W45" s="40">
        <v>3</v>
      </c>
      <c r="X45" s="64" t="s">
        <v>113</v>
      </c>
      <c r="Y45" s="64" t="s">
        <v>29</v>
      </c>
      <c r="Z45" s="39">
        <v>10622</v>
      </c>
      <c r="AA45" s="39">
        <f t="shared" si="30"/>
        <v>31866</v>
      </c>
    </row>
    <row r="46" spans="2:27" ht="47.25">
      <c r="B46" s="15"/>
      <c r="C46" s="33" t="str">
        <f t="shared" si="24"/>
        <v>33.</v>
      </c>
      <c r="D46" s="102" t="str">
        <f t="shared" si="23"/>
        <v>Комплект № 22.
Техническая поддержка на систему виртуализации</v>
      </c>
      <c r="E46" s="34" t="str">
        <f t="shared" si="25"/>
        <v>Национальный режим предоставляется</v>
      </c>
      <c r="F46" s="35" t="str">
        <f t="shared" si="26"/>
        <v>компл.</v>
      </c>
      <c r="G46" s="36">
        <f t="shared" si="27"/>
        <v>1</v>
      </c>
      <c r="H46" s="103"/>
      <c r="I46" s="103"/>
      <c r="J46" s="37" t="s">
        <v>22</v>
      </c>
      <c r="K46" s="38">
        <f t="shared" si="28"/>
        <v>9925697</v>
      </c>
      <c r="L46" s="52">
        <v>0</v>
      </c>
      <c r="M46" s="39">
        <f t="shared" si="29"/>
        <v>0</v>
      </c>
      <c r="N46" s="19"/>
      <c r="R46" s="68" t="s">
        <v>101</v>
      </c>
      <c r="S46" s="50" t="s">
        <v>102</v>
      </c>
      <c r="T46" s="42" t="s">
        <v>87</v>
      </c>
      <c r="U46" s="66" t="s">
        <v>88</v>
      </c>
      <c r="V46" s="40" t="s">
        <v>27</v>
      </c>
      <c r="W46" s="40">
        <v>1</v>
      </c>
      <c r="X46" s="64" t="s">
        <v>113</v>
      </c>
      <c r="Y46" s="64" t="s">
        <v>29</v>
      </c>
      <c r="Z46" s="39">
        <v>9925697</v>
      </c>
      <c r="AA46" s="39">
        <f t="shared" si="30"/>
        <v>9925697</v>
      </c>
    </row>
    <row r="47" spans="2:27">
      <c r="B47" s="15"/>
      <c r="C47" s="89" t="s">
        <v>103</v>
      </c>
      <c r="D47" s="89"/>
      <c r="E47" s="89"/>
      <c r="F47" s="89"/>
      <c r="G47" s="89"/>
      <c r="H47" s="89"/>
      <c r="I47" s="89"/>
      <c r="J47" s="89"/>
      <c r="K47" s="80" t="s">
        <v>104</v>
      </c>
      <c r="L47" s="80"/>
      <c r="M47" s="69">
        <f>SUM(M14:M46)</f>
        <v>0</v>
      </c>
      <c r="N47" s="19"/>
      <c r="R47" s="81" t="s">
        <v>105</v>
      </c>
      <c r="S47" s="81"/>
      <c r="T47" s="81"/>
      <c r="U47" s="81"/>
      <c r="V47" s="81"/>
      <c r="W47" s="94" t="s">
        <v>104</v>
      </c>
      <c r="X47" s="95"/>
      <c r="Y47" s="95"/>
      <c r="Z47" s="96"/>
      <c r="AA47" s="69">
        <f>SUM(AA14:AA46)</f>
        <v>1158669028</v>
      </c>
    </row>
    <row r="48" spans="2:27">
      <c r="B48" s="15"/>
      <c r="C48" s="89"/>
      <c r="D48" s="89"/>
      <c r="E48" s="89"/>
      <c r="F48" s="89"/>
      <c r="G48" s="89"/>
      <c r="H48" s="89"/>
      <c r="I48" s="89"/>
      <c r="J48" s="89"/>
      <c r="K48" s="97" t="s">
        <v>112</v>
      </c>
      <c r="L48" s="70"/>
      <c r="M48" s="78">
        <f>(M46+M45+M44+M43+M42+M41+M40+M39+M29+M28+M27+M26+M25+M24+M23+M22+M21+M20+M19+M17+M16+M15+M14+M18)*L48</f>
        <v>0</v>
      </c>
      <c r="N48" s="19"/>
      <c r="R48" s="81"/>
      <c r="S48" s="81"/>
      <c r="T48" s="81"/>
      <c r="U48" s="81"/>
      <c r="V48" s="81"/>
      <c r="W48" s="99" t="s">
        <v>112</v>
      </c>
      <c r="X48" s="100"/>
      <c r="Y48" s="101"/>
      <c r="Z48" s="98">
        <v>0.22</v>
      </c>
      <c r="AA48" s="38">
        <f>(AA46+AA45+AA44+AA43+AA42+AA41+AA40+AA39+AA29+AA28+AA27+AA26+AA25+AA24+AA23+AA22+AA21+AA20+AA19+AA17+AA16+AA15+AA14+AA18)*Z48</f>
        <v>240790861.74000001</v>
      </c>
    </row>
    <row r="49" spans="2:27">
      <c r="B49" s="15"/>
      <c r="C49" s="89"/>
      <c r="D49" s="89"/>
      <c r="E49" s="89"/>
      <c r="F49" s="89"/>
      <c r="G49" s="89"/>
      <c r="H49" s="89"/>
      <c r="I49" s="89"/>
      <c r="J49" s="89"/>
      <c r="K49" s="80" t="s">
        <v>106</v>
      </c>
      <c r="L49" s="80"/>
      <c r="M49" s="69">
        <f>SUM(M47:M48)</f>
        <v>0</v>
      </c>
      <c r="N49" s="19"/>
      <c r="R49" s="81"/>
      <c r="S49" s="81"/>
      <c r="T49" s="81"/>
      <c r="U49" s="81"/>
      <c r="V49" s="81"/>
      <c r="W49" s="58"/>
      <c r="X49" s="58"/>
      <c r="Y49" s="58"/>
      <c r="Z49" s="58" t="s">
        <v>106</v>
      </c>
      <c r="AA49" s="69">
        <f>SUM(AA47:AA48)</f>
        <v>1399459889.74</v>
      </c>
    </row>
    <row r="50" spans="2:27">
      <c r="B50" s="15"/>
      <c r="N50" s="19"/>
      <c r="R50" s="22"/>
      <c r="S50" s="23"/>
      <c r="T50" s="22"/>
      <c r="U50" s="22"/>
      <c r="V50" s="18"/>
      <c r="W50" s="24"/>
      <c r="X50" s="24"/>
      <c r="Y50" s="24"/>
      <c r="Z50" s="25"/>
      <c r="AA50" s="22"/>
    </row>
    <row r="51" spans="2:27">
      <c r="B51" s="15"/>
      <c r="C51" s="82"/>
      <c r="D51" s="82"/>
      <c r="E51" s="82"/>
      <c r="F51" s="26"/>
      <c r="H51" s="70"/>
      <c r="J51" s="83"/>
      <c r="K51" s="83"/>
      <c r="L51" s="83"/>
      <c r="M51" s="83"/>
      <c r="N51" s="19"/>
      <c r="R51" s="84"/>
      <c r="S51" s="84"/>
      <c r="T51" s="84"/>
      <c r="U51" s="84"/>
      <c r="V51" s="84"/>
      <c r="W51" s="84"/>
      <c r="X51" s="84"/>
      <c r="Y51" s="84"/>
      <c r="Z51" s="84"/>
      <c r="AA51" s="84"/>
    </row>
    <row r="52" spans="2:27">
      <c r="B52" s="15"/>
      <c r="C52" s="85" t="s">
        <v>107</v>
      </c>
      <c r="D52" s="85"/>
      <c r="E52" s="85"/>
      <c r="F52" s="71"/>
      <c r="H52" s="72" t="s">
        <v>108</v>
      </c>
      <c r="I52" s="3" t="s">
        <v>109</v>
      </c>
      <c r="J52" s="85" t="s">
        <v>110</v>
      </c>
      <c r="K52" s="85"/>
      <c r="L52" s="85"/>
      <c r="M52" s="85"/>
      <c r="N52" s="19"/>
      <c r="R52" s="84"/>
      <c r="S52" s="84"/>
      <c r="T52" s="84"/>
      <c r="U52" s="84"/>
      <c r="V52" s="84"/>
      <c r="W52" s="84"/>
      <c r="X52" s="84"/>
      <c r="Y52" s="84"/>
      <c r="Z52" s="84"/>
      <c r="AA52" s="84"/>
    </row>
    <row r="53" spans="2:27" ht="15" customHeight="1">
      <c r="B53" s="73"/>
      <c r="C53" s="74"/>
      <c r="D53" s="75"/>
      <c r="E53" s="74"/>
      <c r="F53" s="74"/>
      <c r="G53" s="9"/>
      <c r="H53" s="74"/>
      <c r="I53" s="9"/>
      <c r="J53" s="74"/>
      <c r="K53" s="74"/>
      <c r="L53" s="74"/>
      <c r="M53" s="74"/>
      <c r="N53" s="76"/>
      <c r="R53" s="93"/>
      <c r="S53" s="93"/>
      <c r="T53" s="93"/>
      <c r="U53" s="93"/>
      <c r="V53" s="93"/>
      <c r="W53" s="93"/>
      <c r="X53" s="93"/>
      <c r="Y53" s="93"/>
      <c r="Z53" s="93"/>
      <c r="AA53" s="93"/>
    </row>
    <row r="54" spans="2:27">
      <c r="R54" s="93"/>
      <c r="S54" s="93"/>
      <c r="T54" s="93"/>
      <c r="U54" s="93"/>
      <c r="V54" s="93"/>
      <c r="W54" s="93"/>
      <c r="X54" s="93"/>
      <c r="Y54" s="93"/>
      <c r="Z54" s="93"/>
      <c r="AA54" s="93"/>
    </row>
    <row r="55" spans="2:27" ht="15" customHeight="1">
      <c r="B55" s="79" t="s">
        <v>114</v>
      </c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R55" s="93"/>
      <c r="S55" s="93"/>
      <c r="T55" s="93"/>
      <c r="U55" s="93"/>
      <c r="V55" s="93"/>
      <c r="W55" s="93"/>
      <c r="X55" s="93"/>
      <c r="Y55" s="93"/>
      <c r="Z55" s="93"/>
      <c r="AA55" s="93"/>
    </row>
    <row r="56" spans="2:27"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R56" s="93"/>
      <c r="S56" s="93"/>
      <c r="T56" s="93"/>
      <c r="U56" s="93"/>
      <c r="V56" s="93"/>
      <c r="W56" s="93"/>
      <c r="X56" s="93"/>
      <c r="Y56" s="93"/>
      <c r="Z56" s="93"/>
      <c r="AA56" s="93"/>
    </row>
    <row r="57" spans="2:27"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R57" s="93"/>
      <c r="S57" s="93"/>
      <c r="T57" s="93"/>
      <c r="U57" s="93"/>
      <c r="V57" s="93"/>
      <c r="W57" s="93"/>
      <c r="X57" s="93"/>
      <c r="Y57" s="93"/>
      <c r="Z57" s="93"/>
      <c r="AA57" s="93"/>
    </row>
    <row r="58" spans="2:27"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R58" s="77"/>
      <c r="S58" s="77"/>
      <c r="T58" s="77"/>
      <c r="U58" s="77"/>
      <c r="V58" s="77"/>
      <c r="W58" s="77"/>
      <c r="X58" s="77"/>
      <c r="Y58" s="77"/>
      <c r="Z58" s="77"/>
      <c r="AA58" s="77"/>
    </row>
    <row r="59" spans="2:27" ht="79.5" customHeight="1"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R59" s="77"/>
      <c r="S59" s="77"/>
      <c r="T59" s="77"/>
      <c r="U59" s="77"/>
      <c r="V59" s="77"/>
      <c r="W59" s="77"/>
      <c r="X59" s="77"/>
      <c r="Y59" s="77"/>
      <c r="Z59" s="77"/>
      <c r="AA59" s="77"/>
    </row>
    <row r="60" spans="2:27">
      <c r="R60" s="77"/>
      <c r="S60" s="77"/>
      <c r="T60" s="77"/>
      <c r="U60" s="77"/>
      <c r="V60" s="77"/>
      <c r="W60" s="77"/>
      <c r="X60" s="77"/>
      <c r="Y60" s="77"/>
      <c r="Z60" s="77"/>
      <c r="AA60" s="77"/>
    </row>
    <row r="61" spans="2:27">
      <c r="R61" s="77"/>
      <c r="S61" s="77"/>
      <c r="T61" s="77"/>
      <c r="U61" s="77"/>
      <c r="V61" s="77"/>
      <c r="W61" s="77"/>
      <c r="X61" s="77"/>
      <c r="Y61" s="77"/>
      <c r="Z61" s="77"/>
      <c r="AA61" s="77"/>
    </row>
    <row r="62" spans="2:27">
      <c r="R62" s="77"/>
      <c r="S62" s="77"/>
      <c r="T62" s="77"/>
      <c r="U62" s="77"/>
      <c r="V62" s="77"/>
      <c r="W62" s="77"/>
      <c r="X62" s="77"/>
      <c r="Y62" s="77"/>
      <c r="Z62" s="77"/>
      <c r="AA62" s="77"/>
    </row>
    <row r="63" spans="2:27">
      <c r="R63" s="77"/>
      <c r="S63" s="77"/>
      <c r="T63" s="77"/>
      <c r="U63" s="77"/>
      <c r="V63" s="77"/>
      <c r="W63" s="77"/>
      <c r="X63" s="77"/>
      <c r="Y63" s="77"/>
      <c r="Z63" s="77"/>
      <c r="AA63" s="77"/>
    </row>
    <row r="64" spans="2:27">
      <c r="R64" s="77"/>
      <c r="S64" s="77"/>
      <c r="T64" s="77"/>
      <c r="U64" s="77"/>
      <c r="V64" s="77"/>
      <c r="W64" s="77"/>
      <c r="X64" s="77"/>
      <c r="Y64" s="77"/>
      <c r="Z64" s="77"/>
      <c r="AA64" s="77"/>
    </row>
    <row r="65" spans="18:27">
      <c r="R65" s="77"/>
      <c r="S65" s="77"/>
      <c r="T65" s="77"/>
      <c r="U65" s="77"/>
      <c r="V65" s="77"/>
      <c r="W65" s="77"/>
      <c r="X65" s="77"/>
      <c r="Y65" s="77"/>
      <c r="Z65" s="77"/>
      <c r="AA65" s="77"/>
    </row>
  </sheetData>
  <autoFilter ref="R13:AA49"/>
  <mergeCells count="22">
    <mergeCell ref="R2:AA4"/>
    <mergeCell ref="C6:M6"/>
    <mergeCell ref="R6:AA6"/>
    <mergeCell ref="C8:D8"/>
    <mergeCell ref="E8:J8"/>
    <mergeCell ref="C9:D9"/>
    <mergeCell ref="E9:J9"/>
    <mergeCell ref="C10:D10"/>
    <mergeCell ref="E10:J10"/>
    <mergeCell ref="C47:J49"/>
    <mergeCell ref="R53:AA57"/>
    <mergeCell ref="B55:N59"/>
    <mergeCell ref="K47:L47"/>
    <mergeCell ref="R47:V49"/>
    <mergeCell ref="K49:L49"/>
    <mergeCell ref="C51:E51"/>
    <mergeCell ref="J51:M51"/>
    <mergeCell ref="R51:AA52"/>
    <mergeCell ref="C52:E52"/>
    <mergeCell ref="J52:M52"/>
    <mergeCell ref="W47:Z47"/>
    <mergeCell ref="W48:Y48"/>
  </mergeCells>
  <dataValidations count="3">
    <dataValidation type="list" operator="equal" allowBlank="1" showErrorMessage="1" sqref="T14:T46 U14:U18 U20:U38">
      <formula1>"Национальный режим предоставляется,Национальный режим не предоставлется - запрет,Национальный режим не предоставляется - ограничение,Национальный режим не предоставляется - преимущество,Национальный режим не предоставляется - минимальная обязательная доля"</formula1>
      <formula2>0</formula2>
    </dataValidation>
    <dataValidation type="list" operator="equal" allowBlank="1" showErrorMessage="1" sqref="X14:X46">
      <mc:AlternateContent xmlns:x12ac="http://schemas.microsoft.com/office/spreadsheetml/2011/1/ac" xmlns:mc="http://schemas.openxmlformats.org/markup-compatibility/2006">
        <mc:Choice Requires="x12ac">
          <x12ac:list>"столбцы 6, 7","столбец 6, стобец 7 (при наличии информации)",не применимо</x12ac:list>
        </mc:Choice>
        <mc:Fallback>
          <formula1>"столбцы 6, 7,столбец 6, стобец 7 (при наличии информации),не применимо"</formula1>
        </mc:Fallback>
      </mc:AlternateContent>
      <formula2>0</formula2>
    </dataValidation>
    <dataValidation type="list" operator="equal" allowBlank="1" showErrorMessage="1" sqref="Y14:Y46">
      <formula1>"Требования к подтверждающим документам установлены в Технических требованиях,Товар отсутствет в реестре,-"</formula1>
      <formula2>0</formula2>
    </dataValidation>
  </dataValidations>
  <pageMargins left="0.25" right="0.25" top="0.75" bottom="0.75" header="0.511811023622047" footer="0.511811023622047"/>
  <pageSetup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Владимир Щербаков</dc:creator>
  <dc:description/>
  <cp:lastModifiedBy>Малошенок Ольга Евгеньевна</cp:lastModifiedBy>
  <cp:revision>14</cp:revision>
  <cp:lastPrinted>2023-05-26T09:59:13Z</cp:lastPrinted>
  <dcterms:created xsi:type="dcterms:W3CDTF">2023-05-26T08:17:29Z</dcterms:created>
  <dcterms:modified xsi:type="dcterms:W3CDTF">2026-09-30T05:23:04Z</dcterms:modified>
  <dc:language>ru-RU</dc:language>
</cp:coreProperties>
</file>