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ДПБиОТ\УОТ\СИЗ\2026\дуга\ПЗД\ПЗД в СЭДО\заход 2\New folder\"/>
    </mc:Choice>
  </mc:AlternateContent>
  <bookViews>
    <workbookView xWindow="0" yWindow="0" windowWidth="57600" windowHeight="28500"/>
  </bookViews>
  <sheets>
    <sheet name="Комм. предл. (Структура НМЦ)" sheetId="1" r:id="rId1"/>
    <sheet name="Справочники" sheetId="2" state="hidden" r:id="rId2"/>
  </sheets>
  <externalReferences>
    <externalReference r:id="rId3"/>
  </externalReferences>
  <definedNames>
    <definedName name="_xlnm._FilterDatabase" localSheetId="0" hidden="1">'Комм. предл. (Структура НМЦ)'!$A$14:$AU$14</definedName>
    <definedName name="_xlnm.Print_Area" localSheetId="0">'Комм. предл. (Структура НМЦ)'!$A$1:$AU$52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7" i="1" l="1"/>
  <c r="AO15" i="1"/>
  <c r="AP15" i="1"/>
  <c r="AQ15" i="1"/>
  <c r="AR15" i="1" s="1"/>
  <c r="AO16" i="1"/>
  <c r="AP16" i="1"/>
  <c r="AQ16" i="1"/>
  <c r="AO17" i="1"/>
  <c r="AQ17" i="1"/>
  <c r="AO18" i="1"/>
  <c r="AR18" i="1" s="1"/>
  <c r="AP18" i="1"/>
  <c r="AQ18" i="1"/>
  <c r="AO19" i="1"/>
  <c r="AP19" i="1"/>
  <c r="AQ19" i="1"/>
  <c r="AO20" i="1"/>
  <c r="AP20" i="1"/>
  <c r="AQ20" i="1"/>
  <c r="AO21" i="1"/>
  <c r="AP21" i="1"/>
  <c r="AQ21" i="1"/>
  <c r="AO22" i="1"/>
  <c r="AP22" i="1"/>
  <c r="AQ22" i="1"/>
  <c r="AO23" i="1"/>
  <c r="AP23" i="1"/>
  <c r="AQ23" i="1"/>
  <c r="AO24" i="1"/>
  <c r="AP24" i="1"/>
  <c r="AQ24" i="1"/>
  <c r="AO25" i="1"/>
  <c r="AP25" i="1"/>
  <c r="AQ25" i="1"/>
  <c r="AO26" i="1"/>
  <c r="AP26" i="1"/>
  <c r="AQ26" i="1"/>
  <c r="AR26" i="1" s="1"/>
  <c r="AO27" i="1"/>
  <c r="AP27" i="1"/>
  <c r="AQ27" i="1"/>
  <c r="AR22" i="1"/>
  <c r="AR25" i="1" l="1"/>
  <c r="AR19" i="1"/>
  <c r="AR16" i="1"/>
  <c r="AR17" i="1"/>
  <c r="AR24" i="1"/>
  <c r="AR21" i="1"/>
  <c r="AR27" i="1"/>
  <c r="AR20" i="1"/>
  <c r="AR23" i="1"/>
  <c r="G18" i="1"/>
  <c r="G19" i="1"/>
  <c r="G20" i="1"/>
  <c r="G21" i="1"/>
  <c r="G22" i="1"/>
  <c r="G23" i="1"/>
  <c r="G24" i="1"/>
  <c r="G25" i="1"/>
  <c r="G26" i="1"/>
  <c r="G27" i="1"/>
  <c r="P16" i="1"/>
  <c r="Q16" i="1"/>
  <c r="R16" i="1"/>
  <c r="P17" i="1"/>
  <c r="Q17" i="1"/>
  <c r="R17" i="1"/>
  <c r="P18" i="1"/>
  <c r="Q18" i="1"/>
  <c r="R18" i="1"/>
  <c r="P19" i="1"/>
  <c r="Q19" i="1"/>
  <c r="R19" i="1"/>
  <c r="P20" i="1"/>
  <c r="Q20" i="1"/>
  <c r="R20" i="1"/>
  <c r="P21" i="1"/>
  <c r="Q21" i="1"/>
  <c r="R21" i="1"/>
  <c r="P22" i="1"/>
  <c r="Q22" i="1"/>
  <c r="R22" i="1"/>
  <c r="P23" i="1"/>
  <c r="Q23" i="1"/>
  <c r="R23" i="1"/>
  <c r="P24" i="1"/>
  <c r="Q24" i="1"/>
  <c r="R24" i="1"/>
  <c r="P25" i="1"/>
  <c r="Q25" i="1"/>
  <c r="R25" i="1"/>
  <c r="P26" i="1"/>
  <c r="Q26" i="1"/>
  <c r="R26" i="1"/>
  <c r="P27" i="1"/>
  <c r="Q27" i="1"/>
  <c r="R27" i="1"/>
  <c r="Q15" i="1"/>
  <c r="R15" i="1"/>
  <c r="P15" i="1"/>
  <c r="AF16" i="1"/>
  <c r="AF17" i="1"/>
  <c r="AF18" i="1"/>
  <c r="I18" i="1" s="1"/>
  <c r="T18" i="1" s="1"/>
  <c r="AF19" i="1"/>
  <c r="I19" i="1" s="1"/>
  <c r="T19" i="1" s="1"/>
  <c r="AF20" i="1"/>
  <c r="I20" i="1" s="1"/>
  <c r="T20" i="1" s="1"/>
  <c r="AF21" i="1"/>
  <c r="I21" i="1" s="1"/>
  <c r="T21" i="1" s="1"/>
  <c r="AF22" i="1"/>
  <c r="I22" i="1" s="1"/>
  <c r="T22" i="1" s="1"/>
  <c r="AF23" i="1"/>
  <c r="I23" i="1" s="1"/>
  <c r="T23" i="1" s="1"/>
  <c r="AF24" i="1"/>
  <c r="I24" i="1" s="1"/>
  <c r="T24" i="1" s="1"/>
  <c r="AF25" i="1"/>
  <c r="I25" i="1" s="1"/>
  <c r="T25" i="1" s="1"/>
  <c r="AF26" i="1"/>
  <c r="I26" i="1" s="1"/>
  <c r="T26" i="1" s="1"/>
  <c r="AF27" i="1"/>
  <c r="I27" i="1" s="1"/>
  <c r="T27" i="1" s="1"/>
  <c r="AF15" i="1"/>
  <c r="AR29" i="1" l="1"/>
  <c r="AR30" i="1"/>
  <c r="AR31" i="1"/>
  <c r="T28" i="1"/>
  <c r="D16" i="1"/>
  <c r="E16" i="1"/>
  <c r="F16" i="1"/>
  <c r="D17" i="1"/>
  <c r="E17" i="1"/>
  <c r="F17" i="1"/>
  <c r="D18" i="1"/>
  <c r="E18" i="1"/>
  <c r="F18" i="1"/>
  <c r="D19" i="1"/>
  <c r="E19" i="1"/>
  <c r="F19" i="1"/>
  <c r="D20" i="1"/>
  <c r="E20" i="1"/>
  <c r="F20" i="1"/>
  <c r="D21" i="1"/>
  <c r="E21" i="1"/>
  <c r="F21" i="1"/>
  <c r="D22" i="1"/>
  <c r="E22" i="1"/>
  <c r="F22" i="1"/>
  <c r="D23" i="1"/>
  <c r="E23" i="1"/>
  <c r="F23" i="1"/>
  <c r="D24" i="1"/>
  <c r="E24" i="1"/>
  <c r="F24" i="1"/>
  <c r="D25" i="1"/>
  <c r="E25" i="1"/>
  <c r="F25" i="1"/>
  <c r="D26" i="1"/>
  <c r="E26" i="1"/>
  <c r="F26" i="1"/>
  <c r="D27" i="1"/>
  <c r="E27" i="1"/>
  <c r="F27" i="1"/>
  <c r="E15" i="1"/>
  <c r="F15" i="1"/>
  <c r="D15" i="1" l="1"/>
  <c r="S30" i="1" l="1"/>
  <c r="G16" i="1"/>
  <c r="G17" i="1"/>
  <c r="G15" i="1"/>
  <c r="I17" i="1" l="1"/>
  <c r="I16" i="1"/>
  <c r="I15" i="1"/>
  <c r="T16" i="1" l="1"/>
  <c r="T17" i="1"/>
  <c r="T15" i="1"/>
  <c r="T29" i="1" s="1"/>
  <c r="T30" i="1" l="1"/>
  <c r="T31" i="1" s="1"/>
</calcChain>
</file>

<file path=xl/sharedStrings.xml><?xml version="1.0" encoding="utf-8"?>
<sst xmlns="http://schemas.openxmlformats.org/spreadsheetml/2006/main" count="224" uniqueCount="77">
  <si>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</si>
  <si>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</si>
  <si>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</si>
  <si>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</si>
  <si>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Наименование предлагаемой продукции (товары, работы, услуги)</t>
  </si>
  <si>
    <t>Производитель продукции</t>
  </si>
  <si>
    <t>Ед. изм.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</si>
  <si>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</si>
  <si>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</si>
  <si>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</si>
  <si>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</si>
  <si>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</si>
  <si>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Наименование продукции (товары / работы / услуги), являющейся предметом закупки</t>
  </si>
  <si>
    <t>Кроме того, НДС:</t>
  </si>
  <si>
    <t>СТРУКТУРА НМЦ</t>
  </si>
  <si>
    <t>НМЦ:</t>
  </si>
  <si>
    <t>(подпись)</t>
  </si>
  <si>
    <t>(И.О. Фамилия)</t>
  </si>
  <si>
    <t>…</t>
  </si>
  <si>
    <t>Предлагаемая цена одной единицы продукции,
руб. без НДС</t>
  </si>
  <si>
    <t>Максимальная (предельная) цена Договора (равняется НМЦ, без НДС):</t>
  </si>
  <si>
    <t>от «___» __________ 202__ г. № _____</t>
  </si>
  <si>
    <t>(должность подписавшего)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</si>
  <si>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</si>
  <si>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</si>
  <si>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</si>
  <si>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предоставляется</t>
  </si>
  <si>
    <t>Национальный режим не предоставляется – минимальная обязательная доля</t>
  </si>
  <si>
    <t>Код ОКПД 2
закупаемой продукции
(товара, работы, услуги)</t>
  </si>
  <si>
    <t>Применение законодательств
о национальном режиме (ст. 3.1-4 Закона 223-ФЗ, ПП 1875)</t>
  </si>
  <si>
    <t>Применение законодательства
о национальном режиме (ст. 3.1-4 Закона 223-ФЗ, ПП 1875)</t>
  </si>
  <si>
    <t>Страна происхождения предлагаемого товара /
страна регистрации лица выполняющего работу, оказывающего услугу</t>
  </si>
  <si>
    <t>М.П.</t>
  </si>
  <si>
    <t>столбцы 6, 7</t>
  </si>
  <si>
    <t>не применимо</t>
  </si>
  <si>
    <t>столбец 6, столбец 7 (при наличии информации)</t>
  </si>
  <si>
    <t>Требования к подтверждающим документам установлены в Технических требованиях</t>
  </si>
  <si>
    <t>Товар отсутствует в реестре</t>
  </si>
  <si>
    <t xml:space="preserve"> -</t>
  </si>
  <si>
    <t>Примечание*</t>
  </si>
  <si>
    <t>Стоимость заявки, рассчитанная в соответствии с ориентировочным объемом закупаемой продукции: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</si>
  <si>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</si>
  <si>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>мужской</t>
  </si>
  <si>
    <t>женский</t>
  </si>
  <si>
    <t>НМЦ единицы продукции,
руб. без НДС 2027</t>
  </si>
  <si>
    <t>НМЦ единицы продукции,
руб. без НДС 2028</t>
  </si>
  <si>
    <t>НМЦ единицы продукции,
руб. без НДС 2029</t>
  </si>
  <si>
    <t>НМЦ по позиции продукции,
руб. без НДС 2027</t>
  </si>
  <si>
    <t>НМЦ по позиции продукции,
руб. без НДС 2028</t>
  </si>
  <si>
    <t>НМЦ по позиции продукции,
руб. без НДС 2029</t>
  </si>
  <si>
    <t>НМЦ по позиции продукции,
руб. без НДС 2027-2029</t>
  </si>
  <si>
    <t>шт</t>
  </si>
  <si>
    <t>Характеристики: материал, состав, фасон, защита и т.д.</t>
  </si>
  <si>
    <t>тип (мужской/  женский)</t>
  </si>
  <si>
    <t>14.12</t>
  </si>
  <si>
    <t xml:space="preserve">Костюм (куртка, брюки) </t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</si>
  <si>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вредных биологических факторов (клещей и кровососущих насекомых), общих производственных загрязнений,  2-й уровень защиты (не менее 10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</si>
  <si>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t xml:space="preserve">Костюм (куртка, брюки, сетка наголовная/накомарник) </t>
  </si>
  <si>
    <t>Сапоги термостойкие летние для защиты от клещей</t>
  </si>
  <si>
    <t>для защиты от повышенных температур, вредных биологических факторов (клещей и кровососущих насекомых), (высотой не менее 280 мм) на маслобензостойкой термостойкой подошве из ПУ/нитрильной резины, термостойкая защитная кулиса с акарицидной пропиткой</t>
  </si>
  <si>
    <t>для защиты от повышенных температур, вредных биологических факторов (клещей и кровососущих насекомых), (высотой не менее 280 мм) на маслобензостойкой термостойкой подошве из ПУ/нитрильной резины, термостойкая защитная кулиса с акарицидной пропиткой, поликарбонатный подносок ударной прочностью до 200 Дж</t>
  </si>
  <si>
    <t xml:space="preserve">Cетка наголовная/накомарник </t>
  </si>
  <si>
    <t>из термостойких антиэлектростатических материалов с постоянными защитными свойствами для защиты от вредных биологических факторов (клещей и кровососущих насекомых)</t>
  </si>
  <si>
    <t xml:space="preserve">Комплект для защиты от летающих кровососущих насекомых, клещей и общих производственных загрязнений  </t>
  </si>
  <si>
    <t xml:space="preserve">Постоянные эксплуатационных и защитных свойств костюмов (ткани) в течение всего срока эксплуатации, плотность ткани: 200-250 г/м2, </t>
  </si>
  <si>
    <t>Ботинки с высокими берцами для защиты от клещей и кровососущих насекомых</t>
  </si>
  <si>
    <t>Высота ботинок – 280 мм. Наличие защитной ловушки с подкладкой из материала с акарицидной пропиткой. Затяжная кулиса. Наружная деталь язычка выполнена из материала с акарицидной пропиткой. Материал подошвы – полиуретан литьевого метода крепления.</t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</si>
  <si>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вредных биологических факторов (клещей и кровососущих насекомых), общих производственных загрязнений,  3-й уровень защиты (не менее 20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</si>
  <si>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t>15.20.32.129</t>
  </si>
  <si>
    <t>32.99.11.160</t>
  </si>
  <si>
    <r>
      <t xml:space="preserve">Количество </t>
    </r>
    <r>
      <rPr>
        <sz val="12"/>
        <rFont val="Times New Roman"/>
        <family val="1"/>
        <charset val="204"/>
      </rPr>
      <t>(ориентировочный объем) 2027-2029</t>
    </r>
  </si>
  <si>
    <r>
      <t xml:space="preserve">Количество </t>
    </r>
    <r>
      <rPr>
        <sz val="12"/>
        <rFont val="Times New Roman"/>
        <family val="1"/>
        <charset val="204"/>
      </rPr>
      <t>(ориентировочный объем) 2027</t>
    </r>
  </si>
  <si>
    <r>
      <t xml:space="preserve">Количество </t>
    </r>
    <r>
      <rPr>
        <sz val="12"/>
        <rFont val="Times New Roman"/>
        <family val="1"/>
        <charset val="204"/>
      </rPr>
      <t>(ориентировочный объем) 2028</t>
    </r>
  </si>
  <si>
    <r>
      <t xml:space="preserve">Количество </t>
    </r>
    <r>
      <rPr>
        <sz val="12"/>
        <rFont val="Times New Roman"/>
        <family val="1"/>
        <charset val="204"/>
      </rPr>
      <t>(ориентировочный объем) 2029</t>
    </r>
  </si>
  <si>
    <r>
      <t xml:space="preserve">Наименование реестра и
номер реестровой записи
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</si>
  <si>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rFont val="Times New Roman"/>
        <family val="1"/>
      </rPr>
      <t>(номера столбцов, которые должны быть заполнены в Коммерческом предложении)</t>
    </r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</si>
  <si>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rFont val="Times New Roman"/>
        <family val="1"/>
      </rPr>
      <t xml:space="preserve"> подсвеченные светло-зеленым цветом.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Российской Федерации) и номер реестровой записи.
</t>
    </r>
    <r>
      <rPr>
        <i/>
        <u/>
        <sz val="12"/>
        <rFont val="Times New Roman"/>
        <family val="1"/>
        <charset val="204"/>
      </rPr>
      <t>Примечание</t>
    </r>
    <r>
      <rPr>
        <i/>
        <sz val="12"/>
        <rFont val="Times New Roman"/>
        <family val="1"/>
      </rPr>
      <t xml:space="preserve">: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процентах.]
</t>
    </r>
    <r>
      <rPr>
        <b/>
        <i/>
        <u/>
        <sz val="12"/>
        <rFont val="Times New Roman"/>
        <family val="1"/>
        <charset val="204"/>
      </rPr>
      <t xml:space="preserve">ВНИМАНИЕ: </t>
    </r>
    <r>
      <rPr>
        <i/>
        <u/>
        <sz val="12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</t>
    </r>
    <r>
      <rPr>
        <i/>
        <sz val="12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</si>
</sst>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name val="Times New Roman"/>
      <family val="1"/>
      <charset val="204"/>
    </font>
    <font>
      <i/>
      <sz val="12"/>
      <name val="Times New Roman"/>
      <family val="1"/>
    </font>
    <font>
      <sz val="10"/>
      <color theme="1"/>
      <name val="Times New Roman"/>
      <family val="1"/>
    </font>
    <font>
      <sz val="8"/>
      <name val="PT Mono"/>
      <family val="2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i/>
      <sz val="10"/>
      <name val="Times New Roman"/>
      <family val="1"/>
    </font>
    <font>
      <i/>
      <u/>
      <sz val="12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0"/>
      <name val="PT Mono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499984740745262"/>
      </left>
      <right/>
      <top style="thin">
        <color indexed="64"/>
      </top>
      <bottom/>
      <diagonal/>
    </border>
    <border>
      <left/>
      <right style="medium">
        <color theme="1" tint="0.499984740745262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left" vertical="top"/>
    </xf>
    <xf numFmtId="0" fontId="4" fillId="0" borderId="0" xfId="0" applyFont="1"/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left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0" xfId="0" applyFont="1" applyAlignment="1" applyProtection="1">
      <alignment vertical="top"/>
      <protection locked="0"/>
    </xf>
    <xf numFmtId="0" fontId="8" fillId="0" borderId="6" xfId="0" applyFont="1" applyBorder="1" applyAlignment="1">
      <alignment horizontal="left" vertical="top"/>
    </xf>
    <xf numFmtId="0" fontId="8" fillId="2" borderId="0" xfId="0" applyFont="1" applyFill="1" applyAlignment="1" applyProtection="1">
      <alignment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9" fillId="0" borderId="0" xfId="0" applyFont="1" applyAlignment="1">
      <alignment horizontal="center" vertical="top"/>
    </xf>
    <xf numFmtId="0" fontId="9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>
      <alignment horizontal="left" vertical="top"/>
    </xf>
    <xf numFmtId="0" fontId="8" fillId="2" borderId="4" xfId="0" applyFont="1" applyFill="1" applyBorder="1" applyAlignment="1" applyProtection="1">
      <alignment horizontal="left" vertical="top"/>
      <protection locked="0"/>
    </xf>
    <xf numFmtId="0" fontId="8" fillId="2" borderId="3" xfId="0" applyFont="1" applyFill="1" applyBorder="1" applyAlignment="1" applyProtection="1">
      <alignment horizontal="left" vertical="top"/>
      <protection locked="0"/>
    </xf>
    <xf numFmtId="0" fontId="9" fillId="0" borderId="14" xfId="0" applyFont="1" applyBorder="1" applyAlignment="1">
      <alignment horizontal="center" vertical="top" wrapText="1"/>
    </xf>
    <xf numFmtId="0" fontId="9" fillId="0" borderId="14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10" fillId="0" borderId="14" xfId="0" applyFont="1" applyBorder="1" applyAlignment="1">
      <alignment horizontal="center" vertical="top" wrapText="1"/>
    </xf>
    <xf numFmtId="0" fontId="10" fillId="0" borderId="1" xfId="0" applyFont="1" applyBorder="1" applyAlignment="1" applyProtection="1">
      <alignment horizontal="center" vertical="top"/>
      <protection locked="0"/>
    </xf>
    <xf numFmtId="0" fontId="10" fillId="4" borderId="1" xfId="0" applyFont="1" applyFill="1" applyBorder="1" applyAlignment="1" applyProtection="1">
      <alignment horizontal="center" vertical="top"/>
      <protection locked="0"/>
    </xf>
    <xf numFmtId="0" fontId="6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center"/>
    </xf>
    <xf numFmtId="0" fontId="6" fillId="2" borderId="14" xfId="0" applyFont="1" applyFill="1" applyBorder="1" applyAlignment="1" applyProtection="1">
      <alignment horizontal="left" vertical="center"/>
      <protection locked="0"/>
    </xf>
    <xf numFmtId="4" fontId="6" fillId="0" borderId="14" xfId="0" applyNumberFormat="1" applyFont="1" applyFill="1" applyBorder="1" applyAlignment="1" applyProtection="1">
      <alignment horizontal="right" vertical="center"/>
      <protection locked="0"/>
    </xf>
    <xf numFmtId="4" fontId="6" fillId="2" borderId="14" xfId="0" applyNumberFormat="1" applyFont="1" applyFill="1" applyBorder="1" applyAlignment="1" applyProtection="1">
      <alignment horizontal="right" vertical="center"/>
      <protection locked="0"/>
    </xf>
    <xf numFmtId="4" fontId="6" fillId="0" borderId="14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left" vertical="top"/>
    </xf>
    <xf numFmtId="0" fontId="6" fillId="0" borderId="1" xfId="0" applyFont="1" applyFill="1" applyBorder="1" applyAlignment="1" applyProtection="1">
      <alignment horizontal="left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3" fontId="6" fillId="0" borderId="1" xfId="0" applyNumberFormat="1" applyFont="1" applyBorder="1" applyAlignment="1" applyProtection="1">
      <alignment horizontal="right" vertical="center"/>
      <protection locked="0"/>
    </xf>
    <xf numFmtId="4" fontId="6" fillId="0" borderId="1" xfId="0" applyNumberFormat="1" applyFont="1" applyBorder="1" applyAlignment="1" applyProtection="1">
      <alignment horizontal="right" vertical="center"/>
      <protection locked="0"/>
    </xf>
    <xf numFmtId="4" fontId="6" fillId="0" borderId="14" xfId="0" applyNumberFormat="1" applyFont="1" applyBorder="1" applyAlignment="1" applyProtection="1">
      <alignment horizontal="right" vertical="center"/>
      <protection locked="0"/>
    </xf>
    <xf numFmtId="0" fontId="9" fillId="0" borderId="14" xfId="0" applyFont="1" applyBorder="1" applyAlignment="1">
      <alignment horizontal="right" vertical="center"/>
    </xf>
    <xf numFmtId="4" fontId="9" fillId="0" borderId="14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9" fontId="9" fillId="2" borderId="14" xfId="0" applyNumberFormat="1" applyFont="1" applyFill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9" fontId="9" fillId="0" borderId="14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2" borderId="4" xfId="0" applyFont="1" applyFill="1" applyBorder="1" applyAlignment="1" applyProtection="1">
      <alignment horizontal="center" vertical="top"/>
      <protection locked="0"/>
    </xf>
    <xf numFmtId="0" fontId="8" fillId="5" borderId="0" xfId="0" applyFont="1" applyFill="1" applyAlignment="1" applyProtection="1">
      <alignment vertical="top"/>
      <protection locked="0"/>
    </xf>
    <xf numFmtId="0" fontId="8" fillId="2" borderId="4" xfId="0" applyFont="1" applyFill="1" applyBorder="1" applyAlignment="1" applyProtection="1">
      <alignment horizontal="center" vertical="top"/>
      <protection locked="0"/>
    </xf>
    <xf numFmtId="0" fontId="8" fillId="0" borderId="0" xfId="0" applyFont="1" applyAlignment="1">
      <alignment horizontal="center" vertical="top"/>
    </xf>
    <xf numFmtId="0" fontId="8" fillId="2" borderId="10" xfId="0" applyFont="1" applyFill="1" applyBorder="1" applyAlignment="1">
      <alignment horizontal="center" vertical="top"/>
    </xf>
    <xf numFmtId="0" fontId="8" fillId="0" borderId="0" xfId="0" applyFont="1" applyAlignment="1">
      <alignment vertical="top"/>
    </xf>
    <xf numFmtId="0" fontId="11" fillId="0" borderId="2" xfId="0" applyFont="1" applyBorder="1" applyAlignment="1">
      <alignment horizontal="center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8" fillId="0" borderId="0" xfId="0" applyFont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7;&#1088;&#1072;&#1074;&#1082;&#1080;%20&#1057;&#1090;&#1088;&#1091;&#1082;&#1090;&#1091;&#1088;&#1099;%20&#1053;&#1052;&#1062;%20&#1055;&#1054;%20&#1083;&#1086;&#1090;%202%20&#1079;&#1086;&#108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62"/>
  <sheetViews>
    <sheetView showGridLines="0" tabSelected="1" view="pageBreakPreview" topLeftCell="G1" zoomScale="60" zoomScaleNormal="70" workbookViewId="0">
      <selection activeCell="G1" sqref="A1:XFD1048576"/>
    </sheetView>
  </sheetViews>
  <sheetFormatPr defaultColWidth="18.5703125" defaultRowHeight="15.75"/>
  <cols>
    <col min="1" max="2" width="4.5703125" style="15" customWidth="1"/>
    <col min="3" max="3" width="6.5703125" style="15" customWidth="1"/>
    <col min="4" max="4" width="28.5703125" style="15" customWidth="1"/>
    <col min="5" max="5" width="71.5703125" style="15" customWidth="1"/>
    <col min="6" max="6" width="27.42578125" style="15" bestFit="1" customWidth="1"/>
    <col min="7" max="7" width="52" style="15" customWidth="1"/>
    <col min="8" max="8" width="11.140625" style="15" customWidth="1"/>
    <col min="9" max="9" width="10.7109375" style="15" customWidth="1"/>
    <col min="10" max="12" width="13.42578125" style="15" customWidth="1"/>
    <col min="13" max="13" width="28.28515625" style="15" customWidth="1"/>
    <col min="14" max="14" width="22.5703125" style="15" customWidth="1"/>
    <col min="15" max="15" width="13.5703125" style="15" customWidth="1"/>
    <col min="16" max="17" width="13.28515625" style="15" customWidth="1"/>
    <col min="18" max="18" width="13.7109375" style="15" customWidth="1"/>
    <col min="19" max="19" width="13.42578125" style="15" customWidth="1"/>
    <col min="20" max="20" width="19.5703125" style="15" customWidth="1"/>
    <col min="21" max="24" width="4.5703125" style="15" customWidth="1"/>
    <col min="25" max="25" width="6.5703125" style="15" customWidth="1"/>
    <col min="26" max="26" width="34" style="15" customWidth="1"/>
    <col min="27" max="27" width="75.140625" style="15" customWidth="1"/>
    <col min="28" max="28" width="19.85546875" style="15" bestFit="1" customWidth="1"/>
    <col min="29" max="29" width="53.5703125" style="15" customWidth="1"/>
    <col min="30" max="30" width="19.140625" style="15" customWidth="1"/>
    <col min="31" max="31" width="8.5703125" style="15" customWidth="1"/>
    <col min="32" max="35" width="13.7109375" style="15" customWidth="1"/>
    <col min="36" max="36" width="28.140625" style="15" customWidth="1"/>
    <col min="37" max="37" width="19.28515625" style="15" customWidth="1"/>
    <col min="38" max="38" width="14.85546875" style="15" customWidth="1"/>
    <col min="39" max="39" width="15.28515625" style="15" customWidth="1"/>
    <col min="40" max="40" width="14.28515625" style="15" customWidth="1"/>
    <col min="41" max="41" width="14.7109375" style="15" customWidth="1"/>
    <col min="42" max="42" width="20.28515625" style="15" customWidth="1"/>
    <col min="43" max="43" width="17.140625" style="15" customWidth="1"/>
    <col min="44" max="44" width="18.5703125" style="15"/>
    <col min="45" max="46" width="4.5703125" style="15" customWidth="1"/>
    <col min="47" max="16384" width="18.5703125" style="15"/>
  </cols>
  <sheetData>
    <row r="1" spans="1:47" ht="35.1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3"/>
    </row>
    <row r="2" spans="1:47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</row>
    <row r="3" spans="1:47" ht="15.7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47" ht="15.75" customHeight="1">
      <c r="B4" s="19"/>
      <c r="C4" s="20" t="s">
        <v>0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U4" s="21"/>
    </row>
    <row r="5" spans="1:47" ht="15.75" customHeight="1">
      <c r="B5" s="19"/>
      <c r="C5" s="22" t="s">
        <v>21</v>
      </c>
      <c r="D5" s="22"/>
      <c r="E5" s="22"/>
      <c r="F5" s="22"/>
      <c r="G5" s="22"/>
      <c r="H5" s="22"/>
      <c r="I5" s="22"/>
      <c r="J5" s="22"/>
      <c r="K5" s="22"/>
      <c r="L5" s="22"/>
      <c r="M5" s="20"/>
      <c r="N5" s="20"/>
      <c r="U5" s="21"/>
    </row>
    <row r="6" spans="1:47" ht="24" customHeight="1">
      <c r="B6" s="19"/>
      <c r="U6" s="21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47">
      <c r="B7" s="19"/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1"/>
      <c r="Y7" s="25" t="s">
        <v>14</v>
      </c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7" ht="24" customHeight="1">
      <c r="B8" s="19"/>
      <c r="U8" s="21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</row>
    <row r="9" spans="1:47" ht="24" customHeight="1">
      <c r="B9" s="19"/>
      <c r="C9" s="26" t="s">
        <v>1</v>
      </c>
      <c r="D9" s="26"/>
      <c r="M9" s="27"/>
      <c r="N9" s="27"/>
      <c r="O9" s="27"/>
      <c r="P9" s="27"/>
      <c r="Q9" s="27"/>
      <c r="R9" s="27"/>
      <c r="U9" s="21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</row>
    <row r="10" spans="1:47" ht="24" customHeight="1">
      <c r="B10" s="19"/>
      <c r="C10" s="26" t="s">
        <v>2</v>
      </c>
      <c r="D10" s="26"/>
      <c r="M10" s="28"/>
      <c r="N10" s="28"/>
      <c r="O10" s="28"/>
      <c r="P10" s="28"/>
      <c r="Q10" s="28"/>
      <c r="R10" s="28"/>
      <c r="U10" s="21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</row>
    <row r="11" spans="1:47" ht="24" customHeight="1">
      <c r="B11" s="19"/>
      <c r="C11" s="26" t="s">
        <v>3</v>
      </c>
      <c r="D11" s="26"/>
      <c r="M11" s="28"/>
      <c r="N11" s="28"/>
      <c r="O11" s="28"/>
      <c r="P11" s="28"/>
      <c r="Q11" s="28"/>
      <c r="R11" s="28"/>
      <c r="U11" s="21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</row>
    <row r="12" spans="1:47">
      <c r="B12" s="19"/>
      <c r="U12" s="21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</row>
    <row r="13" spans="1:47" ht="190.5" customHeight="1">
      <c r="B13" s="19"/>
      <c r="C13" s="29" t="s">
        <v>8</v>
      </c>
      <c r="D13" s="29" t="s">
        <v>4</v>
      </c>
      <c r="E13" s="29" t="s">
        <v>52</v>
      </c>
      <c r="F13" s="29" t="s">
        <v>53</v>
      </c>
      <c r="G13" s="29" t="s">
        <v>30</v>
      </c>
      <c r="H13" s="29" t="s">
        <v>6</v>
      </c>
      <c r="I13" s="30" t="s">
        <v>70</v>
      </c>
      <c r="J13" s="30" t="s">
        <v>71</v>
      </c>
      <c r="K13" s="30" t="s">
        <v>72</v>
      </c>
      <c r="L13" s="30" t="s">
        <v>73</v>
      </c>
      <c r="M13" s="29" t="s">
        <v>31</v>
      </c>
      <c r="N13" s="29" t="s">
        <v>74</v>
      </c>
      <c r="O13" s="29" t="s">
        <v>5</v>
      </c>
      <c r="P13" s="29" t="s">
        <v>44</v>
      </c>
      <c r="Q13" s="29" t="s">
        <v>45</v>
      </c>
      <c r="R13" s="29" t="s">
        <v>46</v>
      </c>
      <c r="S13" s="29" t="s">
        <v>19</v>
      </c>
      <c r="T13" s="29" t="s">
        <v>7</v>
      </c>
      <c r="U13" s="21"/>
      <c r="Y13" s="31" t="s">
        <v>8</v>
      </c>
      <c r="Z13" s="31" t="s">
        <v>12</v>
      </c>
      <c r="AA13" s="31" t="s">
        <v>52</v>
      </c>
      <c r="AB13" s="31" t="s">
        <v>53</v>
      </c>
      <c r="AC13" s="31" t="s">
        <v>29</v>
      </c>
      <c r="AD13" s="32" t="s">
        <v>28</v>
      </c>
      <c r="AE13" s="31" t="s">
        <v>6</v>
      </c>
      <c r="AF13" s="32" t="s">
        <v>70</v>
      </c>
      <c r="AG13" s="32" t="s">
        <v>71</v>
      </c>
      <c r="AH13" s="32" t="s">
        <v>72</v>
      </c>
      <c r="AI13" s="32" t="s">
        <v>73</v>
      </c>
      <c r="AJ13" s="33" t="s">
        <v>75</v>
      </c>
      <c r="AK13" s="33" t="s">
        <v>39</v>
      </c>
      <c r="AL13" s="31" t="s">
        <v>44</v>
      </c>
      <c r="AM13" s="31" t="s">
        <v>45</v>
      </c>
      <c r="AN13" s="31" t="s">
        <v>46</v>
      </c>
      <c r="AO13" s="31" t="s">
        <v>47</v>
      </c>
      <c r="AP13" s="31" t="s">
        <v>48</v>
      </c>
      <c r="AQ13" s="31" t="s">
        <v>49</v>
      </c>
      <c r="AR13" s="31" t="s">
        <v>50</v>
      </c>
    </row>
    <row r="14" spans="1:47" ht="22.5" customHeight="1">
      <c r="B14" s="19"/>
      <c r="C14" s="34">
        <v>1</v>
      </c>
      <c r="D14" s="34">
        <v>2</v>
      </c>
      <c r="E14" s="34">
        <v>3</v>
      </c>
      <c r="F14" s="34">
        <v>4</v>
      </c>
      <c r="G14" s="34">
        <v>5</v>
      </c>
      <c r="H14" s="34">
        <v>6</v>
      </c>
      <c r="I14" s="34">
        <v>7</v>
      </c>
      <c r="J14" s="34">
        <v>8</v>
      </c>
      <c r="K14" s="34">
        <v>9</v>
      </c>
      <c r="L14" s="34">
        <v>10</v>
      </c>
      <c r="M14" s="34">
        <v>11</v>
      </c>
      <c r="N14" s="34">
        <v>12</v>
      </c>
      <c r="O14" s="34">
        <v>13</v>
      </c>
      <c r="P14" s="34">
        <v>14</v>
      </c>
      <c r="Q14" s="34">
        <v>15</v>
      </c>
      <c r="R14" s="34">
        <v>16</v>
      </c>
      <c r="S14" s="34">
        <v>17</v>
      </c>
      <c r="T14" s="34">
        <v>18</v>
      </c>
      <c r="U14" s="21"/>
      <c r="Y14" s="35">
        <v>1</v>
      </c>
      <c r="Z14" s="35">
        <v>2</v>
      </c>
      <c r="AA14" s="35">
        <v>3</v>
      </c>
      <c r="AB14" s="35">
        <v>4</v>
      </c>
      <c r="AC14" s="35">
        <v>5</v>
      </c>
      <c r="AD14" s="35">
        <v>6</v>
      </c>
      <c r="AE14" s="35">
        <v>7</v>
      </c>
      <c r="AF14" s="35">
        <v>8</v>
      </c>
      <c r="AG14" s="35">
        <v>9</v>
      </c>
      <c r="AH14" s="35">
        <v>10</v>
      </c>
      <c r="AI14" s="35">
        <v>11</v>
      </c>
      <c r="AJ14" s="36">
        <v>12</v>
      </c>
      <c r="AK14" s="36">
        <v>13</v>
      </c>
      <c r="AL14" s="35">
        <v>14</v>
      </c>
      <c r="AM14" s="35">
        <v>15</v>
      </c>
      <c r="AN14" s="35">
        <v>16</v>
      </c>
      <c r="AO14" s="35">
        <v>17</v>
      </c>
      <c r="AP14" s="35">
        <v>18</v>
      </c>
      <c r="AQ14" s="35">
        <v>19</v>
      </c>
      <c r="AR14" s="35">
        <v>20</v>
      </c>
    </row>
    <row r="15" spans="1:47" s="37" customFormat="1" ht="24.75" customHeight="1">
      <c r="B15" s="38"/>
      <c r="C15" s="10">
        <v>1</v>
      </c>
      <c r="D15" s="9" t="str">
        <f>Z15</f>
        <v xml:space="preserve">Костюм (куртка, брюки) </v>
      </c>
      <c r="E15" s="9" t="str">
        <f t="shared" ref="E15:F15" si="0">AA15</f>
        <v>из термостойких антиэлектростатических материалов с постоянными защитными свойствами для защиты от термических рисков электрической дуги, вредных биологических факторов (клещей и кровососущих насекомых), общих производственных загрязнений,  2-й уровень защиты (не менее 10 кал/см2)</v>
      </c>
      <c r="F15" s="39" t="str">
        <f t="shared" si="0"/>
        <v>мужской</v>
      </c>
      <c r="G15" s="39" t="str">
        <f>AC15</f>
        <v>Национальный режим не предоставляется – запрет</v>
      </c>
      <c r="H15" s="7" t="s">
        <v>51</v>
      </c>
      <c r="I15" s="40">
        <f>AF15</f>
        <v>0</v>
      </c>
      <c r="J15" s="40">
        <v>0</v>
      </c>
      <c r="K15" s="40">
        <v>0</v>
      </c>
      <c r="L15" s="40">
        <v>0</v>
      </c>
      <c r="M15" s="41" t="s">
        <v>18</v>
      </c>
      <c r="N15" s="41" t="s">
        <v>18</v>
      </c>
      <c r="O15" s="41" t="s">
        <v>18</v>
      </c>
      <c r="P15" s="42">
        <f>AL15</f>
        <v>25096.99</v>
      </c>
      <c r="Q15" s="42">
        <f t="shared" ref="Q15:R15" si="1">AM15</f>
        <v>26908.99</v>
      </c>
      <c r="R15" s="42">
        <f t="shared" si="1"/>
        <v>28851.82</v>
      </c>
      <c r="S15" s="43">
        <v>0</v>
      </c>
      <c r="T15" s="44">
        <f>S15*I15</f>
        <v>0</v>
      </c>
      <c r="U15" s="45"/>
      <c r="Y15" s="11">
        <v>1</v>
      </c>
      <c r="Z15" s="8" t="s">
        <v>55</v>
      </c>
      <c r="AA15" s="8" t="s">
        <v>56</v>
      </c>
      <c r="AB15" s="7" t="s">
        <v>42</v>
      </c>
      <c r="AC15" s="46" t="s">
        <v>23</v>
      </c>
      <c r="AD15" s="47" t="s">
        <v>54</v>
      </c>
      <c r="AE15" s="7" t="s">
        <v>51</v>
      </c>
      <c r="AF15" s="48">
        <f>AG15+AH15+AI15</f>
        <v>0</v>
      </c>
      <c r="AG15" s="48">
        <v>0</v>
      </c>
      <c r="AH15" s="48">
        <v>0</v>
      </c>
      <c r="AI15" s="48">
        <v>0</v>
      </c>
      <c r="AJ15" s="3" t="s">
        <v>33</v>
      </c>
      <c r="AK15" s="3" t="s">
        <v>38</v>
      </c>
      <c r="AL15" s="49">
        <v>25096.99</v>
      </c>
      <c r="AM15" s="49">
        <v>26908.99</v>
      </c>
      <c r="AN15" s="49">
        <v>28851.82</v>
      </c>
      <c r="AO15" s="50">
        <f t="shared" ref="AO15:AO27" si="2">AL15*AG15</f>
        <v>0</v>
      </c>
      <c r="AP15" s="50">
        <f t="shared" ref="AP15:AP27" si="3">AM15*AH15</f>
        <v>0</v>
      </c>
      <c r="AQ15" s="50">
        <f t="shared" ref="AQ15:AQ27" si="4">AN15*AI15</f>
        <v>0</v>
      </c>
      <c r="AR15" s="49">
        <f>AO15+AP15+AQ15</f>
        <v>0</v>
      </c>
    </row>
    <row r="16" spans="1:47" s="37" customFormat="1" ht="24.75" customHeight="1">
      <c r="B16" s="38"/>
      <c r="C16" s="10"/>
      <c r="D16" s="9">
        <f t="shared" ref="D16:D27" si="5">Z16</f>
        <v>0</v>
      </c>
      <c r="E16" s="9">
        <f t="shared" ref="E16:E27" si="6">AA16</f>
        <v>0</v>
      </c>
      <c r="F16" s="39" t="str">
        <f t="shared" ref="F16:F27" si="7">AB16</f>
        <v>женский</v>
      </c>
      <c r="G16" s="39" t="str">
        <f t="shared" ref="G16:G27" si="8">AC16</f>
        <v>Национальный режим не предоставляется – запрет</v>
      </c>
      <c r="H16" s="7" t="s">
        <v>51</v>
      </c>
      <c r="I16" s="40">
        <f t="shared" ref="I16:I27" si="9">AF16</f>
        <v>0</v>
      </c>
      <c r="J16" s="40">
        <v>0</v>
      </c>
      <c r="K16" s="40">
        <v>0</v>
      </c>
      <c r="L16" s="40">
        <v>0</v>
      </c>
      <c r="M16" s="41" t="s">
        <v>18</v>
      </c>
      <c r="N16" s="41" t="s">
        <v>18</v>
      </c>
      <c r="O16" s="41" t="s">
        <v>18</v>
      </c>
      <c r="P16" s="42">
        <f t="shared" ref="P16:P27" si="10">AL16</f>
        <v>25096.99</v>
      </c>
      <c r="Q16" s="42">
        <f t="shared" ref="Q16:Q27" si="11">AM16</f>
        <v>26908.99</v>
      </c>
      <c r="R16" s="42">
        <f t="shared" ref="R16:R27" si="12">AN16</f>
        <v>28851.82</v>
      </c>
      <c r="S16" s="43">
        <v>0</v>
      </c>
      <c r="T16" s="44">
        <f>S16*I16</f>
        <v>0</v>
      </c>
      <c r="U16" s="45"/>
      <c r="Y16" s="12"/>
      <c r="Z16" s="8"/>
      <c r="AA16" s="8"/>
      <c r="AB16" s="7" t="s">
        <v>43</v>
      </c>
      <c r="AC16" s="46" t="s">
        <v>23</v>
      </c>
      <c r="AD16" s="47" t="s">
        <v>54</v>
      </c>
      <c r="AE16" s="7" t="s">
        <v>51</v>
      </c>
      <c r="AF16" s="48">
        <f t="shared" ref="AF16:AF27" si="13">AG16+AH16+AI16</f>
        <v>0</v>
      </c>
      <c r="AG16" s="48">
        <v>0</v>
      </c>
      <c r="AH16" s="48">
        <v>0</v>
      </c>
      <c r="AI16" s="48">
        <v>0</v>
      </c>
      <c r="AJ16" s="3" t="s">
        <v>33</v>
      </c>
      <c r="AK16" s="3" t="s">
        <v>38</v>
      </c>
      <c r="AL16" s="49">
        <v>25096.99</v>
      </c>
      <c r="AM16" s="49">
        <v>26908.99</v>
      </c>
      <c r="AN16" s="49">
        <v>28851.82</v>
      </c>
      <c r="AO16" s="50">
        <f t="shared" si="2"/>
        <v>0</v>
      </c>
      <c r="AP16" s="50">
        <f t="shared" si="3"/>
        <v>0</v>
      </c>
      <c r="AQ16" s="50">
        <f t="shared" si="4"/>
        <v>0</v>
      </c>
      <c r="AR16" s="49">
        <f t="shared" ref="AR16:AR27" si="14">AO16+AP16+AQ16</f>
        <v>0</v>
      </c>
    </row>
    <row r="17" spans="2:44" s="37" customFormat="1" ht="24.75" customHeight="1">
      <c r="B17" s="38"/>
      <c r="C17" s="10">
        <v>2</v>
      </c>
      <c r="D17" s="9" t="str">
        <f t="shared" si="5"/>
        <v xml:space="preserve">Костюм (куртка, брюки, сетка наголовная/накомарник) </v>
      </c>
      <c r="E17" s="9" t="str">
        <f t="shared" si="6"/>
        <v>из термостойких антиэлектростатических материалов с постоянными защитными свойствами для защиты от термических рисков электрической дуги, вредных биологических факторов (клещей и кровососущих насекомых), общих производственных загрязнений,  2-й уровень защиты (не менее 10 кал/см2)</v>
      </c>
      <c r="F17" s="39" t="str">
        <f t="shared" si="7"/>
        <v>мужской</v>
      </c>
      <c r="G17" s="39" t="str">
        <f t="shared" si="8"/>
        <v>Национальный режим не предоставляется – запрет</v>
      </c>
      <c r="H17" s="7" t="s">
        <v>51</v>
      </c>
      <c r="I17" s="40">
        <f t="shared" si="9"/>
        <v>84</v>
      </c>
      <c r="J17" s="40">
        <v>29</v>
      </c>
      <c r="K17" s="40">
        <v>24</v>
      </c>
      <c r="L17" s="40">
        <v>31</v>
      </c>
      <c r="M17" s="41" t="s">
        <v>18</v>
      </c>
      <c r="N17" s="41" t="s">
        <v>18</v>
      </c>
      <c r="O17" s="41" t="s">
        <v>18</v>
      </c>
      <c r="P17" s="42">
        <f t="shared" si="10"/>
        <v>25912.93</v>
      </c>
      <c r="Q17" s="42">
        <f t="shared" si="11"/>
        <v>27783.84</v>
      </c>
      <c r="R17" s="42">
        <f t="shared" si="12"/>
        <v>29789.83</v>
      </c>
      <c r="S17" s="43">
        <v>0</v>
      </c>
      <c r="T17" s="44">
        <f>S17*I17</f>
        <v>0</v>
      </c>
      <c r="U17" s="45"/>
      <c r="Y17" s="11">
        <v>2</v>
      </c>
      <c r="Z17" s="8" t="s">
        <v>57</v>
      </c>
      <c r="AA17" s="8" t="s">
        <v>56</v>
      </c>
      <c r="AB17" s="7" t="s">
        <v>42</v>
      </c>
      <c r="AC17" s="46" t="s">
        <v>23</v>
      </c>
      <c r="AD17" s="47" t="s">
        <v>54</v>
      </c>
      <c r="AE17" s="7" t="s">
        <v>51</v>
      </c>
      <c r="AF17" s="48">
        <f t="shared" si="13"/>
        <v>84</v>
      </c>
      <c r="AG17" s="48">
        <v>29</v>
      </c>
      <c r="AH17" s="48">
        <v>24</v>
      </c>
      <c r="AI17" s="48">
        <v>31</v>
      </c>
      <c r="AJ17" s="3" t="s">
        <v>33</v>
      </c>
      <c r="AK17" s="3" t="s">
        <v>38</v>
      </c>
      <c r="AL17" s="49">
        <v>25912.93</v>
      </c>
      <c r="AM17" s="49">
        <v>27783.84</v>
      </c>
      <c r="AN17" s="49">
        <v>29789.83</v>
      </c>
      <c r="AO17" s="50">
        <f t="shared" si="2"/>
        <v>751474.97</v>
      </c>
      <c r="AP17" s="50">
        <f>AM17*AH17</f>
        <v>666812.16000000003</v>
      </c>
      <c r="AQ17" s="50">
        <f t="shared" si="4"/>
        <v>923484.7300000001</v>
      </c>
      <c r="AR17" s="49">
        <f t="shared" si="14"/>
        <v>2341771.86</v>
      </c>
    </row>
    <row r="18" spans="2:44" s="37" customFormat="1" ht="24.75" customHeight="1">
      <c r="B18" s="38"/>
      <c r="C18" s="10"/>
      <c r="D18" s="9">
        <f t="shared" si="5"/>
        <v>0</v>
      </c>
      <c r="E18" s="9">
        <f t="shared" si="6"/>
        <v>0</v>
      </c>
      <c r="F18" s="39" t="str">
        <f t="shared" si="7"/>
        <v>женский</v>
      </c>
      <c r="G18" s="39" t="str">
        <f t="shared" si="8"/>
        <v>Национальный режим не предоставляется – запрет</v>
      </c>
      <c r="H18" s="7" t="s">
        <v>51</v>
      </c>
      <c r="I18" s="40">
        <f t="shared" si="9"/>
        <v>1</v>
      </c>
      <c r="J18" s="40">
        <v>0</v>
      </c>
      <c r="K18" s="40">
        <v>1</v>
      </c>
      <c r="L18" s="40">
        <v>0</v>
      </c>
      <c r="M18" s="41" t="s">
        <v>18</v>
      </c>
      <c r="N18" s="41" t="s">
        <v>18</v>
      </c>
      <c r="O18" s="41" t="s">
        <v>18</v>
      </c>
      <c r="P18" s="42">
        <f t="shared" si="10"/>
        <v>25912.93</v>
      </c>
      <c r="Q18" s="42">
        <f t="shared" si="11"/>
        <v>27783.84</v>
      </c>
      <c r="R18" s="42">
        <f t="shared" si="12"/>
        <v>29789.83</v>
      </c>
      <c r="S18" s="43">
        <v>0</v>
      </c>
      <c r="T18" s="44">
        <f t="shared" ref="T18:T27" si="15">S18*I18</f>
        <v>0</v>
      </c>
      <c r="U18" s="45"/>
      <c r="Y18" s="12"/>
      <c r="Z18" s="8"/>
      <c r="AA18" s="8"/>
      <c r="AB18" s="7" t="s">
        <v>43</v>
      </c>
      <c r="AC18" s="46" t="s">
        <v>23</v>
      </c>
      <c r="AD18" s="47" t="s">
        <v>54</v>
      </c>
      <c r="AE18" s="7" t="s">
        <v>51</v>
      </c>
      <c r="AF18" s="48">
        <f t="shared" si="13"/>
        <v>1</v>
      </c>
      <c r="AG18" s="48">
        <v>0</v>
      </c>
      <c r="AH18" s="48">
        <v>1</v>
      </c>
      <c r="AI18" s="48">
        <v>0</v>
      </c>
      <c r="AJ18" s="3" t="s">
        <v>33</v>
      </c>
      <c r="AK18" s="3" t="s">
        <v>38</v>
      </c>
      <c r="AL18" s="49">
        <v>25912.93</v>
      </c>
      <c r="AM18" s="49">
        <v>27783.84</v>
      </c>
      <c r="AN18" s="49">
        <v>29789.83</v>
      </c>
      <c r="AO18" s="50">
        <f t="shared" si="2"/>
        <v>0</v>
      </c>
      <c r="AP18" s="50">
        <f t="shared" si="3"/>
        <v>27783.84</v>
      </c>
      <c r="AQ18" s="50">
        <f t="shared" si="4"/>
        <v>0</v>
      </c>
      <c r="AR18" s="49">
        <f t="shared" si="14"/>
        <v>27783.84</v>
      </c>
    </row>
    <row r="19" spans="2:44" s="37" customFormat="1" ht="41.25" customHeight="1">
      <c r="B19" s="38"/>
      <c r="C19" s="10">
        <v>3</v>
      </c>
      <c r="D19" s="9" t="str">
        <f t="shared" si="5"/>
        <v xml:space="preserve">Костюм (куртка, брюки) </v>
      </c>
      <c r="E19" s="9" t="str">
        <f t="shared" si="6"/>
        <v>из термостойких антиэлектростатических материалов с постоянными защитными свойствами для защиты от термических рисков электрической дуги, вредных биологических факторов (клещей и кровососущих насекомых), общих производственных загрязнений,  3-й уровень защиты (не менее 20 кал/см2)</v>
      </c>
      <c r="F19" s="39" t="str">
        <f t="shared" si="7"/>
        <v>мужской</v>
      </c>
      <c r="G19" s="39" t="str">
        <f t="shared" si="8"/>
        <v>Национальный режим не предоставляется – запрет</v>
      </c>
      <c r="H19" s="7" t="s">
        <v>51</v>
      </c>
      <c r="I19" s="40">
        <f t="shared" si="9"/>
        <v>0</v>
      </c>
      <c r="J19" s="40">
        <v>0</v>
      </c>
      <c r="K19" s="40">
        <v>0</v>
      </c>
      <c r="L19" s="40">
        <v>0</v>
      </c>
      <c r="M19" s="41" t="s">
        <v>18</v>
      </c>
      <c r="N19" s="41" t="s">
        <v>18</v>
      </c>
      <c r="O19" s="41" t="s">
        <v>18</v>
      </c>
      <c r="P19" s="42">
        <f t="shared" si="10"/>
        <v>27827.88</v>
      </c>
      <c r="Q19" s="42">
        <f t="shared" si="11"/>
        <v>29837.05</v>
      </c>
      <c r="R19" s="42">
        <f t="shared" si="12"/>
        <v>31991.29</v>
      </c>
      <c r="S19" s="43">
        <v>0</v>
      </c>
      <c r="T19" s="44">
        <f t="shared" si="15"/>
        <v>0</v>
      </c>
      <c r="U19" s="45"/>
      <c r="Y19" s="11">
        <v>3</v>
      </c>
      <c r="Z19" s="8" t="s">
        <v>55</v>
      </c>
      <c r="AA19" s="8" t="s">
        <v>67</v>
      </c>
      <c r="AB19" s="7" t="s">
        <v>42</v>
      </c>
      <c r="AC19" s="46" t="s">
        <v>23</v>
      </c>
      <c r="AD19" s="47" t="s">
        <v>54</v>
      </c>
      <c r="AE19" s="7" t="s">
        <v>51</v>
      </c>
      <c r="AF19" s="48">
        <f t="shared" si="13"/>
        <v>0</v>
      </c>
      <c r="AG19" s="48">
        <v>0</v>
      </c>
      <c r="AH19" s="48">
        <v>0</v>
      </c>
      <c r="AI19" s="48">
        <v>0</v>
      </c>
      <c r="AJ19" s="3" t="s">
        <v>33</v>
      </c>
      <c r="AK19" s="3" t="s">
        <v>38</v>
      </c>
      <c r="AL19" s="49">
        <v>27827.88</v>
      </c>
      <c r="AM19" s="49">
        <v>29837.05</v>
      </c>
      <c r="AN19" s="49">
        <v>31991.29</v>
      </c>
      <c r="AO19" s="50">
        <f t="shared" si="2"/>
        <v>0</v>
      </c>
      <c r="AP19" s="50">
        <f t="shared" si="3"/>
        <v>0</v>
      </c>
      <c r="AQ19" s="50">
        <f t="shared" si="4"/>
        <v>0</v>
      </c>
      <c r="AR19" s="49">
        <f t="shared" si="14"/>
        <v>0</v>
      </c>
    </row>
    <row r="20" spans="2:44" s="37" customFormat="1" ht="24.75" customHeight="1">
      <c r="B20" s="38"/>
      <c r="C20" s="10"/>
      <c r="D20" s="9">
        <f t="shared" si="5"/>
        <v>0</v>
      </c>
      <c r="E20" s="9">
        <f t="shared" si="6"/>
        <v>0</v>
      </c>
      <c r="F20" s="39" t="str">
        <f t="shared" si="7"/>
        <v>женский</v>
      </c>
      <c r="G20" s="39" t="str">
        <f t="shared" si="8"/>
        <v>Национальный режим не предоставляется – запрет</v>
      </c>
      <c r="H20" s="7" t="s">
        <v>51</v>
      </c>
      <c r="I20" s="40">
        <f t="shared" si="9"/>
        <v>0</v>
      </c>
      <c r="J20" s="40">
        <v>0</v>
      </c>
      <c r="K20" s="40">
        <v>0</v>
      </c>
      <c r="L20" s="40">
        <v>0</v>
      </c>
      <c r="M20" s="41" t="s">
        <v>18</v>
      </c>
      <c r="N20" s="41" t="s">
        <v>18</v>
      </c>
      <c r="O20" s="41" t="s">
        <v>18</v>
      </c>
      <c r="P20" s="42">
        <f t="shared" si="10"/>
        <v>27827.88</v>
      </c>
      <c r="Q20" s="42">
        <f t="shared" si="11"/>
        <v>29837.05</v>
      </c>
      <c r="R20" s="42">
        <f t="shared" si="12"/>
        <v>31991.29</v>
      </c>
      <c r="S20" s="43">
        <v>0</v>
      </c>
      <c r="T20" s="44">
        <f t="shared" si="15"/>
        <v>0</v>
      </c>
      <c r="U20" s="45"/>
      <c r="Y20" s="12"/>
      <c r="Z20" s="8"/>
      <c r="AA20" s="8"/>
      <c r="AB20" s="7" t="s">
        <v>43</v>
      </c>
      <c r="AC20" s="46" t="s">
        <v>23</v>
      </c>
      <c r="AD20" s="47" t="s">
        <v>54</v>
      </c>
      <c r="AE20" s="7" t="s">
        <v>51</v>
      </c>
      <c r="AF20" s="48">
        <f t="shared" si="13"/>
        <v>0</v>
      </c>
      <c r="AG20" s="48">
        <v>0</v>
      </c>
      <c r="AH20" s="48">
        <v>0</v>
      </c>
      <c r="AI20" s="48">
        <v>0</v>
      </c>
      <c r="AJ20" s="3" t="s">
        <v>33</v>
      </c>
      <c r="AK20" s="3" t="s">
        <v>38</v>
      </c>
      <c r="AL20" s="49">
        <v>27827.88</v>
      </c>
      <c r="AM20" s="49">
        <v>29837.05</v>
      </c>
      <c r="AN20" s="49">
        <v>31991.29</v>
      </c>
      <c r="AO20" s="50">
        <f t="shared" si="2"/>
        <v>0</v>
      </c>
      <c r="AP20" s="50">
        <f t="shared" si="3"/>
        <v>0</v>
      </c>
      <c r="AQ20" s="50">
        <f t="shared" si="4"/>
        <v>0</v>
      </c>
      <c r="AR20" s="49">
        <f t="shared" si="14"/>
        <v>0</v>
      </c>
    </row>
    <row r="21" spans="2:44" s="37" customFormat="1" ht="47.25" customHeight="1">
      <c r="B21" s="38"/>
      <c r="C21" s="10">
        <v>4</v>
      </c>
      <c r="D21" s="9" t="str">
        <f t="shared" si="5"/>
        <v xml:space="preserve">Костюм (куртка, брюки, сетка наголовная/накомарник) </v>
      </c>
      <c r="E21" s="9" t="str">
        <f t="shared" si="6"/>
        <v>из термостойких антиэлектростатических материалов с постоянными защитными свойствами для защиты от термических рисков электрической дуги, вредных биологических факторов (клещей и кровососущих насекомых), общих производственных загрязнений,  3-й уровень защиты (не менее 20 кал/см2)</v>
      </c>
      <c r="F21" s="39" t="str">
        <f t="shared" si="7"/>
        <v>мужской</v>
      </c>
      <c r="G21" s="39" t="str">
        <f t="shared" si="8"/>
        <v>Национальный режим не предоставляется – запрет</v>
      </c>
      <c r="H21" s="7" t="s">
        <v>51</v>
      </c>
      <c r="I21" s="40">
        <f t="shared" si="9"/>
        <v>253</v>
      </c>
      <c r="J21" s="40">
        <v>104</v>
      </c>
      <c r="K21" s="40">
        <v>63</v>
      </c>
      <c r="L21" s="40">
        <v>86</v>
      </c>
      <c r="M21" s="41" t="s">
        <v>18</v>
      </c>
      <c r="N21" s="41" t="s">
        <v>18</v>
      </c>
      <c r="O21" s="41" t="s">
        <v>18</v>
      </c>
      <c r="P21" s="42">
        <f t="shared" si="10"/>
        <v>27875.06</v>
      </c>
      <c r="Q21" s="42">
        <f t="shared" si="11"/>
        <v>29887.64</v>
      </c>
      <c r="R21" s="42">
        <f t="shared" si="12"/>
        <v>32045.53</v>
      </c>
      <c r="S21" s="43">
        <v>0</v>
      </c>
      <c r="T21" s="44">
        <f t="shared" si="15"/>
        <v>0</v>
      </c>
      <c r="U21" s="45"/>
      <c r="Y21" s="11">
        <v>4</v>
      </c>
      <c r="Z21" s="8" t="s">
        <v>57</v>
      </c>
      <c r="AA21" s="8" t="s">
        <v>67</v>
      </c>
      <c r="AB21" s="7" t="s">
        <v>42</v>
      </c>
      <c r="AC21" s="46" t="s">
        <v>23</v>
      </c>
      <c r="AD21" s="47" t="s">
        <v>54</v>
      </c>
      <c r="AE21" s="7" t="s">
        <v>51</v>
      </c>
      <c r="AF21" s="48">
        <f t="shared" si="13"/>
        <v>253</v>
      </c>
      <c r="AG21" s="48">
        <v>104</v>
      </c>
      <c r="AH21" s="48">
        <v>63</v>
      </c>
      <c r="AI21" s="48">
        <v>86</v>
      </c>
      <c r="AJ21" s="3" t="s">
        <v>33</v>
      </c>
      <c r="AK21" s="3" t="s">
        <v>38</v>
      </c>
      <c r="AL21" s="49">
        <v>27875.06</v>
      </c>
      <c r="AM21" s="49">
        <v>29887.64</v>
      </c>
      <c r="AN21" s="49">
        <v>32045.53</v>
      </c>
      <c r="AO21" s="50">
        <f t="shared" si="2"/>
        <v>2899006.24</v>
      </c>
      <c r="AP21" s="50">
        <f t="shared" si="3"/>
        <v>1882921.32</v>
      </c>
      <c r="AQ21" s="50">
        <f t="shared" si="4"/>
        <v>2755915.58</v>
      </c>
      <c r="AR21" s="49">
        <f t="shared" si="14"/>
        <v>7537843.1400000006</v>
      </c>
    </row>
    <row r="22" spans="2:44" s="37" customFormat="1" ht="72" customHeight="1">
      <c r="B22" s="38"/>
      <c r="C22" s="10"/>
      <c r="D22" s="9">
        <f t="shared" si="5"/>
        <v>0</v>
      </c>
      <c r="E22" s="9">
        <f t="shared" si="6"/>
        <v>0</v>
      </c>
      <c r="F22" s="39" t="str">
        <f t="shared" si="7"/>
        <v>женский</v>
      </c>
      <c r="G22" s="39" t="str">
        <f t="shared" si="8"/>
        <v>Национальный режим не предоставляется – запрет</v>
      </c>
      <c r="H22" s="7" t="s">
        <v>51</v>
      </c>
      <c r="I22" s="40">
        <f t="shared" si="9"/>
        <v>3</v>
      </c>
      <c r="J22" s="40">
        <v>1</v>
      </c>
      <c r="K22" s="40">
        <v>2</v>
      </c>
      <c r="L22" s="40">
        <v>0</v>
      </c>
      <c r="M22" s="41" t="s">
        <v>18</v>
      </c>
      <c r="N22" s="41" t="s">
        <v>18</v>
      </c>
      <c r="O22" s="41" t="s">
        <v>18</v>
      </c>
      <c r="P22" s="42">
        <f t="shared" si="10"/>
        <v>27875.06</v>
      </c>
      <c r="Q22" s="42">
        <f t="shared" si="11"/>
        <v>29887.64</v>
      </c>
      <c r="R22" s="42">
        <f t="shared" si="12"/>
        <v>32045.53</v>
      </c>
      <c r="S22" s="43">
        <v>0</v>
      </c>
      <c r="T22" s="44">
        <f t="shared" si="15"/>
        <v>0</v>
      </c>
      <c r="U22" s="45"/>
      <c r="Y22" s="12"/>
      <c r="Z22" s="8"/>
      <c r="AA22" s="8"/>
      <c r="AB22" s="7" t="s">
        <v>43</v>
      </c>
      <c r="AC22" s="46" t="s">
        <v>23</v>
      </c>
      <c r="AD22" s="47" t="s">
        <v>54</v>
      </c>
      <c r="AE22" s="7" t="s">
        <v>51</v>
      </c>
      <c r="AF22" s="48">
        <f t="shared" si="13"/>
        <v>3</v>
      </c>
      <c r="AG22" s="48">
        <v>1</v>
      </c>
      <c r="AH22" s="48">
        <v>2</v>
      </c>
      <c r="AI22" s="48">
        <v>0</v>
      </c>
      <c r="AJ22" s="3" t="s">
        <v>33</v>
      </c>
      <c r="AK22" s="3" t="s">
        <v>38</v>
      </c>
      <c r="AL22" s="49">
        <v>27875.06</v>
      </c>
      <c r="AM22" s="49">
        <v>29887.64</v>
      </c>
      <c r="AN22" s="49">
        <v>32045.53</v>
      </c>
      <c r="AO22" s="50">
        <f t="shared" si="2"/>
        <v>27875.06</v>
      </c>
      <c r="AP22" s="50">
        <f t="shared" si="3"/>
        <v>59775.28</v>
      </c>
      <c r="AQ22" s="50">
        <f t="shared" si="4"/>
        <v>0</v>
      </c>
      <c r="AR22" s="49">
        <f t="shared" si="14"/>
        <v>87650.34</v>
      </c>
    </row>
    <row r="23" spans="2:44" s="37" customFormat="1" ht="120" customHeight="1">
      <c r="B23" s="38"/>
      <c r="C23" s="7">
        <v>5</v>
      </c>
      <c r="D23" s="4" t="str">
        <f t="shared" si="5"/>
        <v>Сапоги термостойкие летние для защиты от клещей</v>
      </c>
      <c r="E23" s="9" t="str">
        <f t="shared" si="6"/>
        <v>для защиты от повышенных температур, вредных биологических факторов (клещей и кровососущих насекомых), (высотой не менее 280 мм) на маслобензостойкой термостойкой подошве из ПУ/нитрильной резины, термостойкая защитная кулиса с акарицидной пропиткой</v>
      </c>
      <c r="F23" s="39" t="str">
        <f t="shared" si="7"/>
        <v>мужской</v>
      </c>
      <c r="G23" s="39" t="str">
        <f t="shared" si="8"/>
        <v>Национальный режим не предоставляется – запрет</v>
      </c>
      <c r="H23" s="7" t="s">
        <v>51</v>
      </c>
      <c r="I23" s="40">
        <f t="shared" si="9"/>
        <v>87</v>
      </c>
      <c r="J23" s="40">
        <v>29</v>
      </c>
      <c r="K23" s="40">
        <v>29</v>
      </c>
      <c r="L23" s="40">
        <v>29</v>
      </c>
      <c r="M23" s="41" t="s">
        <v>18</v>
      </c>
      <c r="N23" s="41" t="s">
        <v>18</v>
      </c>
      <c r="O23" s="41" t="s">
        <v>18</v>
      </c>
      <c r="P23" s="42">
        <f t="shared" si="10"/>
        <v>4028.26</v>
      </c>
      <c r="Q23" s="42">
        <f t="shared" si="11"/>
        <v>4319.1000000000004</v>
      </c>
      <c r="R23" s="42">
        <f t="shared" si="12"/>
        <v>4630.9399999999996</v>
      </c>
      <c r="S23" s="43">
        <v>0</v>
      </c>
      <c r="T23" s="44">
        <f t="shared" si="15"/>
        <v>0</v>
      </c>
      <c r="U23" s="45"/>
      <c r="Y23" s="5">
        <v>5</v>
      </c>
      <c r="Z23" s="6" t="s">
        <v>58</v>
      </c>
      <c r="AA23" s="6" t="s">
        <v>59</v>
      </c>
      <c r="AB23" s="7" t="s">
        <v>42</v>
      </c>
      <c r="AC23" s="46" t="s">
        <v>23</v>
      </c>
      <c r="AD23" s="47" t="s">
        <v>68</v>
      </c>
      <c r="AE23" s="7" t="s">
        <v>51</v>
      </c>
      <c r="AF23" s="48">
        <f t="shared" si="13"/>
        <v>87</v>
      </c>
      <c r="AG23" s="48">
        <v>29</v>
      </c>
      <c r="AH23" s="48">
        <v>29</v>
      </c>
      <c r="AI23" s="48">
        <v>29</v>
      </c>
      <c r="AJ23" s="3" t="s">
        <v>33</v>
      </c>
      <c r="AK23" s="3" t="s">
        <v>38</v>
      </c>
      <c r="AL23" s="49">
        <v>4028.26</v>
      </c>
      <c r="AM23" s="49">
        <v>4319.1000000000004</v>
      </c>
      <c r="AN23" s="49">
        <v>4630.9399999999996</v>
      </c>
      <c r="AO23" s="50">
        <f t="shared" si="2"/>
        <v>116819.54000000001</v>
      </c>
      <c r="AP23" s="50">
        <f t="shared" si="3"/>
        <v>125253.90000000001</v>
      </c>
      <c r="AQ23" s="50">
        <f t="shared" si="4"/>
        <v>134297.25999999998</v>
      </c>
      <c r="AR23" s="49">
        <f t="shared" si="14"/>
        <v>376370.69999999995</v>
      </c>
    </row>
    <row r="24" spans="2:44" s="37" customFormat="1" ht="107.25" customHeight="1">
      <c r="B24" s="38"/>
      <c r="C24" s="7">
        <v>6</v>
      </c>
      <c r="D24" s="4" t="str">
        <f t="shared" si="5"/>
        <v>Сапоги термостойкие летние для защиты от клещей</v>
      </c>
      <c r="E24" s="9" t="str">
        <f t="shared" si="6"/>
        <v>для защиты от повышенных температур, вредных биологических факторов (клещей и кровососущих насекомых), (высотой не менее 280 мм) на маслобензостойкой термостойкой подошве из ПУ/нитрильной резины, термостойкая защитная кулиса с акарицидной пропиткой, поликарбонатный подносок ударной прочностью до 200 Дж</v>
      </c>
      <c r="F24" s="39" t="str">
        <f t="shared" si="7"/>
        <v>мужской</v>
      </c>
      <c r="G24" s="39" t="str">
        <f t="shared" si="8"/>
        <v>Национальный режим не предоставляется – запрет</v>
      </c>
      <c r="H24" s="7" t="s">
        <v>51</v>
      </c>
      <c r="I24" s="40">
        <f t="shared" si="9"/>
        <v>0</v>
      </c>
      <c r="J24" s="40">
        <v>0</v>
      </c>
      <c r="K24" s="40">
        <v>0</v>
      </c>
      <c r="L24" s="40">
        <v>0</v>
      </c>
      <c r="M24" s="41" t="s">
        <v>18</v>
      </c>
      <c r="N24" s="41" t="s">
        <v>18</v>
      </c>
      <c r="O24" s="41" t="s">
        <v>18</v>
      </c>
      <c r="P24" s="42">
        <f t="shared" si="10"/>
        <v>4610.46</v>
      </c>
      <c r="Q24" s="42">
        <f t="shared" si="11"/>
        <v>4943.34</v>
      </c>
      <c r="R24" s="42">
        <f t="shared" si="12"/>
        <v>5300.25</v>
      </c>
      <c r="S24" s="43">
        <v>0</v>
      </c>
      <c r="T24" s="44">
        <f t="shared" si="15"/>
        <v>0</v>
      </c>
      <c r="U24" s="45"/>
      <c r="Y24" s="5">
        <v>6</v>
      </c>
      <c r="Z24" s="6" t="s">
        <v>58</v>
      </c>
      <c r="AA24" s="6" t="s">
        <v>60</v>
      </c>
      <c r="AB24" s="7" t="s">
        <v>42</v>
      </c>
      <c r="AC24" s="46" t="s">
        <v>23</v>
      </c>
      <c r="AD24" s="47" t="s">
        <v>68</v>
      </c>
      <c r="AE24" s="7" t="s">
        <v>51</v>
      </c>
      <c r="AF24" s="48">
        <f t="shared" si="13"/>
        <v>0</v>
      </c>
      <c r="AG24" s="48">
        <v>0</v>
      </c>
      <c r="AH24" s="48">
        <v>0</v>
      </c>
      <c r="AI24" s="48">
        <v>0</v>
      </c>
      <c r="AJ24" s="3" t="s">
        <v>33</v>
      </c>
      <c r="AK24" s="3" t="s">
        <v>38</v>
      </c>
      <c r="AL24" s="49">
        <v>4610.46</v>
      </c>
      <c r="AM24" s="49">
        <v>4943.34</v>
      </c>
      <c r="AN24" s="49">
        <v>5300.25</v>
      </c>
      <c r="AO24" s="50">
        <f t="shared" si="2"/>
        <v>0</v>
      </c>
      <c r="AP24" s="50">
        <f t="shared" si="3"/>
        <v>0</v>
      </c>
      <c r="AQ24" s="50">
        <f t="shared" si="4"/>
        <v>0</v>
      </c>
      <c r="AR24" s="49">
        <f t="shared" si="14"/>
        <v>0</v>
      </c>
    </row>
    <row r="25" spans="2:44" s="37" customFormat="1" ht="63.75" customHeight="1">
      <c r="B25" s="38"/>
      <c r="C25" s="7">
        <v>7</v>
      </c>
      <c r="D25" s="4" t="str">
        <f t="shared" si="5"/>
        <v xml:space="preserve">Cетка наголовная/накомарник </v>
      </c>
      <c r="E25" s="9" t="str">
        <f t="shared" si="6"/>
        <v>из термостойких антиэлектростатических материалов с постоянными защитными свойствами для защиты от вредных биологических факторов (клещей и кровососущих насекомых)</v>
      </c>
      <c r="F25" s="39" t="str">
        <f t="shared" si="7"/>
        <v>мужской</v>
      </c>
      <c r="G25" s="39" t="str">
        <f t="shared" si="8"/>
        <v>Национальный режим не предоставляется – преимущество</v>
      </c>
      <c r="H25" s="7" t="s">
        <v>51</v>
      </c>
      <c r="I25" s="40">
        <f t="shared" si="9"/>
        <v>0</v>
      </c>
      <c r="J25" s="40">
        <v>0</v>
      </c>
      <c r="K25" s="40">
        <v>0</v>
      </c>
      <c r="L25" s="40">
        <v>0</v>
      </c>
      <c r="M25" s="41" t="s">
        <v>18</v>
      </c>
      <c r="N25" s="41" t="s">
        <v>18</v>
      </c>
      <c r="O25" s="41" t="s">
        <v>18</v>
      </c>
      <c r="P25" s="42">
        <f t="shared" si="10"/>
        <v>868.48</v>
      </c>
      <c r="Q25" s="42">
        <f t="shared" si="11"/>
        <v>931.18</v>
      </c>
      <c r="R25" s="42">
        <f t="shared" si="12"/>
        <v>998.41</v>
      </c>
      <c r="S25" s="43">
        <v>0</v>
      </c>
      <c r="T25" s="44">
        <f t="shared" si="15"/>
        <v>0</v>
      </c>
      <c r="U25" s="45"/>
      <c r="Y25" s="5">
        <v>7</v>
      </c>
      <c r="Z25" s="6" t="s">
        <v>61</v>
      </c>
      <c r="AA25" s="6" t="s">
        <v>62</v>
      </c>
      <c r="AB25" s="7" t="s">
        <v>42</v>
      </c>
      <c r="AC25" s="46" t="s">
        <v>25</v>
      </c>
      <c r="AD25" s="47" t="s">
        <v>69</v>
      </c>
      <c r="AE25" s="7" t="s">
        <v>51</v>
      </c>
      <c r="AF25" s="48">
        <f t="shared" si="13"/>
        <v>0</v>
      </c>
      <c r="AG25" s="48">
        <v>0</v>
      </c>
      <c r="AH25" s="48">
        <v>0</v>
      </c>
      <c r="AI25" s="48">
        <v>0</v>
      </c>
      <c r="AJ25" s="3" t="s">
        <v>33</v>
      </c>
      <c r="AK25" s="3" t="s">
        <v>38</v>
      </c>
      <c r="AL25" s="49">
        <v>868.48</v>
      </c>
      <c r="AM25" s="49">
        <v>931.18</v>
      </c>
      <c r="AN25" s="49">
        <v>998.41</v>
      </c>
      <c r="AO25" s="50">
        <f t="shared" si="2"/>
        <v>0</v>
      </c>
      <c r="AP25" s="50">
        <f t="shared" si="3"/>
        <v>0</v>
      </c>
      <c r="AQ25" s="50">
        <f t="shared" si="4"/>
        <v>0</v>
      </c>
      <c r="AR25" s="49">
        <f t="shared" si="14"/>
        <v>0</v>
      </c>
    </row>
    <row r="26" spans="2:44" s="37" customFormat="1" ht="67.5" customHeight="1">
      <c r="B26" s="38"/>
      <c r="C26" s="7">
        <v>8</v>
      </c>
      <c r="D26" s="4" t="str">
        <f t="shared" si="5"/>
        <v xml:space="preserve">Комплект для защиты от летающих кровососущих насекомых, клещей и общих производственных загрязнений  </v>
      </c>
      <c r="E26" s="9" t="str">
        <f t="shared" si="6"/>
        <v xml:space="preserve">Постоянные эксплуатационных и защитных свойств костюмов (ткани) в течение всего срока эксплуатации, плотность ткани: 200-250 г/м2, </v>
      </c>
      <c r="F26" s="39" t="str">
        <f t="shared" si="7"/>
        <v>мужской</v>
      </c>
      <c r="G26" s="39" t="str">
        <f t="shared" si="8"/>
        <v>Национальный режим не предоставляется – запрет</v>
      </c>
      <c r="H26" s="7" t="s">
        <v>51</v>
      </c>
      <c r="I26" s="40">
        <f t="shared" si="9"/>
        <v>145</v>
      </c>
      <c r="J26" s="40">
        <v>44</v>
      </c>
      <c r="K26" s="40">
        <v>57</v>
      </c>
      <c r="L26" s="40">
        <v>44</v>
      </c>
      <c r="M26" s="41" t="s">
        <v>18</v>
      </c>
      <c r="N26" s="41" t="s">
        <v>18</v>
      </c>
      <c r="O26" s="41" t="s">
        <v>18</v>
      </c>
      <c r="P26" s="42">
        <f t="shared" si="10"/>
        <v>8517.56</v>
      </c>
      <c r="Q26" s="42">
        <f t="shared" si="11"/>
        <v>9132.5300000000007</v>
      </c>
      <c r="R26" s="42">
        <f t="shared" si="12"/>
        <v>9791.9</v>
      </c>
      <c r="S26" s="43">
        <v>0</v>
      </c>
      <c r="T26" s="44">
        <f t="shared" si="15"/>
        <v>0</v>
      </c>
      <c r="U26" s="45"/>
      <c r="Y26" s="5">
        <v>8</v>
      </c>
      <c r="Z26" s="6" t="s">
        <v>63</v>
      </c>
      <c r="AA26" s="6" t="s">
        <v>64</v>
      </c>
      <c r="AB26" s="7" t="s">
        <v>42</v>
      </c>
      <c r="AC26" s="46" t="s">
        <v>23</v>
      </c>
      <c r="AD26" s="47" t="s">
        <v>54</v>
      </c>
      <c r="AE26" s="7" t="s">
        <v>51</v>
      </c>
      <c r="AF26" s="48">
        <f t="shared" si="13"/>
        <v>145</v>
      </c>
      <c r="AG26" s="48">
        <v>44</v>
      </c>
      <c r="AH26" s="48">
        <v>57</v>
      </c>
      <c r="AI26" s="48">
        <v>44</v>
      </c>
      <c r="AJ26" s="3" t="s">
        <v>33</v>
      </c>
      <c r="AK26" s="3" t="s">
        <v>38</v>
      </c>
      <c r="AL26" s="49">
        <v>8517.56</v>
      </c>
      <c r="AM26" s="49">
        <v>9132.5300000000007</v>
      </c>
      <c r="AN26" s="49">
        <v>9791.9</v>
      </c>
      <c r="AO26" s="50">
        <f t="shared" si="2"/>
        <v>374772.63999999996</v>
      </c>
      <c r="AP26" s="50">
        <f t="shared" si="3"/>
        <v>520554.21</v>
      </c>
      <c r="AQ26" s="50">
        <f t="shared" si="4"/>
        <v>430843.6</v>
      </c>
      <c r="AR26" s="49">
        <f t="shared" si="14"/>
        <v>1326170.45</v>
      </c>
    </row>
    <row r="27" spans="2:44" s="37" customFormat="1" ht="77.25" customHeight="1">
      <c r="B27" s="38"/>
      <c r="C27" s="7">
        <v>9</v>
      </c>
      <c r="D27" s="4" t="str">
        <f t="shared" si="5"/>
        <v>Ботинки с высокими берцами для защиты от клещей и кровососущих насекомых</v>
      </c>
      <c r="E27" s="4" t="str">
        <f t="shared" si="6"/>
        <v>Высота ботинок – 280 мм. Наличие защитной ловушки с подкладкой из материала с акарицидной пропиткой. Затяжная кулиса. Наружная деталь язычка выполнена из материала с акарицидной пропиткой. Материал подошвы – полиуретан литьевого метода крепления.</v>
      </c>
      <c r="F27" s="39" t="str">
        <f t="shared" si="7"/>
        <v>мужской</v>
      </c>
      <c r="G27" s="39" t="str">
        <f t="shared" si="8"/>
        <v>Национальный режим не предоставляется – запрет</v>
      </c>
      <c r="H27" s="7" t="s">
        <v>51</v>
      </c>
      <c r="I27" s="40">
        <f t="shared" si="9"/>
        <v>60</v>
      </c>
      <c r="J27" s="40">
        <v>18</v>
      </c>
      <c r="K27" s="40">
        <v>26</v>
      </c>
      <c r="L27" s="40">
        <v>16</v>
      </c>
      <c r="M27" s="41" t="s">
        <v>18</v>
      </c>
      <c r="N27" s="41" t="s">
        <v>18</v>
      </c>
      <c r="O27" s="41" t="s">
        <v>18</v>
      </c>
      <c r="P27" s="42">
        <f t="shared" si="10"/>
        <v>5150.8500000000004</v>
      </c>
      <c r="Q27" s="42">
        <f t="shared" si="11"/>
        <v>5522.74</v>
      </c>
      <c r="R27" s="42">
        <f t="shared" si="12"/>
        <v>5921.48</v>
      </c>
      <c r="S27" s="43">
        <v>0</v>
      </c>
      <c r="T27" s="44">
        <f t="shared" si="15"/>
        <v>0</v>
      </c>
      <c r="U27" s="45"/>
      <c r="Y27" s="5">
        <v>9</v>
      </c>
      <c r="Z27" s="6" t="s">
        <v>65</v>
      </c>
      <c r="AA27" s="6" t="s">
        <v>66</v>
      </c>
      <c r="AB27" s="7" t="s">
        <v>42</v>
      </c>
      <c r="AC27" s="46" t="s">
        <v>23</v>
      </c>
      <c r="AD27" s="47" t="s">
        <v>68</v>
      </c>
      <c r="AE27" s="7" t="s">
        <v>51</v>
      </c>
      <c r="AF27" s="48">
        <f t="shared" si="13"/>
        <v>60</v>
      </c>
      <c r="AG27" s="48">
        <v>18</v>
      </c>
      <c r="AH27" s="48">
        <v>26</v>
      </c>
      <c r="AI27" s="48">
        <v>16</v>
      </c>
      <c r="AJ27" s="3" t="s">
        <v>33</v>
      </c>
      <c r="AK27" s="3" t="s">
        <v>38</v>
      </c>
      <c r="AL27" s="49">
        <v>5150.8500000000004</v>
      </c>
      <c r="AM27" s="49">
        <v>5522.74</v>
      </c>
      <c r="AN27" s="49">
        <v>5921.48</v>
      </c>
      <c r="AO27" s="50">
        <f t="shared" si="2"/>
        <v>92715.3</v>
      </c>
      <c r="AP27" s="50">
        <f t="shared" si="3"/>
        <v>143591.24</v>
      </c>
      <c r="AQ27" s="50">
        <f t="shared" si="4"/>
        <v>94743.679999999993</v>
      </c>
      <c r="AR27" s="49">
        <f t="shared" si="14"/>
        <v>331050.21999999997</v>
      </c>
    </row>
    <row r="28" spans="2:44" ht="24" customHeight="1">
      <c r="B28" s="19"/>
      <c r="C28" s="51" t="s">
        <v>20</v>
      </c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2">
        <f>AR29</f>
        <v>12028640.549999999</v>
      </c>
      <c r="U28" s="21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</row>
    <row r="29" spans="2:44" ht="24" customHeight="1">
      <c r="B29" s="19"/>
      <c r="C29" s="51" t="s">
        <v>40</v>
      </c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3" t="s">
        <v>10</v>
      </c>
      <c r="S29" s="53"/>
      <c r="T29" s="52">
        <f>SUM(T15:T27)</f>
        <v>0</v>
      </c>
      <c r="U29" s="21"/>
      <c r="Y29" s="51" t="s">
        <v>15</v>
      </c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4" t="s">
        <v>10</v>
      </c>
      <c r="AQ29" s="54"/>
      <c r="AR29" s="52">
        <f>SUM(AR15:AR27)</f>
        <v>12028640.549999999</v>
      </c>
    </row>
    <row r="30" spans="2:44" ht="24" customHeight="1">
      <c r="B30" s="19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5" t="s">
        <v>13</v>
      </c>
      <c r="S30" s="56">
        <f>AQ30</f>
        <v>0.22</v>
      </c>
      <c r="T30" s="52">
        <f>S30*T29</f>
        <v>0</v>
      </c>
      <c r="U30" s="2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7" t="s">
        <v>13</v>
      </c>
      <c r="AQ30" s="58">
        <v>0.22</v>
      </c>
      <c r="AR30" s="52">
        <f>AQ30*AR29</f>
        <v>2646300.9209999996</v>
      </c>
    </row>
    <row r="31" spans="2:44" ht="24" customHeight="1">
      <c r="B31" s="19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3" t="s">
        <v>11</v>
      </c>
      <c r="S31" s="53"/>
      <c r="T31" s="52">
        <f>SUM(T29:T30)</f>
        <v>0</v>
      </c>
      <c r="U31" s="2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4" t="s">
        <v>11</v>
      </c>
      <c r="AQ31" s="54"/>
      <c r="AR31" s="52">
        <f>SUM(AR29:AR30)</f>
        <v>14674941.470999999</v>
      </c>
    </row>
    <row r="32" spans="2:44" ht="24" customHeight="1">
      <c r="B32" s="19"/>
      <c r="U32" s="21"/>
      <c r="Y32" s="59" t="s">
        <v>41</v>
      </c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</row>
    <row r="33" spans="2:44" ht="15.75" customHeight="1">
      <c r="B33" s="19"/>
      <c r="C33" s="60"/>
      <c r="D33" s="60"/>
      <c r="E33" s="60"/>
      <c r="F33" s="60"/>
      <c r="G33" s="60"/>
      <c r="H33" s="61"/>
      <c r="I33" s="61"/>
      <c r="J33" s="61"/>
      <c r="K33" s="61"/>
      <c r="L33" s="61"/>
      <c r="M33" s="62"/>
      <c r="N33" s="63" t="s">
        <v>32</v>
      </c>
      <c r="O33" s="64"/>
      <c r="P33" s="64"/>
      <c r="Q33" s="64"/>
      <c r="R33" s="64"/>
      <c r="S33" s="65"/>
      <c r="T33" s="65"/>
      <c r="U33" s="21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</row>
    <row r="34" spans="2:44">
      <c r="B34" s="19"/>
      <c r="C34" s="66" t="s">
        <v>22</v>
      </c>
      <c r="D34" s="66"/>
      <c r="E34" s="66"/>
      <c r="F34" s="66"/>
      <c r="G34" s="66"/>
      <c r="H34" s="67"/>
      <c r="I34" s="67"/>
      <c r="J34" s="67"/>
      <c r="K34" s="67"/>
      <c r="L34" s="67"/>
      <c r="M34" s="68" t="s">
        <v>16</v>
      </c>
      <c r="N34" s="63"/>
      <c r="O34" s="69" t="s">
        <v>17</v>
      </c>
      <c r="P34" s="69"/>
      <c r="Q34" s="69"/>
      <c r="R34" s="69"/>
      <c r="S34" s="67"/>
      <c r="T34" s="67"/>
      <c r="U34" s="21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</row>
    <row r="35" spans="2:44" ht="24.75" customHeight="1" thickBot="1">
      <c r="B35" s="70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2"/>
    </row>
    <row r="36" spans="2:44" ht="15.75" customHeight="1"/>
    <row r="37" spans="2:44" ht="15.75" customHeight="1">
      <c r="B37" s="73" t="s">
        <v>76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</row>
    <row r="38" spans="2:44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</row>
    <row r="39" spans="2:44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</row>
    <row r="40" spans="2:44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</row>
    <row r="41" spans="2:44" ht="15.75" customHeight="1"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4"/>
    </row>
    <row r="42" spans="2:44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4"/>
    </row>
    <row r="43" spans="2:44"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4"/>
    </row>
    <row r="44" spans="2:44"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</row>
    <row r="45" spans="2:44"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</row>
    <row r="46" spans="2:44"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</row>
    <row r="47" spans="2:44"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</row>
    <row r="48" spans="2:44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</row>
    <row r="49" spans="2:29"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</row>
    <row r="52" spans="2:29" ht="143.25" customHeight="1"/>
    <row r="56" spans="2:29" hidden="1"/>
    <row r="57" spans="2:29" hidden="1">
      <c r="AC57" s="15" t="s">
        <v>26</v>
      </c>
    </row>
    <row r="58" spans="2:29" hidden="1">
      <c r="AC58" s="75" t="s">
        <v>23</v>
      </c>
    </row>
    <row r="59" spans="2:29" hidden="1">
      <c r="AC59" s="75" t="s">
        <v>24</v>
      </c>
    </row>
    <row r="60" spans="2:29" hidden="1">
      <c r="AC60" s="75" t="s">
        <v>25</v>
      </c>
    </row>
    <row r="61" spans="2:29" hidden="1">
      <c r="AC61" s="15" t="s">
        <v>27</v>
      </c>
    </row>
    <row r="62" spans="2:29" hidden="1"/>
  </sheetData>
  <sheetProtection formatCells="0" formatColumns="0" formatRows="0" insertRows="0" deleteRows="0"/>
  <protectedRanges>
    <protectedRange algorithmName="SHA-512" hashValue="R/ipREbn9wycHg/cWr59UHp+la9yBnF9zmE7EhcS2wLYi7u1QMRBymOcnECXN6np9gxSFb7+IpqWYf7p64HITg==" saltValue="/R4WvNOlIAhSM2Nw+bqTYQ==" spinCount="100000" sqref="Z15:Z16" name="Диапазон1_1_1_1"/>
    <protectedRange algorithmName="SHA-512" hashValue="R/ipREbn9wycHg/cWr59UHp+la9yBnF9zmE7EhcS2wLYi7u1QMRBymOcnECXN6np9gxSFb7+IpqWYf7p64HITg==" saltValue="/R4WvNOlIAhSM2Nw+bqTYQ==" spinCount="100000" sqref="Z17:Z23 Z24" name="Диапазон1_1_1_1_1"/>
    <protectedRange algorithmName="SHA-512" hashValue="R/ipREbn9wycHg/cWr59UHp+la9yBnF9zmE7EhcS2wLYi7u1QMRBymOcnECXN6np9gxSFb7+IpqWYf7p64HITg==" saltValue="/R4WvNOlIAhSM2Nw+bqTYQ==" spinCount="100000" sqref="Z25:Z27" name="Диапазон1_1_1_1_2"/>
    <protectedRange algorithmName="SHA-512" hashValue="R/ipREbn9wycHg/cWr59UHp+la9yBnF9zmE7EhcS2wLYi7u1QMRBymOcnECXN6np9gxSFb7+IpqWYf7p64HITg==" saltValue="/R4WvNOlIAhSM2Nw+bqTYQ==" spinCount="100000" sqref="AA15:AA23 AA24:AA27" name="Диапазон1"/>
    <protectedRange algorithmName="SHA-512" hashValue="R/ipREbn9wycHg/cWr59UHp+la9yBnF9zmE7EhcS2wLYi7u1QMRBymOcnECXN6np9gxSFb7+IpqWYf7p64HITg==" saltValue="/R4WvNOlIAhSM2Nw+bqTYQ==" spinCount="100000" sqref="AB15:AB27" name="Диапазон1_1_1"/>
    <protectedRange algorithmName="SHA-512" hashValue="R/ipREbn9wycHg/cWr59UHp+la9yBnF9zmE7EhcS2wLYi7u1QMRBymOcnECXN6np9gxSFb7+IpqWYf7p64HITg==" saltValue="/R4WvNOlIAhSM2Nw+bqTYQ==" spinCount="100000" sqref="Y24:Y27 C15:C23 Y15:Y23 C24:C27" name="Диапазон1_1_1_1_1_2"/>
    <protectedRange algorithmName="SHA-512" hashValue="R/ipREbn9wycHg/cWr59UHp+la9yBnF9zmE7EhcS2wLYi7u1QMRBymOcnECXN6np9gxSFb7+IpqWYf7p64HITg==" saltValue="/R4WvNOlIAhSM2Nw+bqTYQ==" spinCount="100000" sqref="AA13" name="Диапазон1_3_2"/>
    <protectedRange algorithmName="SHA-512" hashValue="R/ipREbn9wycHg/cWr59UHp+la9yBnF9zmE7EhcS2wLYi7u1QMRBymOcnECXN6np9gxSFb7+IpqWYf7p64HITg==" saltValue="/R4WvNOlIAhSM2Nw+bqTYQ==" spinCount="100000" sqref="E13" name="Диапазон1_3_3"/>
  </protectedRanges>
  <autoFilter ref="A14:AU14"/>
  <mergeCells count="46">
    <mergeCell ref="E15:E18"/>
    <mergeCell ref="E19:E22"/>
    <mergeCell ref="B37:U49"/>
    <mergeCell ref="Y32:AR34"/>
    <mergeCell ref="C7:T7"/>
    <mergeCell ref="C28:S28"/>
    <mergeCell ref="C10:D10"/>
    <mergeCell ref="C11:D11"/>
    <mergeCell ref="M9:R9"/>
    <mergeCell ref="M10:R10"/>
    <mergeCell ref="M11:R11"/>
    <mergeCell ref="C34:G34"/>
    <mergeCell ref="C33:G33"/>
    <mergeCell ref="O33:R33"/>
    <mergeCell ref="O34:R34"/>
    <mergeCell ref="R29:S29"/>
    <mergeCell ref="R31:S31"/>
    <mergeCell ref="C29:Q31"/>
    <mergeCell ref="AP31:AQ31"/>
    <mergeCell ref="AP29:AQ29"/>
    <mergeCell ref="Y29:AO31"/>
    <mergeCell ref="Y15:Y16"/>
    <mergeCell ref="Y7:AR7"/>
    <mergeCell ref="Y17:Y18"/>
    <mergeCell ref="Y19:Y20"/>
    <mergeCell ref="Y21:Y22"/>
    <mergeCell ref="AA15:AA16"/>
    <mergeCell ref="AA17:AA18"/>
    <mergeCell ref="AA19:AA20"/>
    <mergeCell ref="AA21:AA22"/>
    <mergeCell ref="C9:D9"/>
    <mergeCell ref="Y28:AR28"/>
    <mergeCell ref="Z15:Z16"/>
    <mergeCell ref="Z17:Z18"/>
    <mergeCell ref="Z19:Z20"/>
    <mergeCell ref="Z21:Z22"/>
    <mergeCell ref="E23:E24"/>
    <mergeCell ref="E25:E26"/>
    <mergeCell ref="C15:C16"/>
    <mergeCell ref="C17:C18"/>
    <mergeCell ref="C19:C20"/>
    <mergeCell ref="C21:C22"/>
    <mergeCell ref="D15:D16"/>
    <mergeCell ref="D17:D18"/>
    <mergeCell ref="D19:D20"/>
    <mergeCell ref="D21:D22"/>
  </mergeCells>
  <phoneticPr fontId="5" type="noConversion"/>
  <pageMargins left="0.25" right="0.25" top="0.75" bottom="0.75" header="0.3" footer="0.3"/>
  <pageSetup scale="1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Справочники!$A$7:$A$9</xm:f>
          </x14:formula1>
          <xm:sqref>AJ15:AJ27</xm:sqref>
        </x14:dataValidation>
        <x14:dataValidation type="list" allowBlank="1" showInputMessage="1" showErrorMessage="1">
          <x14:formula1>
            <xm:f>Справочники!$A$12:$A$14</xm:f>
          </x14:formula1>
          <xm:sqref>AK15:AK27</xm:sqref>
        </x14:dataValidation>
        <x14:dataValidation type="list" allowBlank="1" showInputMessage="1" showErrorMessage="1">
          <x14:formula1>
            <xm:f>'[правки Структуры НМЦ ПО лот 2 зоп.xlsx]Справочники'!#REF!</xm:f>
          </x14:formula1>
          <xm:sqref>AC15:AC27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12" sqref="A12:A14"/>
    </sheetView>
  </sheetViews>
  <sheetFormatPr defaultRowHeight="12.75"/>
  <sheetData>
    <row r="1" spans="1:1" ht="15.75">
      <c r="A1" s="1" t="s">
        <v>26</v>
      </c>
    </row>
    <row r="2" spans="1:1" ht="15.75">
      <c r="A2" s="1" t="s">
        <v>23</v>
      </c>
    </row>
    <row r="3" spans="1:1" ht="15.75">
      <c r="A3" s="1" t="s">
        <v>24</v>
      </c>
    </row>
    <row r="4" spans="1:1" ht="15.75">
      <c r="A4" s="1" t="s">
        <v>25</v>
      </c>
    </row>
    <row r="5" spans="1:1" ht="15.75">
      <c r="A5" s="1" t="s">
        <v>27</v>
      </c>
    </row>
    <row r="6" spans="1:1">
      <c r="A6" s="2"/>
    </row>
    <row r="7" spans="1:1" ht="15.75">
      <c r="A7" s="1" t="s">
        <v>33</v>
      </c>
    </row>
    <row r="8" spans="1:1" ht="15.75">
      <c r="A8" s="1" t="s">
        <v>35</v>
      </c>
    </row>
    <row r="9" spans="1:1" ht="15.75">
      <c r="A9" s="1" t="s">
        <v>34</v>
      </c>
    </row>
    <row r="12" spans="1:1">
      <c r="A12" s="2" t="s">
        <v>36</v>
      </c>
    </row>
    <row r="13" spans="1:1">
      <c r="A13" s="2" t="s">
        <v>37</v>
      </c>
    </row>
    <row r="14" spans="1:1">
      <c r="A14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(Структура НМЦ)</vt:lpstr>
      <vt:lpstr>Справочники</vt:lpstr>
      <vt:lpstr>'Комм. предл. (Структура НМЦ)'!Область_печати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Старкова Светлана Сергеевна</cp:lastModifiedBy>
  <cp:lastPrinted>2023-06-06T05:29:13Z</cp:lastPrinted>
  <dcterms:created xsi:type="dcterms:W3CDTF">2023-05-26T08:17:29Z</dcterms:created>
  <dcterms:modified xsi:type="dcterms:W3CDTF">2026-09-30T03:03:13Z</dcterms:modified>
</cp:coreProperties>
</file>