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1\public\Закупки\РЕЕСТР заявок\! Заявки 2026\1152-З_26 от 05.10.2026 - Разработка дизайн-концепции шоурума Москва\Конкурсная документация\"/>
    </mc:Choice>
  </mc:AlternateContent>
  <xr:revisionPtr revIDLastSave="0" documentId="13_ncr:1_{F8AB76A8-E00D-45FF-BF98-23C935B8C3C3}" xr6:coauthVersionLast="47" xr6:coauthVersionMax="47" xr10:uidLastSave="{00000000-0000-0000-0000-000000000000}"/>
  <bookViews>
    <workbookView xWindow="-120" yWindow="-120" windowWidth="38640" windowHeight="15720" xr2:uid="{1E652B54-6C14-4466-8F45-CBA3AB30C6A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M10" i="1" l="1"/>
  <c r="L10" i="1"/>
  <c r="L11" i="1"/>
  <c r="K10" i="1"/>
  <c r="J12" i="1"/>
  <c r="J11" i="1"/>
  <c r="J10" i="1"/>
  <c r="H12" i="1"/>
  <c r="H11" i="1"/>
  <c r="H10" i="1"/>
  <c r="F11" i="1"/>
  <c r="K11" i="1" s="1"/>
  <c r="F10" i="1"/>
  <c r="F12" i="1" s="1"/>
  <c r="I12" i="1"/>
  <c r="G12" i="1"/>
  <c r="E12" i="1"/>
  <c r="M11" i="1" l="1"/>
  <c r="N11" i="1" s="1"/>
  <c r="M12" i="1"/>
  <c r="L12" i="1"/>
  <c r="N12" i="1" l="1"/>
  <c r="N10" i="1"/>
</calcChain>
</file>

<file path=xl/sharedStrings.xml><?xml version="1.0" encoding="utf-8"?>
<sst xmlns="http://schemas.openxmlformats.org/spreadsheetml/2006/main" count="29" uniqueCount="25">
  <si>
    <t>№</t>
  </si>
  <si>
    <t>Наименование</t>
  </si>
  <si>
    <t>Количество</t>
  </si>
  <si>
    <t>Средняя арифметическая цена за единицу</t>
  </si>
  <si>
    <t>Среднее квадратическое отклонение</t>
  </si>
  <si>
    <t>Исполнитель:</t>
  </si>
  <si>
    <t>Коэффициент вариации цен V (%)</t>
  </si>
  <si>
    <t>Главный специалист Дирекции по закупкам</t>
  </si>
  <si>
    <t>Корниенко Н.В.</t>
  </si>
  <si>
    <t xml:space="preserve">      Итого</t>
  </si>
  <si>
    <t>Единица измерения</t>
  </si>
  <si>
    <t>КП 1</t>
  </si>
  <si>
    <t>КП 2</t>
  </si>
  <si>
    <t>КП 3</t>
  </si>
  <si>
    <t>Однородность совокупности значений выявленных цен, используемых в расчете Н(М)ЦК, ЦКЕП</t>
  </si>
  <si>
    <t xml:space="preserve">Вид, способ, формы закупки: </t>
  </si>
  <si>
    <t xml:space="preserve">Общая начальная (максимальная) стоимость, 
(RUB) </t>
  </si>
  <si>
    <t>м2</t>
  </si>
  <si>
    <t xml:space="preserve">услуга </t>
  </si>
  <si>
    <t xml:space="preserve">Итого,  (RUB), без НДС </t>
  </si>
  <si>
    <t xml:space="preserve">Стоимость единицы, рублей  (RUB), без НДС </t>
  </si>
  <si>
    <t>Расчет начальной (максимальной) цены договора  на оказание услуг по разработке дизайн - концепции для шоу-рума с возможностью масштабируемости на другие объекты и осуществлению авторского сопровождения по проекту интерьера шоу-рума для нужд ООО «Мебельная мануфактура Красноярска»</t>
  </si>
  <si>
    <t>Запрос  предложений в электронной форме</t>
  </si>
  <si>
    <t>Оказание услуг по разработке дизайн - концепции для шоу-рума</t>
  </si>
  <si>
    <t>Оказание услуг по авторскому надзору проекта интерьера шоу-рума/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</si>
</sst>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3B36-FB3B-4052-917A-B9E2E84647C0}">
  <dimension ref="A1:N16"/>
  <sheetViews>
    <sheetView tabSelected="1" topLeftCell="A5" zoomScale="115" zoomScaleNormal="115" workbookViewId="0">
      <selection activeCell="E10" sqref="E10:K12"/>
    </sheetView>
  </sheetViews>
  <sheetFormatPr defaultColWidth="8.7109375" defaultRowHeight="12.75" x14ac:dyDescent="0.2"/>
  <cols>
    <col min="1" max="1" width="3" style="1" bestFit="1" customWidth="1"/>
    <col min="2" max="2" width="49.7109375" style="1" customWidth="1"/>
    <col min="3" max="3" width="13.7109375" style="1" customWidth="1"/>
    <col min="4" max="4" width="21.5703125" style="1" customWidth="1"/>
    <col min="5" max="6" width="23.28515625" style="1" customWidth="1"/>
    <col min="7" max="8" width="22.42578125" style="1" customWidth="1"/>
    <col min="9" max="10" width="22.85546875" style="1" customWidth="1"/>
    <col min="11" max="11" width="27.85546875" style="1" customWidth="1"/>
    <col min="12" max="12" width="17.140625" style="1" customWidth="1"/>
    <col min="13" max="13" width="16.7109375" style="1" customWidth="1"/>
    <col min="14" max="14" width="17.42578125" style="1" customWidth="1"/>
    <col min="15" max="16384" width="8.7109375" style="1"/>
  </cols>
  <sheetData>
    <row r="1" spans="1:14" ht="57" customHeight="1" x14ac:dyDescent="0.2">
      <c r="B1" s="17" t="s">
        <v>21</v>
      </c>
      <c r="C1" s="18"/>
      <c r="D1" s="18"/>
      <c r="E1" s="18"/>
      <c r="F1" s="18"/>
      <c r="G1" s="18"/>
      <c r="H1" s="18"/>
      <c r="I1" s="18"/>
      <c r="J1" s="14"/>
    </row>
    <row r="4" spans="1:14" ht="15" x14ac:dyDescent="0.2">
      <c r="B4" s="13" t="s">
        <v>15</v>
      </c>
      <c r="C4" s="13" t="s">
        <v>22</v>
      </c>
      <c r="D4" s="13"/>
    </row>
    <row r="7" spans="1:14" ht="65.25" customHeight="1" x14ac:dyDescent="0.2">
      <c r="A7" s="21" t="s">
        <v>0</v>
      </c>
      <c r="B7" s="21" t="s">
        <v>1</v>
      </c>
      <c r="C7" s="21" t="s">
        <v>2</v>
      </c>
      <c r="D7" s="19" t="s">
        <v>10</v>
      </c>
      <c r="E7" s="25" t="s">
        <v>11</v>
      </c>
      <c r="F7" s="26"/>
      <c r="G7" s="25" t="s">
        <v>12</v>
      </c>
      <c r="H7" s="26"/>
      <c r="I7" s="25" t="s">
        <v>13</v>
      </c>
      <c r="J7" s="26"/>
      <c r="K7" s="19" t="s">
        <v>16</v>
      </c>
      <c r="L7" s="19" t="s">
        <v>14</v>
      </c>
      <c r="M7" s="20"/>
      <c r="N7" s="20"/>
    </row>
    <row r="8" spans="1:14" ht="43.5" customHeight="1" x14ac:dyDescent="0.2">
      <c r="A8" s="22"/>
      <c r="B8" s="22"/>
      <c r="C8" s="22"/>
      <c r="D8" s="23"/>
      <c r="E8" s="27"/>
      <c r="F8" s="28"/>
      <c r="G8" s="27"/>
      <c r="H8" s="28"/>
      <c r="I8" s="27"/>
      <c r="J8" s="28"/>
      <c r="K8" s="23"/>
      <c r="L8" s="24" t="s">
        <v>3</v>
      </c>
      <c r="M8" s="24" t="s">
        <v>4</v>
      </c>
      <c r="N8" s="24" t="s">
        <v>6</v>
      </c>
    </row>
    <row r="9" spans="1:14" ht="44.25" customHeight="1" x14ac:dyDescent="0.2">
      <c r="A9" s="22"/>
      <c r="B9" s="22"/>
      <c r="C9" s="22"/>
      <c r="D9" s="23"/>
      <c r="E9" s="9" t="s">
        <v>20</v>
      </c>
      <c r="F9" s="9" t="s">
        <v>19</v>
      </c>
      <c r="G9" s="9" t="s">
        <v>20</v>
      </c>
      <c r="H9" s="9" t="s">
        <v>19</v>
      </c>
      <c r="I9" s="9" t="s">
        <v>20</v>
      </c>
      <c r="J9" s="9" t="s">
        <v>19</v>
      </c>
      <c r="K9" s="23"/>
      <c r="L9" s="24"/>
      <c r="M9" s="24"/>
      <c r="N9" s="24"/>
    </row>
    <row r="10" spans="1:14" ht="25.5" customHeight="1" x14ac:dyDescent="0.2">
      <c r="A10" s="10">
        <v>1</v>
      </c>
      <c r="B10" s="11" t="s">
        <v>23</v>
      </c>
      <c r="C10" s="10">
        <v>132.02000000000001</v>
      </c>
      <c r="D10" s="10" t="s">
        <v>17</v>
      </c>
      <c r="E10" s="30">
        <v>4500</v>
      </c>
      <c r="F10" s="30">
        <f>C10*E10</f>
        <v>594090</v>
      </c>
      <c r="G10" s="30">
        <v>10000</v>
      </c>
      <c r="H10" s="30">
        <f>C10*G10</f>
        <v>1320200</v>
      </c>
      <c r="I10" s="30">
        <v>6500</v>
      </c>
      <c r="J10" s="30">
        <f>C10*I10</f>
        <v>858130.00000000012</v>
      </c>
      <c r="K10" s="31">
        <f>MIN(F10,H10,J10)</f>
        <v>594090</v>
      </c>
      <c r="L10" s="2">
        <f>AVERAGE(F10,H10,J10)</f>
        <v>924140</v>
      </c>
      <c r="M10" s="3">
        <f xml:space="preserve"> _xlfn.STDEV.S(F10,H10,J10)</f>
        <v>367528.12559040973</v>
      </c>
      <c r="N10" s="12">
        <f t="shared" ref="N10" si="0">M10/L10</f>
        <v>0.3976974544878587</v>
      </c>
    </row>
    <row r="11" spans="1:14" ht="25.5" customHeight="1" x14ac:dyDescent="0.2">
      <c r="A11" s="10">
        <v>2</v>
      </c>
      <c r="B11" s="15" t="s">
        <v>24</v>
      </c>
      <c r="C11" s="10">
        <v>3</v>
      </c>
      <c r="D11" s="10" t="s">
        <v>18</v>
      </c>
      <c r="E11" s="30">
        <v>60000</v>
      </c>
      <c r="F11" s="30">
        <f>C11*E11</f>
        <v>180000</v>
      </c>
      <c r="G11" s="30">
        <v>50000</v>
      </c>
      <c r="H11" s="30">
        <f>C11*G11</f>
        <v>150000</v>
      </c>
      <c r="I11" s="30">
        <v>70000</v>
      </c>
      <c r="J11" s="30">
        <f>C11*I11</f>
        <v>210000</v>
      </c>
      <c r="K11" s="31">
        <f t="shared" ref="K11" si="1">MIN(F11,H11,J11)</f>
        <v>150000</v>
      </c>
      <c r="L11" s="2">
        <f t="shared" ref="L11:L12" si="2">AVERAGE(F11,H11,J11)</f>
        <v>180000</v>
      </c>
      <c r="M11" s="3">
        <f t="shared" ref="M11:M12" si="3" xml:space="preserve"> _xlfn.STDEV.S(F11,H11,J11)</f>
        <v>30000</v>
      </c>
      <c r="N11" s="12">
        <f t="shared" ref="N11:N12" si="4">M11/L11</f>
        <v>0.16666666666666666</v>
      </c>
    </row>
    <row r="12" spans="1:14" s="8" customFormat="1" ht="22.5" customHeight="1" x14ac:dyDescent="0.2">
      <c r="A12" s="29" t="s">
        <v>9</v>
      </c>
      <c r="B12" s="29"/>
      <c r="C12" s="29"/>
      <c r="D12" s="29"/>
      <c r="E12" s="32">
        <f>SUM(E10:E11)</f>
        <v>64500</v>
      </c>
      <c r="F12" s="31">
        <f>F10+F11</f>
        <v>774090</v>
      </c>
      <c r="G12" s="32">
        <f>SUM(G10:G11)</f>
        <v>60000</v>
      </c>
      <c r="H12" s="32">
        <f>H10+H11</f>
        <v>1470200</v>
      </c>
      <c r="I12" s="32">
        <f>SUM(I10:I11)</f>
        <v>76500</v>
      </c>
      <c r="J12" s="32">
        <f>J10+J11</f>
        <v>1068130</v>
      </c>
      <c r="K12" s="31">
        <f>K10+K11</f>
        <v>744090</v>
      </c>
      <c r="L12" s="2">
        <f t="shared" si="2"/>
        <v>1104140</v>
      </c>
      <c r="M12" s="3">
        <f t="shared" si="3"/>
        <v>349449.31406428601</v>
      </c>
      <c r="N12" s="12">
        <f t="shared" si="4"/>
        <v>0.31649004117619689</v>
      </c>
    </row>
    <row r="13" spans="1:14" ht="18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4" ht="20.25" customHeight="1" x14ac:dyDescent="0.2">
      <c r="A14" s="4"/>
      <c r="B14" s="16"/>
      <c r="C14" s="16"/>
      <c r="D14" s="16"/>
      <c r="E14" s="16"/>
      <c r="F14" s="16"/>
      <c r="G14" s="16"/>
      <c r="H14" s="16"/>
      <c r="I14" s="16"/>
      <c r="J14" s="5"/>
    </row>
    <row r="15" spans="1:14" ht="15" x14ac:dyDescent="0.25">
      <c r="B15" s="6" t="s">
        <v>5</v>
      </c>
      <c r="C15" s="6"/>
      <c r="D15" s="7"/>
      <c r="E15" s="7"/>
      <c r="F15" s="7"/>
    </row>
    <row r="16" spans="1:14" ht="15" x14ac:dyDescent="0.25">
      <c r="B16" s="7" t="s">
        <v>7</v>
      </c>
      <c r="C16" s="7"/>
      <c r="D16" s="7"/>
      <c r="E16" s="7" t="s">
        <v>8</v>
      </c>
      <c r="F16" s="7"/>
    </row>
  </sheetData>
  <mergeCells count="15">
    <mergeCell ref="B14:I14"/>
    <mergeCell ref="B1:I1"/>
    <mergeCell ref="L7:N7"/>
    <mergeCell ref="A7:A9"/>
    <mergeCell ref="B7:B9"/>
    <mergeCell ref="C7:C9"/>
    <mergeCell ref="D7:D9"/>
    <mergeCell ref="K7:K9"/>
    <mergeCell ref="N8:N9"/>
    <mergeCell ref="E7:F8"/>
    <mergeCell ref="G7:H8"/>
    <mergeCell ref="I7:J8"/>
    <mergeCell ref="A12:D12"/>
    <mergeCell ref="L8:L9"/>
    <mergeCell ref="M8:M9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Корниенко Наталья Владимировна</cp:lastModifiedBy>
  <dcterms:created xsi:type="dcterms:W3CDTF">2024-09-17T12:33:53Z</dcterms:created>
  <dcterms:modified xsi:type="dcterms:W3CDTF">2026-10-09T10:01:43Z</dcterms:modified>
</cp:coreProperties>
</file>