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026\ЛОТЫ\838.1 Бакалея, овощная и молочная для АТЭЦ (бронь Добрыднев)\На публикацию\"/>
    </mc:Choice>
  </mc:AlternateContent>
  <bookViews>
    <workbookView xWindow="0" yWindow="0" windowWidth="24135" windowHeight="16035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НМЦ'!$A$1:$Z$66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" i="1" l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15" i="1"/>
  <c r="M23" i="1" l="1"/>
  <c r="Z24" i="1"/>
  <c r="Z25" i="1"/>
  <c r="Z26" i="1"/>
  <c r="Z27" i="1"/>
  <c r="Z28" i="1"/>
  <c r="Z29" i="1"/>
  <c r="Z30" i="1"/>
  <c r="Z31" i="1"/>
  <c r="Z32" i="1"/>
  <c r="Z15" i="1"/>
  <c r="M24" i="1"/>
  <c r="M25" i="1"/>
  <c r="M26" i="1"/>
  <c r="M27" i="1"/>
  <c r="M28" i="1"/>
  <c r="M29" i="1"/>
  <c r="M30" i="1"/>
  <c r="M31" i="1"/>
  <c r="M32" i="1"/>
  <c r="C20" i="1" l="1"/>
  <c r="M20" i="1"/>
  <c r="Z20" i="1"/>
  <c r="C16" i="1"/>
  <c r="C17" i="1"/>
  <c r="C18" i="1"/>
  <c r="C19" i="1"/>
  <c r="C21" i="1"/>
  <c r="C22" i="1"/>
  <c r="C23" i="1"/>
  <c r="C15" i="1"/>
  <c r="Z23" i="1" l="1"/>
  <c r="Z22" i="1"/>
  <c r="Z21" i="1"/>
  <c r="Z19" i="1"/>
  <c r="Z18" i="1"/>
  <c r="Z17" i="1"/>
  <c r="Z16" i="1"/>
  <c r="Z33" i="1" l="1"/>
  <c r="Z34" i="1" s="1"/>
  <c r="Z35" i="1" s="1"/>
  <c r="M16" i="1" l="1"/>
  <c r="M17" i="1"/>
  <c r="M18" i="1"/>
  <c r="M19" i="1"/>
  <c r="M21" i="1"/>
  <c r="M22" i="1"/>
  <c r="M15" i="1"/>
  <c r="M33" i="1" l="1"/>
  <c r="M34" i="1" s="1"/>
  <c r="M35" i="1" l="1"/>
</calcChain>
</file>

<file path=xl/sharedStrings.xml><?xml version="1.0" encoding="utf-8"?>
<sst xmlns="http://schemas.openxmlformats.org/spreadsheetml/2006/main" count="245" uniqueCount="98">
  <si>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</si>
  <si>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</si>
  <si>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</si>
  <si>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</si>
  <si>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</si>
  <si>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</si>
  <si>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</si>
  <si>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</si>
  <si>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</si>
  <si>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</si>
  <si>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</si>
  <si>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</si>
  <si>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(подпись)</t>
  </si>
  <si>
    <t>М.П.</t>
  </si>
  <si>
    <t>…</t>
  </si>
  <si>
    <t>от «___» __________ 202__ г. № _____</t>
  </si>
  <si>
    <t>(должность подписавшего)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</si>
  <si>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</si>
  <si>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</si>
  <si>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</si>
  <si>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</si>
  <si>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</si>
  <si>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</si>
  <si>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</si>
  <si>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</si>
  <si>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</si>
  <si>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</si>
  <si>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</si>
  <si>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</si>
  <si>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</si>
  <si>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</si>
  <si>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</si>
  <si>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</si>
  <si>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</si>
  <si>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НМЦ: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</si>
  <si>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</si>
  <si>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</si>
  <si>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</si>
  <si>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</si>
  <si>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</si>
  <si>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</si>
  <si>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</si>
  <si>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[Форма Коммерческого предложения и Структуры НМЦ (Альтернатива 1) применяется в закупках, по условиям которых участник подает предложение о стоимости заявки (цене Договора), в том числе определяемой в соответствии с формулой цены.]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</si>
  <si>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</si>
  <si>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</si>
  <si>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</si>
  <si>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[Структура НМЦ подготавливается Инициатором договора (на базе Структуры НМЦ автоматически формируется форма Коммерческого предложения). 
В случае проведения многолотовой закупки Структура НМЦ с формой Коммерческого предложения формируется на каждый лот отдельно.]</t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</si>
  <si>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</si>
  <si>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</si>
  <si>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</si>
  <si>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</si>
  <si>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</si>
  <si>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</si>
  <si>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>Примечание*</t>
  </si>
  <si>
    <t xml:space="preserve"> -</t>
  </si>
  <si>
    <t>столбец 6, столбец 7 (при наличии информации)</t>
  </si>
  <si>
    <r>
      <t xml:space="preserve">[В рамках формирования Структуры НМЦ заполняются столбцы 1-10 настоящей таблицы, при необходимости удаляются лишние или добавляются дополнительные строки таблицы.
При заполнении столбца 2 необходимо учитовать, что разделение закупаемой продукции на отдельные виды товаров, работ, услуг (формирование структуры НМЦ) должно соответствовать Техническим требованиям Заказчика.
При этом рекомендуется разделять: 
‒ различные виды работ / услуг;
‒ этапы выполнения работ / оказания услуг (при выделении таковых в составе Технических требований Заказчика и Проекта Договора);
‒ каждую единицу закупаемого товара (в случае заключения договора поставки);
‒ с учетом статей затрат (например: приобретение / изготовление товара, доставка, шеф-монтаж, обучение и т.п.),
указанных в Технических требованиях Заказчика, в целях обеспечить такую детализацию, которая бы позволила впоследствии провести эффективное сравнение и сопоставление Коммерческих предложений
со стороны Участников, в том числе с учетом законодательства о национальном режиме.
При заполнении столбца 3 Структуры НМЦ необходимо указать следующее (выбрать): 
‒ если Заказчик применяет законодательство о национальном режиме в части запрета, ограничения или преимущества, в отношении каждой позиции устанавливается соответствующая мера;
‒ если Заказчик применяет законодательство о национальном режиме в части минимальной обязательной доли закупки товаров российского происхождения, по всей номенклатуре позиций устанавливается "Национальный режим не предоставляется – минимальная обязательная доля";
‒ если на Заказчика не распространяется действие норм ПП 1875, либо закупка не осуществляется для исполнения норм ПП 1875 устанавливается – "Национальный режим предоставляется".
При заполнении столбца 4 рекомендуется указывать код ОКПД 2 по всем наименованиям закупаемой продукции; если закупаемая продукция включена в приложения 1-3 к ПП 1875, то указание кода ОКПД 2 обязательно в соответствии с требованиями ПП 1875.
При заполнении столбца 7 следует учитывать, что он заполняется в случае, когда национальный режим НЕ ПРЕДОСТАВЛЯЕТСЯ: указываются номера столбцов Коммерческого предложения, которые Участник должен заполнить - предоставить в соответствии с законодательством о национальном режиме сведения, подтверждающие страну происхождения товара, страну регистрации лица выполняющего работу, оказывающего услугу. В случае необходимости предоставления Участником в составе заявки иных подтверждающих документов, требования к таким документам следует установить в Технических требованиях, а в столбце 8 Структуры НМЦ указать, что требования к подтверждающим документам установлены в Технических требованиях.
</t>
    </r>
    <r>
      <rPr>
        <i/>
        <u/>
        <sz val="12"/>
        <color theme="1"/>
        <rFont val="Times New Roman"/>
        <family val="1"/>
        <charset val="204"/>
      </rPr>
      <t>В случае, если закупается товар из Приложения №2 к ПП1875 (защитная мера "Ограничение"), который отсутствует в Реестре российской промышленной продукции, в ячейке столбца 7 следует указать "столбец 6, столбец 7 (при наличии информации)", а в столбце 8 указать "Товар не в реестре".</t>
    </r>
    <r>
      <rPr>
        <i/>
        <sz val="12"/>
        <color theme="1"/>
        <rFont val="Times New Roman"/>
        <family val="1"/>
      </rPr>
      <t xml:space="preserve">
В случае, если в столбце 3 установлено "Национальный режим ПРЕДОСТАВЛЯЕТСЯ", в ячейках столбца 7 по всей номенлуатуре указывается "Не применимо".]</t>
    </r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</si>
  <si>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</si>
  <si>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</si>
  <si>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Мука в/с</t>
  </si>
  <si>
    <t>Крупа рис</t>
  </si>
  <si>
    <t>Крупа гречка</t>
  </si>
  <si>
    <t>Сахар</t>
  </si>
  <si>
    <t>Курага (сухофрукты)</t>
  </si>
  <si>
    <t>Майонез</t>
  </si>
  <si>
    <t>Макаронные изделия</t>
  </si>
  <si>
    <t>Молоко 3,2% ультрапастеризованное</t>
  </si>
  <si>
    <t>Молоко 2,5% ультрапастеризованное</t>
  </si>
  <si>
    <t>Помидоры свежие</t>
  </si>
  <si>
    <t>Огурцы свежие</t>
  </si>
  <si>
    <t>Редис</t>
  </si>
  <si>
    <t>Капуста б/к</t>
  </si>
  <si>
    <t>Свекла свежая</t>
  </si>
  <si>
    <t>Морковь свежая</t>
  </si>
  <si>
    <t>Картофель свежий</t>
  </si>
  <si>
    <t>Чеснок</t>
  </si>
  <si>
    <t>Капуста квашенная</t>
  </si>
  <si>
    <t>кг</t>
  </si>
  <si>
    <t>Лит.</t>
  </si>
  <si>
    <t>шт</t>
  </si>
  <si>
    <t>кг.</t>
  </si>
  <si>
    <t>10.61.21.113</t>
  </si>
  <si>
    <t>10.61.12.000</t>
  </si>
  <si>
    <t>10.61.32.113</t>
  </si>
  <si>
    <t>10.81.12.110</t>
  </si>
  <si>
    <t>10.39.25.130</t>
  </si>
  <si>
    <t>10.84.12.130</t>
  </si>
  <si>
    <t>10.73.11</t>
  </si>
  <si>
    <t>10.51.11.110</t>
  </si>
  <si>
    <t>01.13.34.000</t>
  </si>
  <si>
    <t>01.13.32</t>
  </si>
  <si>
    <t>01.13.49.130</t>
  </si>
  <si>
    <t>01.13.12.120</t>
  </si>
  <si>
    <t>01.13.49.110</t>
  </si>
  <si>
    <t>01.13.41.110</t>
  </si>
  <si>
    <t>01.13.51</t>
  </si>
  <si>
    <t>01.13.42.000</t>
  </si>
  <si>
    <t>10.39.17.190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</si>
</sst>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" fontId="1" fillId="3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 applyAlignment="1" applyProtection="1">
      <alignment vertical="top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6" borderId="0" xfId="0" applyFont="1" applyFill="1" applyAlignment="1">
      <alignment horizontal="left" vertical="top"/>
    </xf>
    <xf numFmtId="0" fontId="2" fillId="6" borderId="0" xfId="0" applyFont="1" applyFill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7" fillId="0" borderId="0" xfId="0" applyFont="1"/>
    <xf numFmtId="9" fontId="3" fillId="3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top" wrapText="1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left" vertical="center"/>
      <protection locked="0"/>
    </xf>
    <xf numFmtId="3" fontId="1" fillId="0" borderId="21" xfId="0" applyNumberFormat="1" applyFont="1" applyBorder="1" applyAlignment="1" applyProtection="1">
      <alignment horizontal="right" vertical="center"/>
      <protection locked="0"/>
    </xf>
    <xf numFmtId="0" fontId="1" fillId="6" borderId="0" xfId="0" applyFont="1" applyFill="1" applyAlignment="1" applyProtection="1">
      <alignment horizontal="center" vertical="top"/>
      <protection locked="0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" fillId="3" borderId="6" xfId="0" applyFont="1" applyFill="1" applyBorder="1" applyAlignment="1" applyProtection="1">
      <alignment horizontal="left" vertical="top"/>
      <protection locked="0"/>
    </xf>
    <xf numFmtId="0" fontId="5" fillId="0" borderId="2" xfId="0" applyFont="1" applyBorder="1" applyAlignment="1">
      <alignment horizontal="center" vertical="top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29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0" fillId="7" borderId="3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53"/>
  <sheetViews>
    <sheetView showGridLines="0" tabSelected="1" view="pageBreakPreview" zoomScale="85" zoomScaleNormal="70" zoomScaleSheetLayoutView="85" workbookViewId="0">
      <selection activeCell="S30" sqref="S30"/>
    </sheetView>
  </sheetViews>
  <sheetFormatPr defaultColWidth="18.5703125" defaultRowHeight="15.75"/>
  <cols>
    <col min="1" max="2" width="4.5703125" style="10" customWidth="1"/>
    <col min="3" max="3" width="6.5703125" style="10" customWidth="1"/>
    <col min="4" max="4" width="30.5703125" style="10" customWidth="1"/>
    <col min="5" max="5" width="34.28515625" style="10" customWidth="1"/>
    <col min="6" max="7" width="14.5703125" style="10" customWidth="1"/>
    <col min="8" max="8" width="22.140625" style="10" customWidth="1"/>
    <col min="9" max="9" width="22" style="10" customWidth="1"/>
    <col min="10" max="11" width="18.5703125" style="10" customWidth="1"/>
    <col min="12" max="13" width="18.5703125" style="10"/>
    <col min="14" max="16" width="4.5703125" style="10" customWidth="1"/>
    <col min="17" max="17" width="6.5703125" style="10" customWidth="1"/>
    <col min="18" max="18" width="28.5703125" style="10" customWidth="1"/>
    <col min="19" max="19" width="36.28515625" style="10" customWidth="1"/>
    <col min="20" max="20" width="19.7109375" style="10" customWidth="1"/>
    <col min="21" max="21" width="11.140625" style="10" customWidth="1"/>
    <col min="22" max="22" width="10.7109375" style="10" customWidth="1"/>
    <col min="23" max="23" width="30.140625" style="10" customWidth="1"/>
    <col min="24" max="24" width="24.42578125" style="10" customWidth="1"/>
    <col min="25" max="26" width="20.5703125" style="10" customWidth="1"/>
    <col min="27" max="16384" width="18.5703125" style="10"/>
  </cols>
  <sheetData>
    <row r="1" spans="2:26" s="29" customFormat="1" ht="39.950000000000003" customHeight="1">
      <c r="B1" s="54" t="s">
        <v>42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40"/>
      <c r="P1" s="40"/>
      <c r="Q1" s="78" t="s">
        <v>46</v>
      </c>
      <c r="R1" s="78"/>
      <c r="S1" s="78"/>
      <c r="T1" s="78"/>
      <c r="U1" s="78"/>
      <c r="V1" s="78"/>
      <c r="W1" s="78"/>
      <c r="X1" s="78"/>
      <c r="Y1" s="78"/>
      <c r="Z1" s="78"/>
    </row>
    <row r="2" spans="2:26" ht="16.5" customHeight="1" thickBo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Q2" s="36"/>
      <c r="R2" s="37"/>
      <c r="S2" s="36"/>
      <c r="T2" s="37"/>
      <c r="U2" s="37"/>
      <c r="V2" s="37"/>
      <c r="W2" s="37"/>
      <c r="X2" s="37"/>
      <c r="Y2" s="37"/>
      <c r="Z2" s="37"/>
    </row>
    <row r="3" spans="2:26" ht="47.25" customHeight="1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2:26" ht="15.75" customHeight="1">
      <c r="B4" s="15"/>
      <c r="C4" s="16" t="s">
        <v>0</v>
      </c>
      <c r="D4" s="16"/>
      <c r="E4" s="16"/>
      <c r="F4" s="16"/>
      <c r="G4" s="16"/>
      <c r="H4" s="16"/>
      <c r="N4" s="17"/>
    </row>
    <row r="5" spans="2:26" ht="15.75" customHeight="1">
      <c r="B5" s="15"/>
      <c r="C5" s="2" t="s">
        <v>15</v>
      </c>
      <c r="D5" s="2"/>
      <c r="E5" s="2"/>
      <c r="F5" s="16"/>
      <c r="G5" s="16"/>
      <c r="H5" s="16"/>
      <c r="N5" s="17"/>
    </row>
    <row r="6" spans="2:26" ht="24" customHeight="1">
      <c r="B6" s="15"/>
      <c r="F6" s="16"/>
      <c r="G6" s="16"/>
      <c r="H6" s="16"/>
      <c r="N6" s="17"/>
      <c r="Q6" s="36"/>
      <c r="R6" s="36"/>
    </row>
    <row r="7" spans="2:26">
      <c r="B7" s="15"/>
      <c r="C7" s="81" t="s">
        <v>7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17"/>
      <c r="Q7" s="81" t="s">
        <v>32</v>
      </c>
      <c r="R7" s="81"/>
      <c r="S7" s="81"/>
      <c r="T7" s="81"/>
      <c r="U7" s="81"/>
      <c r="V7" s="81"/>
      <c r="W7" s="81"/>
      <c r="X7" s="81"/>
      <c r="Y7" s="81"/>
      <c r="Z7" s="81"/>
    </row>
    <row r="8" spans="2:26" ht="24" customHeight="1">
      <c r="B8" s="15"/>
      <c r="N8" s="17"/>
    </row>
    <row r="9" spans="2:26" ht="24" customHeight="1">
      <c r="B9" s="15"/>
      <c r="C9" s="80" t="s">
        <v>1</v>
      </c>
      <c r="D9" s="80"/>
      <c r="F9" s="64"/>
      <c r="G9" s="64"/>
      <c r="N9" s="17"/>
    </row>
    <row r="10" spans="2:26" ht="24" customHeight="1">
      <c r="B10" s="15"/>
      <c r="C10" s="80" t="s">
        <v>2</v>
      </c>
      <c r="D10" s="80"/>
      <c r="F10" s="79"/>
      <c r="G10" s="79"/>
      <c r="N10" s="17"/>
    </row>
    <row r="11" spans="2:26" ht="24" customHeight="1">
      <c r="B11" s="15"/>
      <c r="C11" s="80" t="s">
        <v>3</v>
      </c>
      <c r="D11" s="80"/>
      <c r="F11" s="79"/>
      <c r="G11" s="79"/>
      <c r="N11" s="17"/>
    </row>
    <row r="12" spans="2:26">
      <c r="B12" s="15"/>
      <c r="N12" s="17"/>
    </row>
    <row r="13" spans="2:26" ht="235.5" customHeight="1">
      <c r="B13" s="15"/>
      <c r="C13" s="18" t="s">
        <v>6</v>
      </c>
      <c r="D13" s="18" t="s">
        <v>35</v>
      </c>
      <c r="E13" s="18" t="s">
        <v>36</v>
      </c>
      <c r="F13" s="18" t="s">
        <v>29</v>
      </c>
      <c r="G13" s="18" t="s">
        <v>30</v>
      </c>
      <c r="H13" s="18" t="s">
        <v>31</v>
      </c>
      <c r="I13" s="18" t="s">
        <v>50</v>
      </c>
      <c r="J13" s="18" t="s">
        <v>47</v>
      </c>
      <c r="K13" s="18" t="s">
        <v>26</v>
      </c>
      <c r="L13" s="18" t="s">
        <v>4</v>
      </c>
      <c r="M13" s="18" t="s">
        <v>5</v>
      </c>
      <c r="N13" s="17"/>
      <c r="Q13" s="26" t="s">
        <v>6</v>
      </c>
      <c r="R13" s="26" t="s">
        <v>27</v>
      </c>
      <c r="S13" s="26" t="s">
        <v>43</v>
      </c>
      <c r="T13" s="26" t="s">
        <v>28</v>
      </c>
      <c r="U13" s="26" t="s">
        <v>29</v>
      </c>
      <c r="V13" s="26" t="s">
        <v>30</v>
      </c>
      <c r="W13" s="38" t="s">
        <v>45</v>
      </c>
      <c r="X13" s="38" t="s">
        <v>53</v>
      </c>
      <c r="Y13" s="26" t="s">
        <v>26</v>
      </c>
      <c r="Z13" s="26" t="s">
        <v>33</v>
      </c>
    </row>
    <row r="14" spans="2:26">
      <c r="B14" s="15"/>
      <c r="C14" s="19">
        <v>1</v>
      </c>
      <c r="D14" s="19">
        <v>2</v>
      </c>
      <c r="E14" s="19">
        <v>3</v>
      </c>
      <c r="F14" s="45">
        <v>4</v>
      </c>
      <c r="G14" s="19">
        <v>5</v>
      </c>
      <c r="H14" s="19">
        <v>6</v>
      </c>
      <c r="I14" s="19">
        <v>7</v>
      </c>
      <c r="J14" s="45">
        <v>8</v>
      </c>
      <c r="K14" s="19">
        <v>9</v>
      </c>
      <c r="L14" s="19">
        <v>10</v>
      </c>
      <c r="M14" s="19">
        <v>11</v>
      </c>
      <c r="N14" s="17"/>
      <c r="Q14" s="27">
        <v>1</v>
      </c>
      <c r="R14" s="27">
        <v>2</v>
      </c>
      <c r="S14" s="27">
        <v>3</v>
      </c>
      <c r="T14" s="27">
        <v>4</v>
      </c>
      <c r="U14" s="27">
        <v>5</v>
      </c>
      <c r="V14" s="27">
        <v>6</v>
      </c>
      <c r="W14" s="39">
        <v>7</v>
      </c>
      <c r="X14" s="39">
        <v>8</v>
      </c>
      <c r="Y14" s="27">
        <v>9</v>
      </c>
      <c r="Z14" s="27">
        <v>10</v>
      </c>
    </row>
    <row r="15" spans="2:26" s="29" customFormat="1" ht="36" customHeight="1">
      <c r="B15" s="30"/>
      <c r="C15" s="4" t="str">
        <f>Q15</f>
        <v>1.</v>
      </c>
      <c r="D15" s="83" t="s">
        <v>59</v>
      </c>
      <c r="E15" s="82" t="s">
        <v>40</v>
      </c>
      <c r="F15" s="83" t="s">
        <v>77</v>
      </c>
      <c r="G15" s="83">
        <v>1500</v>
      </c>
      <c r="H15" s="34" t="s">
        <v>14</v>
      </c>
      <c r="I15" s="33" t="s">
        <v>14</v>
      </c>
      <c r="J15" s="33"/>
      <c r="K15" s="44">
        <v>200</v>
      </c>
      <c r="L15" s="1"/>
      <c r="M15" s="6">
        <f t="shared" ref="M15:M22" si="0">G15*L15</f>
        <v>0</v>
      </c>
      <c r="N15" s="31"/>
      <c r="Q15" s="4" t="s">
        <v>17</v>
      </c>
      <c r="R15" s="5" t="s">
        <v>59</v>
      </c>
      <c r="S15" s="82" t="str">
        <f>E15</f>
        <v>Национальный режим не предоставляется – преимущество</v>
      </c>
      <c r="T15" s="32" t="s">
        <v>81</v>
      </c>
      <c r="U15" s="4" t="s">
        <v>77</v>
      </c>
      <c r="V15" s="7">
        <v>1500</v>
      </c>
      <c r="W15" s="50" t="s">
        <v>55</v>
      </c>
      <c r="X15" s="50" t="s">
        <v>54</v>
      </c>
      <c r="Y15" s="44">
        <v>200</v>
      </c>
      <c r="Z15" s="6">
        <f>V15*Y15</f>
        <v>300000</v>
      </c>
    </row>
    <row r="16" spans="2:26" s="29" customFormat="1" ht="36" customHeight="1">
      <c r="B16" s="30"/>
      <c r="C16" s="4" t="str">
        <f t="shared" ref="C16:C23" si="1">Q16</f>
        <v>2.</v>
      </c>
      <c r="D16" s="83" t="s">
        <v>60</v>
      </c>
      <c r="E16" s="82" t="s">
        <v>40</v>
      </c>
      <c r="F16" s="83" t="s">
        <v>77</v>
      </c>
      <c r="G16" s="83">
        <v>20</v>
      </c>
      <c r="H16" s="34" t="s">
        <v>14</v>
      </c>
      <c r="I16" s="33" t="s">
        <v>14</v>
      </c>
      <c r="J16" s="33"/>
      <c r="K16" s="44">
        <v>250</v>
      </c>
      <c r="L16" s="1"/>
      <c r="M16" s="6">
        <f t="shared" si="0"/>
        <v>0</v>
      </c>
      <c r="N16" s="31"/>
      <c r="Q16" s="4" t="s">
        <v>18</v>
      </c>
      <c r="R16" s="5" t="s">
        <v>60</v>
      </c>
      <c r="S16" s="82" t="str">
        <f t="shared" ref="S16:S32" si="2">E16</f>
        <v>Национальный режим не предоставляется – преимущество</v>
      </c>
      <c r="T16" s="32" t="s">
        <v>82</v>
      </c>
      <c r="U16" s="4" t="s">
        <v>77</v>
      </c>
      <c r="V16" s="7">
        <v>20</v>
      </c>
      <c r="W16" s="50" t="s">
        <v>55</v>
      </c>
      <c r="X16" s="50" t="s">
        <v>54</v>
      </c>
      <c r="Y16" s="44">
        <v>250</v>
      </c>
      <c r="Z16" s="6">
        <f t="shared" ref="Z16:Z32" si="3">V16*Y16</f>
        <v>5000</v>
      </c>
    </row>
    <row r="17" spans="2:26" s="29" customFormat="1" ht="36" customHeight="1">
      <c r="B17" s="30"/>
      <c r="C17" s="4" t="str">
        <f t="shared" si="1"/>
        <v>3.</v>
      </c>
      <c r="D17" s="83" t="s">
        <v>61</v>
      </c>
      <c r="E17" s="82" t="s">
        <v>40</v>
      </c>
      <c r="F17" s="83" t="s">
        <v>77</v>
      </c>
      <c r="G17" s="83">
        <v>100</v>
      </c>
      <c r="H17" s="34" t="s">
        <v>14</v>
      </c>
      <c r="I17" s="33" t="s">
        <v>14</v>
      </c>
      <c r="J17" s="33"/>
      <c r="K17" s="44">
        <v>250</v>
      </c>
      <c r="L17" s="1"/>
      <c r="M17" s="6">
        <f t="shared" si="0"/>
        <v>0</v>
      </c>
      <c r="N17" s="31"/>
      <c r="Q17" s="4" t="s">
        <v>19</v>
      </c>
      <c r="R17" s="5" t="s">
        <v>61</v>
      </c>
      <c r="S17" s="82" t="str">
        <f t="shared" si="2"/>
        <v>Национальный режим не предоставляется – преимущество</v>
      </c>
      <c r="T17" s="32" t="s">
        <v>83</v>
      </c>
      <c r="U17" s="4" t="s">
        <v>77</v>
      </c>
      <c r="V17" s="7">
        <v>100</v>
      </c>
      <c r="W17" s="50" t="s">
        <v>55</v>
      </c>
      <c r="X17" s="50" t="s">
        <v>54</v>
      </c>
      <c r="Y17" s="44">
        <v>250</v>
      </c>
      <c r="Z17" s="6">
        <f t="shared" si="3"/>
        <v>25000</v>
      </c>
    </row>
    <row r="18" spans="2:26" s="29" customFormat="1" ht="36" customHeight="1">
      <c r="B18" s="30"/>
      <c r="C18" s="4" t="str">
        <f t="shared" si="1"/>
        <v>4.</v>
      </c>
      <c r="D18" s="83" t="s">
        <v>62</v>
      </c>
      <c r="E18" s="82" t="s">
        <v>39</v>
      </c>
      <c r="F18" s="83" t="s">
        <v>77</v>
      </c>
      <c r="G18" s="83">
        <v>1000</v>
      </c>
      <c r="H18" s="34" t="s">
        <v>14</v>
      </c>
      <c r="I18" s="33" t="s">
        <v>14</v>
      </c>
      <c r="J18" s="33"/>
      <c r="K18" s="44">
        <v>250</v>
      </c>
      <c r="L18" s="1"/>
      <c r="M18" s="6">
        <f t="shared" si="0"/>
        <v>0</v>
      </c>
      <c r="N18" s="31"/>
      <c r="Q18" s="4" t="s">
        <v>20</v>
      </c>
      <c r="R18" s="5" t="s">
        <v>62</v>
      </c>
      <c r="S18" s="82" t="str">
        <f t="shared" si="2"/>
        <v>Национальный режим не предоставляется – ограничение</v>
      </c>
      <c r="T18" s="32" t="s">
        <v>84</v>
      </c>
      <c r="U18" s="4" t="s">
        <v>77</v>
      </c>
      <c r="V18" s="7">
        <v>1000</v>
      </c>
      <c r="W18" s="50" t="s">
        <v>55</v>
      </c>
      <c r="X18" s="50" t="s">
        <v>54</v>
      </c>
      <c r="Y18" s="44">
        <v>250</v>
      </c>
      <c r="Z18" s="6">
        <f t="shared" si="3"/>
        <v>250000</v>
      </c>
    </row>
    <row r="19" spans="2:26" s="29" customFormat="1" ht="36" customHeight="1">
      <c r="B19" s="30"/>
      <c r="C19" s="4" t="str">
        <f t="shared" si="1"/>
        <v>5.</v>
      </c>
      <c r="D19" s="83" t="s">
        <v>63</v>
      </c>
      <c r="E19" s="82" t="s">
        <v>40</v>
      </c>
      <c r="F19" s="83" t="s">
        <v>77</v>
      </c>
      <c r="G19" s="83">
        <v>30</v>
      </c>
      <c r="H19" s="34" t="s">
        <v>14</v>
      </c>
      <c r="I19" s="33" t="s">
        <v>14</v>
      </c>
      <c r="J19" s="33"/>
      <c r="K19" s="44">
        <v>1250</v>
      </c>
      <c r="L19" s="1"/>
      <c r="M19" s="6">
        <f t="shared" si="0"/>
        <v>0</v>
      </c>
      <c r="N19" s="31"/>
      <c r="Q19" s="4" t="s">
        <v>21</v>
      </c>
      <c r="R19" s="5" t="s">
        <v>63</v>
      </c>
      <c r="S19" s="82" t="str">
        <f t="shared" si="2"/>
        <v>Национальный режим не предоставляется – преимущество</v>
      </c>
      <c r="T19" s="32" t="s">
        <v>85</v>
      </c>
      <c r="U19" s="4" t="s">
        <v>77</v>
      </c>
      <c r="V19" s="7">
        <v>30</v>
      </c>
      <c r="W19" s="50" t="s">
        <v>55</v>
      </c>
      <c r="X19" s="50" t="s">
        <v>54</v>
      </c>
      <c r="Y19" s="44">
        <v>1250</v>
      </c>
      <c r="Z19" s="6">
        <f t="shared" si="3"/>
        <v>37500</v>
      </c>
    </row>
    <row r="20" spans="2:26" s="29" customFormat="1" ht="36" customHeight="1">
      <c r="B20" s="30"/>
      <c r="C20" s="4" t="str">
        <f t="shared" si="1"/>
        <v>6.</v>
      </c>
      <c r="D20" s="83" t="s">
        <v>64</v>
      </c>
      <c r="E20" s="82" t="s">
        <v>40</v>
      </c>
      <c r="F20" s="83" t="s">
        <v>77</v>
      </c>
      <c r="G20" s="83">
        <v>400</v>
      </c>
      <c r="H20" s="34" t="s">
        <v>14</v>
      </c>
      <c r="I20" s="33" t="s">
        <v>14</v>
      </c>
      <c r="J20" s="33"/>
      <c r="K20" s="44">
        <v>1375</v>
      </c>
      <c r="L20" s="1"/>
      <c r="M20" s="6">
        <f t="shared" si="0"/>
        <v>0</v>
      </c>
      <c r="N20" s="31"/>
      <c r="Q20" s="4" t="s">
        <v>22</v>
      </c>
      <c r="R20" s="5" t="s">
        <v>64</v>
      </c>
      <c r="S20" s="82" t="str">
        <f t="shared" si="2"/>
        <v>Национальный режим не предоставляется – преимущество</v>
      </c>
      <c r="T20" s="32" t="s">
        <v>86</v>
      </c>
      <c r="U20" s="4" t="s">
        <v>77</v>
      </c>
      <c r="V20" s="7">
        <v>400</v>
      </c>
      <c r="W20" s="50" t="s">
        <v>55</v>
      </c>
      <c r="X20" s="50" t="s">
        <v>54</v>
      </c>
      <c r="Y20" s="44">
        <v>1375</v>
      </c>
      <c r="Z20" s="6">
        <f t="shared" si="3"/>
        <v>550000</v>
      </c>
    </row>
    <row r="21" spans="2:26" s="29" customFormat="1" ht="36" customHeight="1">
      <c r="B21" s="30"/>
      <c r="C21" s="4" t="str">
        <f t="shared" si="1"/>
        <v>7.</v>
      </c>
      <c r="D21" s="83" t="s">
        <v>65</v>
      </c>
      <c r="E21" s="82" t="s">
        <v>40</v>
      </c>
      <c r="F21" s="83" t="s">
        <v>77</v>
      </c>
      <c r="G21" s="83">
        <v>400</v>
      </c>
      <c r="H21" s="34" t="s">
        <v>14</v>
      </c>
      <c r="I21" s="33" t="s">
        <v>14</v>
      </c>
      <c r="J21" s="33"/>
      <c r="K21" s="44">
        <v>545</v>
      </c>
      <c r="L21" s="1"/>
      <c r="M21" s="6">
        <f t="shared" si="0"/>
        <v>0</v>
      </c>
      <c r="N21" s="31"/>
      <c r="Q21" s="4" t="s">
        <v>23</v>
      </c>
      <c r="R21" s="5" t="s">
        <v>65</v>
      </c>
      <c r="S21" s="82" t="str">
        <f t="shared" si="2"/>
        <v>Национальный режим не предоставляется – преимущество</v>
      </c>
      <c r="T21" s="32" t="s">
        <v>87</v>
      </c>
      <c r="U21" s="4" t="s">
        <v>77</v>
      </c>
      <c r="V21" s="7">
        <v>400</v>
      </c>
      <c r="W21" s="50" t="s">
        <v>55</v>
      </c>
      <c r="X21" s="50" t="s">
        <v>54</v>
      </c>
      <c r="Y21" s="44">
        <v>545</v>
      </c>
      <c r="Z21" s="6">
        <f t="shared" si="3"/>
        <v>218000</v>
      </c>
    </row>
    <row r="22" spans="2:26" s="29" customFormat="1" ht="36" customHeight="1">
      <c r="B22" s="30"/>
      <c r="C22" s="4" t="str">
        <f t="shared" si="1"/>
        <v>8.</v>
      </c>
      <c r="D22" s="83" t="s">
        <v>66</v>
      </c>
      <c r="E22" s="82" t="s">
        <v>40</v>
      </c>
      <c r="F22" s="83" t="s">
        <v>78</v>
      </c>
      <c r="G22" s="83">
        <v>500</v>
      </c>
      <c r="H22" s="34" t="s">
        <v>14</v>
      </c>
      <c r="I22" s="33" t="s">
        <v>14</v>
      </c>
      <c r="J22" s="33"/>
      <c r="K22" s="44">
        <v>280</v>
      </c>
      <c r="L22" s="1"/>
      <c r="M22" s="6">
        <f t="shared" si="0"/>
        <v>0</v>
      </c>
      <c r="N22" s="31"/>
      <c r="Q22" s="4" t="s">
        <v>24</v>
      </c>
      <c r="R22" s="5" t="s">
        <v>66</v>
      </c>
      <c r="S22" s="82" t="str">
        <f t="shared" si="2"/>
        <v>Национальный режим не предоставляется – преимущество</v>
      </c>
      <c r="T22" s="32" t="s">
        <v>88</v>
      </c>
      <c r="U22" s="4" t="s">
        <v>78</v>
      </c>
      <c r="V22" s="7">
        <v>500</v>
      </c>
      <c r="W22" s="50" t="s">
        <v>55</v>
      </c>
      <c r="X22" s="50" t="s">
        <v>54</v>
      </c>
      <c r="Y22" s="44">
        <v>280</v>
      </c>
      <c r="Z22" s="6">
        <f t="shared" si="3"/>
        <v>140000</v>
      </c>
    </row>
    <row r="23" spans="2:26" s="29" customFormat="1" ht="36" customHeight="1">
      <c r="B23" s="30"/>
      <c r="C23" s="4" t="str">
        <f t="shared" si="1"/>
        <v>9.</v>
      </c>
      <c r="D23" s="83" t="s">
        <v>67</v>
      </c>
      <c r="E23" s="82" t="s">
        <v>40</v>
      </c>
      <c r="F23" s="83" t="s">
        <v>78</v>
      </c>
      <c r="G23" s="83">
        <v>500</v>
      </c>
      <c r="H23" s="34" t="s">
        <v>14</v>
      </c>
      <c r="I23" s="33" t="s">
        <v>14</v>
      </c>
      <c r="J23" s="33"/>
      <c r="K23" s="44">
        <v>280</v>
      </c>
      <c r="L23" s="1"/>
      <c r="M23" s="6">
        <f>G23*L23</f>
        <v>0</v>
      </c>
      <c r="N23" s="31"/>
      <c r="Q23" s="4" t="s">
        <v>25</v>
      </c>
      <c r="R23" s="5" t="s">
        <v>67</v>
      </c>
      <c r="S23" s="82" t="str">
        <f t="shared" si="2"/>
        <v>Национальный режим не предоставляется – преимущество</v>
      </c>
      <c r="T23" s="32" t="s">
        <v>88</v>
      </c>
      <c r="U23" s="4" t="s">
        <v>78</v>
      </c>
      <c r="V23" s="7">
        <v>500</v>
      </c>
      <c r="W23" s="50" t="s">
        <v>55</v>
      </c>
      <c r="X23" s="50" t="s">
        <v>54</v>
      </c>
      <c r="Y23" s="44">
        <v>280</v>
      </c>
      <c r="Z23" s="6">
        <f t="shared" si="3"/>
        <v>140000</v>
      </c>
    </row>
    <row r="24" spans="2:26" s="29" customFormat="1" ht="36" customHeight="1">
      <c r="B24" s="30"/>
      <c r="C24" s="4">
        <v>10</v>
      </c>
      <c r="D24" s="83" t="s">
        <v>68</v>
      </c>
      <c r="E24" s="82" t="s">
        <v>39</v>
      </c>
      <c r="F24" s="83" t="s">
        <v>79</v>
      </c>
      <c r="G24" s="83">
        <v>200</v>
      </c>
      <c r="H24" s="34" t="s">
        <v>14</v>
      </c>
      <c r="I24" s="33" t="s">
        <v>14</v>
      </c>
      <c r="J24" s="33"/>
      <c r="K24" s="44">
        <v>1750</v>
      </c>
      <c r="L24" s="1"/>
      <c r="M24" s="6">
        <f t="shared" ref="M24:M32" si="4">G24*L24</f>
        <v>0</v>
      </c>
      <c r="N24" s="31"/>
      <c r="Q24" s="46">
        <v>10</v>
      </c>
      <c r="R24" s="47" t="s">
        <v>68</v>
      </c>
      <c r="S24" s="82" t="str">
        <f t="shared" si="2"/>
        <v>Национальный режим не предоставляется – ограничение</v>
      </c>
      <c r="T24" s="32" t="s">
        <v>89</v>
      </c>
      <c r="U24" s="46" t="s">
        <v>79</v>
      </c>
      <c r="V24" s="48">
        <v>200</v>
      </c>
      <c r="W24" s="50" t="s">
        <v>55</v>
      </c>
      <c r="X24" s="50" t="s">
        <v>54</v>
      </c>
      <c r="Y24" s="44">
        <v>1750</v>
      </c>
      <c r="Z24" s="6">
        <f t="shared" si="3"/>
        <v>350000</v>
      </c>
    </row>
    <row r="25" spans="2:26" s="29" customFormat="1" ht="36" customHeight="1">
      <c r="B25" s="30"/>
      <c r="C25" s="4">
        <v>11</v>
      </c>
      <c r="D25" s="83" t="s">
        <v>69</v>
      </c>
      <c r="E25" s="82" t="s">
        <v>39</v>
      </c>
      <c r="F25" s="83" t="s">
        <v>77</v>
      </c>
      <c r="G25" s="83">
        <v>200</v>
      </c>
      <c r="H25" s="34" t="s">
        <v>14</v>
      </c>
      <c r="I25" s="33" t="s">
        <v>14</v>
      </c>
      <c r="J25" s="33"/>
      <c r="K25" s="44">
        <v>1500</v>
      </c>
      <c r="L25" s="1"/>
      <c r="M25" s="6">
        <f t="shared" si="4"/>
        <v>0</v>
      </c>
      <c r="N25" s="31"/>
      <c r="Q25" s="46">
        <v>11</v>
      </c>
      <c r="R25" s="47" t="s">
        <v>69</v>
      </c>
      <c r="S25" s="82" t="str">
        <f t="shared" si="2"/>
        <v>Национальный режим не предоставляется – ограничение</v>
      </c>
      <c r="T25" s="32" t="s">
        <v>90</v>
      </c>
      <c r="U25" s="46" t="s">
        <v>77</v>
      </c>
      <c r="V25" s="48">
        <v>200</v>
      </c>
      <c r="W25" s="50" t="s">
        <v>55</v>
      </c>
      <c r="X25" s="50" t="s">
        <v>54</v>
      </c>
      <c r="Y25" s="44">
        <v>1500</v>
      </c>
      <c r="Z25" s="6">
        <f t="shared" si="3"/>
        <v>300000</v>
      </c>
    </row>
    <row r="26" spans="2:26" s="29" customFormat="1" ht="36" customHeight="1">
      <c r="B26" s="30"/>
      <c r="C26" s="4">
        <v>12</v>
      </c>
      <c r="D26" s="83" t="s">
        <v>70</v>
      </c>
      <c r="E26" s="82" t="s">
        <v>40</v>
      </c>
      <c r="F26" s="83" t="s">
        <v>77</v>
      </c>
      <c r="G26" s="83">
        <v>200</v>
      </c>
      <c r="H26" s="34" t="s">
        <v>14</v>
      </c>
      <c r="I26" s="33" t="s">
        <v>14</v>
      </c>
      <c r="J26" s="33"/>
      <c r="K26" s="44">
        <v>1750</v>
      </c>
      <c r="L26" s="1"/>
      <c r="M26" s="6">
        <f t="shared" si="4"/>
        <v>0</v>
      </c>
      <c r="N26" s="31"/>
      <c r="Q26" s="46">
        <v>12</v>
      </c>
      <c r="R26" s="47" t="s">
        <v>70</v>
      </c>
      <c r="S26" s="82" t="str">
        <f t="shared" si="2"/>
        <v>Национальный режим не предоставляется – преимущество</v>
      </c>
      <c r="T26" s="32" t="s">
        <v>91</v>
      </c>
      <c r="U26" s="46" t="s">
        <v>77</v>
      </c>
      <c r="V26" s="48">
        <v>200</v>
      </c>
      <c r="W26" s="50" t="s">
        <v>55</v>
      </c>
      <c r="X26" s="50" t="s">
        <v>54</v>
      </c>
      <c r="Y26" s="44">
        <v>1750</v>
      </c>
      <c r="Z26" s="6">
        <f t="shared" si="3"/>
        <v>350000</v>
      </c>
    </row>
    <row r="27" spans="2:26" s="29" customFormat="1" ht="36" customHeight="1">
      <c r="B27" s="30"/>
      <c r="C27" s="4">
        <v>13</v>
      </c>
      <c r="D27" s="83" t="s">
        <v>71</v>
      </c>
      <c r="E27" s="82" t="s">
        <v>40</v>
      </c>
      <c r="F27" s="83" t="s">
        <v>77</v>
      </c>
      <c r="G27" s="83">
        <v>200</v>
      </c>
      <c r="H27" s="34" t="s">
        <v>14</v>
      </c>
      <c r="I27" s="33" t="s">
        <v>14</v>
      </c>
      <c r="J27" s="33"/>
      <c r="K27" s="44">
        <v>185</v>
      </c>
      <c r="L27" s="1"/>
      <c r="M27" s="6">
        <f t="shared" si="4"/>
        <v>0</v>
      </c>
      <c r="N27" s="31"/>
      <c r="Q27" s="46">
        <v>13</v>
      </c>
      <c r="R27" s="47" t="s">
        <v>71</v>
      </c>
      <c r="S27" s="82" t="str">
        <f t="shared" si="2"/>
        <v>Национальный режим не предоставляется – преимущество</v>
      </c>
      <c r="T27" s="32" t="s">
        <v>92</v>
      </c>
      <c r="U27" s="46" t="s">
        <v>77</v>
      </c>
      <c r="V27" s="48">
        <v>200</v>
      </c>
      <c r="W27" s="50" t="s">
        <v>55</v>
      </c>
      <c r="X27" s="50" t="s">
        <v>54</v>
      </c>
      <c r="Y27" s="44">
        <v>185</v>
      </c>
      <c r="Z27" s="6">
        <f t="shared" si="3"/>
        <v>37000</v>
      </c>
    </row>
    <row r="28" spans="2:26" s="29" customFormat="1" ht="36" customHeight="1">
      <c r="B28" s="30"/>
      <c r="C28" s="4">
        <v>14</v>
      </c>
      <c r="D28" s="83" t="s">
        <v>72</v>
      </c>
      <c r="E28" s="82" t="s">
        <v>40</v>
      </c>
      <c r="F28" s="83" t="s">
        <v>77</v>
      </c>
      <c r="G28" s="83">
        <v>200</v>
      </c>
      <c r="H28" s="34" t="s">
        <v>14</v>
      </c>
      <c r="I28" s="33" t="s">
        <v>14</v>
      </c>
      <c r="J28" s="33"/>
      <c r="K28" s="44">
        <v>185</v>
      </c>
      <c r="L28" s="1"/>
      <c r="M28" s="6">
        <f t="shared" si="4"/>
        <v>0</v>
      </c>
      <c r="N28" s="31"/>
      <c r="Q28" s="46">
        <v>14</v>
      </c>
      <c r="R28" s="47" t="s">
        <v>72</v>
      </c>
      <c r="S28" s="82" t="str">
        <f t="shared" si="2"/>
        <v>Национальный режим не предоставляется – преимущество</v>
      </c>
      <c r="T28" s="32" t="s">
        <v>93</v>
      </c>
      <c r="U28" s="46" t="s">
        <v>77</v>
      </c>
      <c r="V28" s="48">
        <v>200</v>
      </c>
      <c r="W28" s="50" t="s">
        <v>55</v>
      </c>
      <c r="X28" s="50" t="s">
        <v>54</v>
      </c>
      <c r="Y28" s="44">
        <v>185</v>
      </c>
      <c r="Z28" s="6">
        <f t="shared" si="3"/>
        <v>37000</v>
      </c>
    </row>
    <row r="29" spans="2:26" s="29" customFormat="1" ht="36" customHeight="1">
      <c r="B29" s="30"/>
      <c r="C29" s="4">
        <v>15</v>
      </c>
      <c r="D29" s="83" t="s">
        <v>73</v>
      </c>
      <c r="E29" s="82" t="s">
        <v>40</v>
      </c>
      <c r="F29" s="83" t="s">
        <v>77</v>
      </c>
      <c r="G29" s="83">
        <v>200</v>
      </c>
      <c r="H29" s="34" t="s">
        <v>14</v>
      </c>
      <c r="I29" s="33" t="s">
        <v>14</v>
      </c>
      <c r="J29" s="33"/>
      <c r="K29" s="44">
        <v>185</v>
      </c>
      <c r="L29" s="1"/>
      <c r="M29" s="6">
        <f t="shared" si="4"/>
        <v>0</v>
      </c>
      <c r="N29" s="31"/>
      <c r="Q29" s="46">
        <v>15</v>
      </c>
      <c r="R29" s="47" t="s">
        <v>73</v>
      </c>
      <c r="S29" s="82" t="str">
        <f t="shared" si="2"/>
        <v>Национальный режим не предоставляется – преимущество</v>
      </c>
      <c r="T29" s="32" t="s">
        <v>94</v>
      </c>
      <c r="U29" s="46" t="s">
        <v>77</v>
      </c>
      <c r="V29" s="48">
        <v>200</v>
      </c>
      <c r="W29" s="50" t="s">
        <v>55</v>
      </c>
      <c r="X29" s="50" t="s">
        <v>54</v>
      </c>
      <c r="Y29" s="44">
        <v>185</v>
      </c>
      <c r="Z29" s="6">
        <f t="shared" si="3"/>
        <v>37000</v>
      </c>
    </row>
    <row r="30" spans="2:26" s="29" customFormat="1" ht="36" customHeight="1">
      <c r="B30" s="30"/>
      <c r="C30" s="4">
        <v>16</v>
      </c>
      <c r="D30" s="83" t="s">
        <v>74</v>
      </c>
      <c r="E30" s="82" t="s">
        <v>40</v>
      </c>
      <c r="F30" s="83" t="s">
        <v>80</v>
      </c>
      <c r="G30" s="83">
        <v>200</v>
      </c>
      <c r="H30" s="34" t="s">
        <v>14</v>
      </c>
      <c r="I30" s="33" t="s">
        <v>14</v>
      </c>
      <c r="J30" s="33"/>
      <c r="K30" s="44">
        <v>185</v>
      </c>
      <c r="L30" s="1"/>
      <c r="M30" s="6">
        <f t="shared" si="4"/>
        <v>0</v>
      </c>
      <c r="N30" s="31"/>
      <c r="Q30" s="46">
        <v>16</v>
      </c>
      <c r="R30" s="47" t="s">
        <v>74</v>
      </c>
      <c r="S30" s="82" t="str">
        <f t="shared" si="2"/>
        <v>Национальный режим не предоставляется – преимущество</v>
      </c>
      <c r="T30" s="32" t="s">
        <v>95</v>
      </c>
      <c r="U30" s="46" t="s">
        <v>80</v>
      </c>
      <c r="V30" s="48">
        <v>200</v>
      </c>
      <c r="W30" s="50" t="s">
        <v>55</v>
      </c>
      <c r="X30" s="50" t="s">
        <v>54</v>
      </c>
      <c r="Y30" s="44">
        <v>185</v>
      </c>
      <c r="Z30" s="6">
        <f t="shared" si="3"/>
        <v>37000</v>
      </c>
    </row>
    <row r="31" spans="2:26" s="29" customFormat="1" ht="36" customHeight="1">
      <c r="B31" s="30"/>
      <c r="C31" s="4">
        <v>17</v>
      </c>
      <c r="D31" s="83" t="s">
        <v>75</v>
      </c>
      <c r="E31" s="82" t="s">
        <v>40</v>
      </c>
      <c r="F31" s="83" t="s">
        <v>77</v>
      </c>
      <c r="G31" s="83">
        <v>200</v>
      </c>
      <c r="H31" s="34" t="s">
        <v>14</v>
      </c>
      <c r="I31" s="33" t="s">
        <v>14</v>
      </c>
      <c r="J31" s="33"/>
      <c r="K31" s="44">
        <v>225</v>
      </c>
      <c r="L31" s="1"/>
      <c r="M31" s="6">
        <f t="shared" si="4"/>
        <v>0</v>
      </c>
      <c r="N31" s="31"/>
      <c r="Q31" s="46">
        <v>17</v>
      </c>
      <c r="R31" s="47" t="s">
        <v>75</v>
      </c>
      <c r="S31" s="82" t="str">
        <f t="shared" si="2"/>
        <v>Национальный режим не предоставляется – преимущество</v>
      </c>
      <c r="T31" s="32" t="s">
        <v>96</v>
      </c>
      <c r="U31" s="46" t="s">
        <v>77</v>
      </c>
      <c r="V31" s="48">
        <v>200</v>
      </c>
      <c r="W31" s="50" t="s">
        <v>55</v>
      </c>
      <c r="X31" s="50" t="s">
        <v>54</v>
      </c>
      <c r="Y31" s="44">
        <v>225</v>
      </c>
      <c r="Z31" s="6">
        <f t="shared" si="3"/>
        <v>45000</v>
      </c>
    </row>
    <row r="32" spans="2:26" s="29" customFormat="1" ht="36" customHeight="1">
      <c r="B32" s="30"/>
      <c r="C32" s="4">
        <v>18</v>
      </c>
      <c r="D32" s="83" t="s">
        <v>76</v>
      </c>
      <c r="E32" s="82" t="s">
        <v>40</v>
      </c>
      <c r="F32" s="83" t="s">
        <v>77</v>
      </c>
      <c r="G32" s="83">
        <v>200</v>
      </c>
      <c r="H32" s="34" t="s">
        <v>14</v>
      </c>
      <c r="I32" s="33" t="s">
        <v>14</v>
      </c>
      <c r="J32" s="33"/>
      <c r="K32" s="44">
        <v>375</v>
      </c>
      <c r="L32" s="1"/>
      <c r="M32" s="6">
        <f t="shared" si="4"/>
        <v>0</v>
      </c>
      <c r="N32" s="31"/>
      <c r="Q32" s="46">
        <v>18</v>
      </c>
      <c r="R32" s="47" t="s">
        <v>76</v>
      </c>
      <c r="S32" s="82" t="str">
        <f t="shared" si="2"/>
        <v>Национальный режим не предоставляется – преимущество</v>
      </c>
      <c r="T32" s="32" t="s">
        <v>97</v>
      </c>
      <c r="U32" s="46" t="s">
        <v>77</v>
      </c>
      <c r="V32" s="48">
        <v>200</v>
      </c>
      <c r="W32" s="50" t="s">
        <v>55</v>
      </c>
      <c r="X32" s="50" t="s">
        <v>54</v>
      </c>
      <c r="Y32" s="44">
        <v>375</v>
      </c>
      <c r="Z32" s="6">
        <f t="shared" si="3"/>
        <v>75000</v>
      </c>
    </row>
    <row r="33" spans="2:27" ht="24" customHeight="1">
      <c r="B33" s="15"/>
      <c r="C33" s="55" t="s">
        <v>11</v>
      </c>
      <c r="D33" s="56"/>
      <c r="E33" s="56"/>
      <c r="F33" s="56"/>
      <c r="G33" s="56"/>
      <c r="H33" s="56"/>
      <c r="I33" s="57"/>
      <c r="J33" s="75" t="s">
        <v>8</v>
      </c>
      <c r="K33" s="76"/>
      <c r="L33" s="77"/>
      <c r="M33" s="20">
        <f>SUM(M15:M32)</f>
        <v>0</v>
      </c>
      <c r="N33" s="17"/>
      <c r="Q33" s="66" t="s">
        <v>34</v>
      </c>
      <c r="R33" s="67"/>
      <c r="S33" s="67"/>
      <c r="T33" s="67"/>
      <c r="U33" s="67"/>
      <c r="V33" s="68"/>
      <c r="W33" s="35" t="s">
        <v>8</v>
      </c>
      <c r="X33" s="35"/>
      <c r="Y33" s="28"/>
      <c r="Z33" s="8">
        <f>SUM(Z15:Z32)</f>
        <v>2933500</v>
      </c>
    </row>
    <row r="34" spans="2:27" ht="24" customHeight="1">
      <c r="B34" s="15"/>
      <c r="C34" s="58"/>
      <c r="D34" s="59"/>
      <c r="E34" s="59"/>
      <c r="F34" s="59"/>
      <c r="G34" s="59"/>
      <c r="H34" s="59"/>
      <c r="I34" s="60"/>
      <c r="J34" s="75" t="s">
        <v>10</v>
      </c>
      <c r="K34" s="77"/>
      <c r="L34" s="42">
        <v>0.22</v>
      </c>
      <c r="M34" s="20">
        <f>L34*M33</f>
        <v>0</v>
      </c>
      <c r="N34" s="17"/>
      <c r="Q34" s="69"/>
      <c r="R34" s="70"/>
      <c r="S34" s="70"/>
      <c r="T34" s="70"/>
      <c r="U34" s="70"/>
      <c r="V34" s="71"/>
      <c r="W34" s="28" t="s">
        <v>10</v>
      </c>
      <c r="X34" s="28"/>
      <c r="Y34" s="9">
        <v>0.22</v>
      </c>
      <c r="Z34" s="8">
        <f>Y34*Z33</f>
        <v>645370</v>
      </c>
    </row>
    <row r="35" spans="2:27" ht="24" customHeight="1">
      <c r="B35" s="15"/>
      <c r="C35" s="61"/>
      <c r="D35" s="62"/>
      <c r="E35" s="62"/>
      <c r="F35" s="62"/>
      <c r="G35" s="62"/>
      <c r="H35" s="62"/>
      <c r="I35" s="63"/>
      <c r="J35" s="75" t="s">
        <v>9</v>
      </c>
      <c r="K35" s="76"/>
      <c r="L35" s="77"/>
      <c r="M35" s="20">
        <f>SUM(M33:M34)</f>
        <v>0</v>
      </c>
      <c r="N35" s="17"/>
      <c r="Q35" s="72"/>
      <c r="R35" s="73"/>
      <c r="S35" s="73"/>
      <c r="T35" s="73"/>
      <c r="U35" s="73"/>
      <c r="V35" s="74"/>
      <c r="W35" s="35" t="s">
        <v>9</v>
      </c>
      <c r="X35" s="35"/>
      <c r="Y35" s="28"/>
      <c r="Z35" s="8">
        <f>SUM(Z33:Z34)</f>
        <v>3578870</v>
      </c>
    </row>
    <row r="36" spans="2:27" ht="24" customHeight="1">
      <c r="B36" s="15"/>
      <c r="J36" s="36"/>
      <c r="K36" s="36"/>
      <c r="N36" s="17"/>
      <c r="Q36" s="53" t="s">
        <v>57</v>
      </c>
      <c r="R36" s="53"/>
      <c r="S36" s="53"/>
      <c r="T36" s="53"/>
      <c r="U36" s="53"/>
      <c r="V36" s="53"/>
      <c r="W36" s="53"/>
      <c r="X36" s="53"/>
      <c r="Y36" s="53"/>
      <c r="Z36" s="53"/>
    </row>
    <row r="37" spans="2:27" ht="15.75" customHeight="1">
      <c r="B37" s="15"/>
      <c r="C37" s="64"/>
      <c r="D37" s="64"/>
      <c r="E37" s="64"/>
      <c r="F37" s="21"/>
      <c r="G37" s="3"/>
      <c r="H37" s="21"/>
      <c r="I37" s="3"/>
      <c r="J37" s="49"/>
      <c r="K37" s="49"/>
      <c r="N37" s="17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2:27">
      <c r="B38" s="15"/>
      <c r="C38" s="65" t="s">
        <v>16</v>
      </c>
      <c r="D38" s="65"/>
      <c r="E38" s="65"/>
      <c r="F38" s="21"/>
      <c r="G38" s="25" t="s">
        <v>12</v>
      </c>
      <c r="H38" s="21" t="s">
        <v>13</v>
      </c>
      <c r="I38" s="43" t="s">
        <v>48</v>
      </c>
      <c r="J38" s="25"/>
      <c r="K38" s="25"/>
      <c r="N38" s="17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2:27" ht="27.75" customHeight="1" thickBo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2:27" ht="15.75" customHeight="1">
      <c r="Q40" s="54" t="s">
        <v>56</v>
      </c>
      <c r="R40" s="54"/>
      <c r="S40" s="54"/>
      <c r="T40" s="54"/>
      <c r="U40" s="54"/>
      <c r="V40" s="54"/>
      <c r="W40" s="54"/>
      <c r="X40" s="54"/>
      <c r="Y40" s="54"/>
      <c r="Z40" s="54"/>
    </row>
    <row r="41" spans="2:27" ht="84.95" customHeight="1">
      <c r="B41" s="52" t="s">
        <v>58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2:27" ht="24.95" customHeight="1"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2:27" ht="24.95" customHeight="1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41"/>
    </row>
    <row r="44" spans="2:27" ht="24.95" customHeight="1"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41"/>
    </row>
    <row r="45" spans="2:27" ht="24.95" customHeight="1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41"/>
    </row>
    <row r="46" spans="2:27" ht="24.95" customHeight="1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41"/>
    </row>
    <row r="47" spans="2:27" ht="24.95" customHeight="1"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41"/>
    </row>
    <row r="48" spans="2:27" ht="24.95" customHeight="1"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41"/>
    </row>
    <row r="49" spans="17:27" ht="24.95" customHeight="1"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41"/>
    </row>
    <row r="50" spans="17:27" ht="24.95" customHeight="1"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41"/>
    </row>
    <row r="51" spans="17:27" ht="24.95" customHeight="1"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7:27" ht="24.95" customHeight="1"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7:27" ht="157.5" customHeight="1">
      <c r="Q53" s="54"/>
      <c r="R53" s="54"/>
      <c r="S53" s="54"/>
      <c r="T53" s="54"/>
      <c r="U53" s="54"/>
      <c r="V53" s="54"/>
      <c r="W53" s="54"/>
      <c r="X53" s="54"/>
      <c r="Y53" s="54"/>
      <c r="Z53" s="54"/>
    </row>
  </sheetData>
  <sheetProtection formatCells="0" formatColumns="0" formatRows="0" insertRows="0" deleteRows="0"/>
  <mergeCells count="20">
    <mergeCell ref="Q1:Z1"/>
    <mergeCell ref="F11:G11"/>
    <mergeCell ref="B1:N1"/>
    <mergeCell ref="C9:D9"/>
    <mergeCell ref="Q7:Z7"/>
    <mergeCell ref="C7:M7"/>
    <mergeCell ref="C10:D10"/>
    <mergeCell ref="C11:D11"/>
    <mergeCell ref="F9:G9"/>
    <mergeCell ref="F10:G10"/>
    <mergeCell ref="B41:N46"/>
    <mergeCell ref="Q36:Z39"/>
    <mergeCell ref="Q40:Z53"/>
    <mergeCell ref="C33:I35"/>
    <mergeCell ref="C37:E37"/>
    <mergeCell ref="C38:E38"/>
    <mergeCell ref="Q33:V35"/>
    <mergeCell ref="J33:L33"/>
    <mergeCell ref="J34:K34"/>
    <mergeCell ref="J35:L35"/>
  </mergeCells>
  <phoneticPr fontId="16" type="noConversion"/>
  <pageMargins left="0.25" right="0.25" top="0.75" bottom="0.75" header="0.3" footer="0.3"/>
  <pageSetup scale="30" fitToHeight="0" orientation="landscape" r:id="rId1"/>
  <ignoredErrors>
    <ignoredError sqref="Z33:Z35 C15:C23 M15:M22 Z15:Z23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E15:E32 S15:S32</xm:sqref>
        </x14:dataValidation>
        <x14:dataValidation type="list" allowBlank="1" showInputMessage="1" showErrorMessage="1">
          <x14:formula1>
            <xm:f>Справочники!$A$7:$A$9</xm:f>
          </x14:formula1>
          <xm:sqref>W15:W32</xm:sqref>
        </x14:dataValidation>
        <x14:dataValidation type="list" allowBlank="1" showInputMessage="1" showErrorMessage="1">
          <x14:formula1>
            <xm:f>Справочники!$A$12:$A$14</xm:f>
          </x14:formula1>
          <xm:sqref>X15:X32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41"/>
  </cols>
  <sheetData>
    <row r="1" spans="1:1" ht="15.75">
      <c r="A1" s="10" t="s">
        <v>37</v>
      </c>
    </row>
    <row r="2" spans="1:1" ht="15.75">
      <c r="A2" s="10" t="s">
        <v>38</v>
      </c>
    </row>
    <row r="3" spans="1:1" ht="15.75">
      <c r="A3" s="10" t="s">
        <v>39</v>
      </c>
    </row>
    <row r="4" spans="1:1" ht="15.75">
      <c r="A4" s="10" t="s">
        <v>40</v>
      </c>
    </row>
    <row r="5" spans="1:1" ht="15.75">
      <c r="A5" s="10" t="s">
        <v>41</v>
      </c>
    </row>
    <row r="7" spans="1:1" ht="15.75">
      <c r="A7" s="10" t="s">
        <v>49</v>
      </c>
    </row>
    <row r="8" spans="1:1" ht="44.25" customHeight="1">
      <c r="A8" s="51" t="s">
        <v>55</v>
      </c>
    </row>
    <row r="9" spans="1:1" ht="15.75">
      <c r="A9" s="10" t="s">
        <v>44</v>
      </c>
    </row>
    <row r="12" spans="1:1">
      <c r="A12" s="41" t="s">
        <v>51</v>
      </c>
    </row>
    <row r="13" spans="1:1">
      <c r="A13" s="41" t="s">
        <v>52</v>
      </c>
    </row>
    <row r="14" spans="1:1">
      <c r="A14" s="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Ивашина Екатерина Андреевна</cp:lastModifiedBy>
  <cp:lastPrinted>2025-02-11T11:26:17Z</cp:lastPrinted>
  <dcterms:created xsi:type="dcterms:W3CDTF">2023-05-26T08:17:29Z</dcterms:created>
  <dcterms:modified xsi:type="dcterms:W3CDTF">2026-10-19T02:39:19Z</dcterms:modified>
</cp:coreProperties>
</file>