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Отдел закупок\Сметная группа\Вороновская\311. 10-ТПиР-2024 ООО РГЦР\"/>
    </mc:Choice>
  </mc:AlternateContent>
  <bookViews>
    <workbookView xWindow="-105" yWindow="-105" windowWidth="25815" windowHeight="15495" tabRatio="540" firstSheet="2" activeTab="3"/>
  </bookViews>
  <sheets>
    <sheet name="12-01" sheetId="22" state="hidden" r:id="rId1"/>
    <sheet name="12-02" sheetId="14" state="hidden" r:id="rId2"/>
    <sheet name="Партия №1" sheetId="29" r:id="rId3"/>
    <sheet name="Партия №2" sheetId="30" r:id="rId4"/>
    <sheet name="ФОТ" sheetId="3" state="hidden" r:id="rId5"/>
  </sheets>
  <externalReferences>
    <externalReference r:id="rId6"/>
    <externalReference r:id="rId7"/>
  </externalReferences>
  <definedNames>
    <definedName name="_12Excel_BuiltIn_Print_Titles_2_1_1" localSheetId="0">#REF!</definedName>
    <definedName name="_12Excel_BuiltIn_Print_Titles_2_1_1" localSheetId="1">#REF!</definedName>
    <definedName name="_12Excel_BuiltIn_Print_Titles_2_1_1">#REF!</definedName>
    <definedName name="_1Excel_BuiltIn_Print_Area_1_1_1" localSheetId="0">#REF!</definedName>
    <definedName name="_1Excel_BuiltIn_Print_Area_1_1_1" localSheetId="1">#REF!</definedName>
    <definedName name="_1Excel_BuiltIn_Print_Area_1_1_1">#REF!</definedName>
    <definedName name="_2Excel_BuiltIn_Print_Area_1_1_1" localSheetId="0">#REF!</definedName>
    <definedName name="_2Excel_BuiltIn_Print_Area_1_1_1" localSheetId="1">#REF!</definedName>
    <definedName name="_2Excel_BuiltIn_Print_Area_1_1_1">#REF!</definedName>
    <definedName name="_2Excel_BuiltIn_Print_Titles_1_1_1" localSheetId="0">#REF!</definedName>
    <definedName name="_2Excel_BuiltIn_Print_Titles_1_1_1" localSheetId="1">#REF!</definedName>
    <definedName name="_2Excel_BuiltIn_Print_Titles_1_1_1">#REF!</definedName>
    <definedName name="_3Excel_BuiltIn_Print_Titles_2_1_1" localSheetId="0">#REF!</definedName>
    <definedName name="_3Excel_BuiltIn_Print_Titles_2_1_1" localSheetId="1">#REF!</definedName>
    <definedName name="_3Excel_BuiltIn_Print_Titles_2_1_1">#REF!</definedName>
    <definedName name="_4Excel_BuiltIn_Print_Area_1_1_1" localSheetId="0">#REF!</definedName>
    <definedName name="_4Excel_BuiltIn_Print_Area_1_1_1" localSheetId="1">#REF!</definedName>
    <definedName name="_4Excel_BuiltIn_Print_Area_1_1_1">#REF!</definedName>
    <definedName name="_4Excel_BuiltIn_Print_Titles_1_1_1" localSheetId="0">#REF!</definedName>
    <definedName name="_4Excel_BuiltIn_Print_Titles_1_1_1" localSheetId="1">#REF!</definedName>
    <definedName name="_4Excel_BuiltIn_Print_Titles_1_1_1">#REF!</definedName>
    <definedName name="_6Excel_BuiltIn_Print_Titles_2_1_1" localSheetId="0">#REF!</definedName>
    <definedName name="_6Excel_BuiltIn_Print_Titles_2_1_1" localSheetId="1">#REF!</definedName>
    <definedName name="_6Excel_BuiltIn_Print_Titles_2_1_1">#REF!</definedName>
    <definedName name="_8Excel_BuiltIn_Print_Titles_1_1_1" localSheetId="0">#REF!</definedName>
    <definedName name="_8Excel_BuiltIn_Print_Titles_1_1_1" localSheetId="1">#REF!</definedName>
    <definedName name="_8Excel_BuiltIn_Print_Titles_1_1_1">#REF!</definedName>
    <definedName name="_xlnm._FilterDatabase" localSheetId="0" hidden="1">'12-01'!$A$13:$G$29</definedName>
    <definedName name="_xlnm._FilterDatabase" localSheetId="1" hidden="1">'12-02'!$A$13:$G$29</definedName>
    <definedName name="_xlnm._FilterDatabase" localSheetId="3" hidden="1">'Партия №2'!$A$290:$NR$325</definedName>
    <definedName name="b" localSheetId="0">#REF!</definedName>
    <definedName name="b" localSheetId="1">#REF!</definedName>
    <definedName name="b">#REF!</definedName>
    <definedName name="bb" localSheetId="0">#REF!</definedName>
    <definedName name="bb" localSheetId="1">#REF!</definedName>
    <definedName name="bb">#REF!</definedName>
    <definedName name="bbb" localSheetId="0">#REF!</definedName>
    <definedName name="bbb" localSheetId="1">#REF!</definedName>
    <definedName name="bbb">#REF!</definedName>
    <definedName name="bbbb" localSheetId="0">#REF!</definedName>
    <definedName name="bbbb" localSheetId="1">#REF!</definedName>
    <definedName name="bbbb">#REF!</definedName>
    <definedName name="bbbbb" localSheetId="0">#REF!</definedName>
    <definedName name="bbbbb" localSheetId="1">#REF!</definedName>
    <definedName name="bbbbb">#REF!</definedName>
    <definedName name="bbbbbb" localSheetId="0">#REF!</definedName>
    <definedName name="bbbbbb" localSheetId="1">#REF!</definedName>
    <definedName name="bbbbbb">#REF!</definedName>
    <definedName name="bbbbbbbb" localSheetId="0">#REF!</definedName>
    <definedName name="bbbbbbbb" localSheetId="1">#REF!</definedName>
    <definedName name="bbbbbbbb">#REF!</definedName>
    <definedName name="Constr" localSheetId="0">#REF!</definedName>
    <definedName name="Constr" localSheetId="1">#REF!</definedName>
    <definedName name="Constr">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Excel_BuiltIn_Print_Area_1_1" localSheetId="0">#REF!</definedName>
    <definedName name="Excel_BuiltIn_Print_Area_1_1" localSheetId="1">#REF!</definedName>
    <definedName name="Excel_BuiltIn_Print_Area_1_1">#REF!</definedName>
    <definedName name="Excel_BuiltIn_Print_Area_1_1_1" localSheetId="0">#REF!</definedName>
    <definedName name="Excel_BuiltIn_Print_Area_1_1_1" localSheetId="1">#REF!</definedName>
    <definedName name="Excel_BuiltIn_Print_Area_1_1_1">#REF!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Titles_1_1" localSheetId="0">#REF!</definedName>
    <definedName name="Excel_BuiltIn_Print_Titles_1_1" localSheetId="1">#REF!</definedName>
    <definedName name="Excel_BuiltIn_Print_Titles_1_1">#REF!</definedName>
    <definedName name="Excel_BuiltIn_Print_Titles_1_1_1" localSheetId="0">#REF!</definedName>
    <definedName name="Excel_BuiltIn_Print_Titles_1_1_1" localSheetId="1">#REF!</definedName>
    <definedName name="Excel_BuiltIn_Print_Titles_1_1_1">#REF!</definedName>
    <definedName name="Excel_BuiltIn_Print_Titles_2_1" localSheetId="0">#REF!</definedName>
    <definedName name="Excel_BuiltIn_Print_Titles_2_1" localSheetId="1">#REF!</definedName>
    <definedName name="Excel_BuiltIn_Print_Titles_2_1">#REF!</definedName>
    <definedName name="Excel_BuiltIn_Print_Titles_3" localSheetId="0">#REF!</definedName>
    <definedName name="Excel_BuiltIn_Print_Titles_3" localSheetId="1">#REF!</definedName>
    <definedName name="Excel_BuiltIn_Print_Titles_3">#REF!</definedName>
    <definedName name="Excel_BuiltIn_Print_Titles_4" localSheetId="0">#REF!</definedName>
    <definedName name="Excel_BuiltIn_Print_Titles_4" localSheetId="1">#REF!</definedName>
    <definedName name="Excel_BuiltIn_Print_Titles_4">#REF!</definedName>
    <definedName name="FOT" localSheetId="0">#REF!</definedName>
    <definedName name="FOT" localSheetId="1">#REF!</definedName>
    <definedName name="FOT">#REF!</definedName>
    <definedName name="i" localSheetId="0">#REF!</definedName>
    <definedName name="i" localSheetId="1">#REF!</definedName>
    <definedName name="i">#REF!</definedName>
    <definedName name="iii" localSheetId="0">#REF!</definedName>
    <definedName name="iii" localSheetId="1">#REF!</definedName>
    <definedName name="iii">#REF!</definedName>
    <definedName name="iiiii" localSheetId="0">#REF!</definedName>
    <definedName name="iiiii" localSheetId="1">#REF!</definedName>
    <definedName name="iiiii">#REF!</definedName>
    <definedName name="Ind" localSheetId="0">#REF!</definedName>
    <definedName name="Ind" localSheetId="1">#REF!</definedName>
    <definedName name="Ind">#REF!</definedName>
    <definedName name="m" localSheetId="0">#REF!</definedName>
    <definedName name="m" localSheetId="1">#REF!</definedName>
    <definedName name="m">#REF!</definedName>
    <definedName name="Obj" localSheetId="0">#REF!</definedName>
    <definedName name="Obj" localSheetId="1">#REF!</definedName>
    <definedName name="Obj">#REF!</definedName>
    <definedName name="Obosn" localSheetId="0">#REF!</definedName>
    <definedName name="Obosn" localSheetId="1">#REF!</definedName>
    <definedName name="Obosn">#REF!</definedName>
    <definedName name="oppp" localSheetId="0">#REF!</definedName>
    <definedName name="oppp" localSheetId="1">#REF!</definedName>
    <definedName name="oppp">#REF!</definedName>
    <definedName name="p" localSheetId="0">#REF!</definedName>
    <definedName name="p" localSheetId="1">#REF!</definedName>
    <definedName name="p">#REF!</definedName>
    <definedName name="pp" localSheetId="0">#REF!</definedName>
    <definedName name="pp" localSheetId="1">#REF!</definedName>
    <definedName name="pp">#REF!</definedName>
    <definedName name="SmPr" localSheetId="0">#REF!</definedName>
    <definedName name="SmPr" localSheetId="1">#REF!</definedName>
    <definedName name="SmPr">#REF!</definedName>
    <definedName name="ааа" localSheetId="0">#REF!</definedName>
    <definedName name="ааа" localSheetId="1">#REF!</definedName>
    <definedName name="ааа">#REF!</definedName>
    <definedName name="ведущий" localSheetId="0">#REF!</definedName>
    <definedName name="ведущий" localSheetId="1">#REF!</definedName>
    <definedName name="ведущий">#REF!</definedName>
    <definedName name="вкпуарговепон" localSheetId="0">#REF!</definedName>
    <definedName name="вкпуарговепон" localSheetId="1">#REF!</definedName>
    <definedName name="вкпуарговепон">#REF!</definedName>
    <definedName name="втор_кат" localSheetId="0">#REF!</definedName>
    <definedName name="втор_кат" localSheetId="1">#REF!</definedName>
    <definedName name="втор_кат">#REF!</definedName>
    <definedName name="гном" localSheetId="0">#REF!</definedName>
    <definedName name="гном" localSheetId="1">#REF!</definedName>
    <definedName name="гном">#REF!</definedName>
    <definedName name="гор" localSheetId="0">#REF!</definedName>
    <definedName name="гор" localSheetId="1">#REF!</definedName>
    <definedName name="гор">#REF!</definedName>
    <definedName name="Дата_изменения_группы_строек" localSheetId="0">#REF!</definedName>
    <definedName name="Дата_изменения_группы_строек" localSheetId="1">#REF!</definedName>
    <definedName name="Дата_изменения_группы_строек">#REF!</definedName>
    <definedName name="Дата_изменения_локальной_сметы" localSheetId="0">#REF!</definedName>
    <definedName name="Дата_изменения_локальной_сметы" localSheetId="1">#REF!</definedName>
    <definedName name="Дата_изменения_локальной_сметы">#REF!</definedName>
    <definedName name="Дата_изменения_объекта" localSheetId="0">#REF!</definedName>
    <definedName name="Дата_изменения_объекта" localSheetId="1">#REF!</definedName>
    <definedName name="Дата_изменения_объекта">#REF!</definedName>
    <definedName name="Дата_изменения_объектной_сметы" localSheetId="0">#REF!</definedName>
    <definedName name="Дата_изменения_объектной_сметы" localSheetId="1">#REF!</definedName>
    <definedName name="Дата_изменения_объектной_сметы">#REF!</definedName>
    <definedName name="Дата_изменения_очереди" localSheetId="0">#REF!</definedName>
    <definedName name="Дата_изменения_очереди" localSheetId="1">#REF!</definedName>
    <definedName name="Дата_изменения_очереди">#REF!</definedName>
    <definedName name="Дата_изменения_пускового_комплекса" localSheetId="0">#REF!</definedName>
    <definedName name="Дата_изменения_пускового_комплекса" localSheetId="1">#REF!</definedName>
    <definedName name="Дата_изменения_пускового_комплекса">#REF!</definedName>
    <definedName name="Дата_изменения_сводного_сметного_расчета" localSheetId="0">#REF!</definedName>
    <definedName name="Дата_изменения_сводного_сметного_расчета" localSheetId="1">#REF!</definedName>
    <definedName name="Дата_изменения_сводного_сметного_расчета">#REF!</definedName>
    <definedName name="Дата_изменения_стройки" localSheetId="0">#REF!</definedName>
    <definedName name="Дата_изменения_стройки" localSheetId="1">#REF!</definedName>
    <definedName name="Дата_изменения_стройки">#REF!</definedName>
    <definedName name="Дата_создания_группы_строек" localSheetId="0">#REF!</definedName>
    <definedName name="Дата_создания_группы_строек" localSheetId="1">#REF!</definedName>
    <definedName name="Дата_создания_группы_строек">#REF!</definedName>
    <definedName name="Дата_создания_локальной_сметы" localSheetId="0">#REF!</definedName>
    <definedName name="Дата_создания_локальной_сметы" localSheetId="1">#REF!</definedName>
    <definedName name="Дата_создания_локальной_сметы">#REF!</definedName>
    <definedName name="Дата_создания_объекта" localSheetId="0">#REF!</definedName>
    <definedName name="Дата_создания_объекта" localSheetId="1">#REF!</definedName>
    <definedName name="Дата_создания_объекта">#REF!</definedName>
    <definedName name="Дата_создания_объектной_сметы" localSheetId="0">#REF!</definedName>
    <definedName name="Дата_создания_объектной_сметы" localSheetId="1">#REF!</definedName>
    <definedName name="Дата_создания_объектной_сметы">#REF!</definedName>
    <definedName name="Дата_создания_очереди" localSheetId="0">#REF!</definedName>
    <definedName name="Дата_создания_очереди" localSheetId="1">#REF!</definedName>
    <definedName name="Дата_создания_очереди">#REF!</definedName>
    <definedName name="Дата_создания_пускового_комплекса" localSheetId="0">#REF!</definedName>
    <definedName name="Дата_создания_пускового_комплекса" localSheetId="1">#REF!</definedName>
    <definedName name="Дата_создания_пускового_комплекса">#REF!</definedName>
    <definedName name="Дата_создания_сводного_сметного_расчета" localSheetId="0">#REF!</definedName>
    <definedName name="Дата_создания_сводного_сметного_расчета" localSheetId="1">#REF!</definedName>
    <definedName name="Дата_создания_сводного_сметного_расчета">#REF!</definedName>
    <definedName name="Дата_создания_стройки" localSheetId="0">#REF!</definedName>
    <definedName name="Дата_создания_стройки" localSheetId="1">#REF!</definedName>
    <definedName name="Дата_создания_стройки">#REF!</definedName>
    <definedName name="ДОЛЛАР" localSheetId="0">#REF!</definedName>
    <definedName name="ДОЛЛАР" localSheetId="1">#REF!</definedName>
    <definedName name="ДОЛЛАР">#REF!</definedName>
    <definedName name="е">'[1]Расчет работы'!$G$2</definedName>
    <definedName name="ЕВР">[2]Поставка!$H$13</definedName>
    <definedName name="Заказчик" localSheetId="0">#REF!</definedName>
    <definedName name="Заказчик" localSheetId="1">#REF!</definedName>
    <definedName name="Заказчик">#REF!</definedName>
    <definedName name="Инвестор" localSheetId="0">#REF!</definedName>
    <definedName name="Инвестор" localSheetId="1">#REF!</definedName>
    <definedName name="Инвестор">#REF!</definedName>
    <definedName name="Инд" localSheetId="0">#REF!</definedName>
    <definedName name="Инд" localSheetId="1">#REF!</definedName>
    <definedName name="Инд">#REF!</definedName>
    <definedName name="Индекс_ЛН_группы_строек" localSheetId="0">#REF!</definedName>
    <definedName name="Индекс_ЛН_группы_строек" localSheetId="1">#REF!</definedName>
    <definedName name="Индекс_ЛН_группы_строек">#REF!</definedName>
    <definedName name="Индекс_ЛН_локальной_сметы" localSheetId="0">#REF!</definedName>
    <definedName name="Индекс_ЛН_локальной_сметы" localSheetId="1">#REF!</definedName>
    <definedName name="Индекс_ЛН_локальной_сметы">#REF!</definedName>
    <definedName name="Индекс_ЛН_объекта" localSheetId="0">#REF!</definedName>
    <definedName name="Индекс_ЛН_объекта" localSheetId="1">#REF!</definedName>
    <definedName name="Индекс_ЛН_объекта">#REF!</definedName>
    <definedName name="Индекс_ЛН_объектной_сметы" localSheetId="0">#REF!</definedName>
    <definedName name="Индекс_ЛН_объектной_сметы" localSheetId="1">#REF!</definedName>
    <definedName name="Индекс_ЛН_объектной_сметы">#REF!</definedName>
    <definedName name="Индекс_ЛН_очереди" localSheetId="0">#REF!</definedName>
    <definedName name="Индекс_ЛН_очереди" localSheetId="1">#REF!</definedName>
    <definedName name="Индекс_ЛН_очереди">#REF!</definedName>
    <definedName name="Индекс_ЛН_пускового_комплекса" localSheetId="0">#REF!</definedName>
    <definedName name="Индекс_ЛН_пускового_комплекса" localSheetId="1">#REF!</definedName>
    <definedName name="Индекс_ЛН_пускового_комплекса">#REF!</definedName>
    <definedName name="Индекс_ЛН_сводного_сметного_расчета" localSheetId="0">#REF!</definedName>
    <definedName name="Индекс_ЛН_сводного_сметного_расчета" localSheetId="1">#REF!</definedName>
    <definedName name="Индекс_ЛН_сводного_сметного_расчета">#REF!</definedName>
    <definedName name="Индекс_ЛН_стройки" localSheetId="0">#REF!</definedName>
    <definedName name="Индекс_ЛН_стройки" localSheetId="1">#REF!</definedName>
    <definedName name="Индекс_ЛН_стройки">#REF!</definedName>
    <definedName name="Итого_ЗПМ__по_рес_расчету_с_учетом_к_тов" localSheetId="0">#REF!</definedName>
    <definedName name="Итого_ЗПМ__по_рес_расчету_с_учетом_к_тов" localSheetId="1">#REF!</definedName>
    <definedName name="Итого_ЗПМ__по_рес_расчету_с_учетом_к_тов">#REF!</definedName>
    <definedName name="Итого_ЗПМ_в_базисных_ценах" localSheetId="0">#REF!</definedName>
    <definedName name="Итого_ЗПМ_в_базисных_ценах" localSheetId="1">#REF!</definedName>
    <definedName name="Итого_ЗПМ_в_базисных_ценах">#REF!</definedName>
    <definedName name="Итого_ЗПМ_в_базисных_ценах_с_учетом_к_тов" localSheetId="0">#REF!</definedName>
    <definedName name="Итого_ЗПМ_в_базисных_ценах_с_учетом_к_тов" localSheetId="1">#REF!</definedName>
    <definedName name="Итого_ЗПМ_в_базисных_ценах_с_учетом_к_тов">#REF!</definedName>
    <definedName name="Итого_ЗПМ_по_акту_вып_работ_в_базисных_ценах_с_учетом_к_тов" localSheetId="0">#REF!</definedName>
    <definedName name="Итого_ЗПМ_по_акту_вып_работ_в_базисных_ценах_с_учетом_к_тов" localSheetId="1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 localSheetId="0">#REF!</definedName>
    <definedName name="Итого_ЗПМ_по_акту_вып_работ_при_ресурсном_расчете_с_учетом_к_тов" localSheetId="1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 localSheetId="0">#REF!</definedName>
    <definedName name="Итого_ЗПМ_по_акту_выполненных_работ_в_базисных_ценах" localSheetId="1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 localSheetId="0">#REF!</definedName>
    <definedName name="Итого_ЗПМ_по_акту_выполненных_работ_при_ресурсном_расчете" localSheetId="1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 localSheetId="0">#REF!</definedName>
    <definedName name="Итого_ЗПМ_при_расчете_по_стоимости_ч_часа_работы_механизаторов" localSheetId="1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 localSheetId="0">#REF!</definedName>
    <definedName name="Итого_МАТ_по_акту_вып_работ_в_базисных_ценах_с_учетом_к_тов" localSheetId="1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 localSheetId="0">#REF!</definedName>
    <definedName name="Итого_МАТ_по_акту_вып_работ_при_ресурсном_расчете_с_учетом_к_тов" localSheetId="1">#REF!</definedName>
    <definedName name="Итого_МАТ_по_акту_вып_работ_при_ресурсном_расчете_с_учетом_к_тов">#REF!</definedName>
    <definedName name="Итого_материалы" localSheetId="0">#REF!</definedName>
    <definedName name="Итого_материалы" localSheetId="1">#REF!</definedName>
    <definedName name="Итого_материалы">#REF!</definedName>
    <definedName name="Итого_материалы__по_рес_расчету_с_учетом_к_тов" localSheetId="0">#REF!</definedName>
    <definedName name="Итого_материалы__по_рес_расчету_с_учетом_к_тов" localSheetId="1">#REF!</definedName>
    <definedName name="Итого_материалы__по_рес_расчету_с_учетом_к_тов">#REF!</definedName>
    <definedName name="Итого_материалы_в_базисных_ценах" localSheetId="0">#REF!</definedName>
    <definedName name="Итого_материалы_в_базисных_ценах" localSheetId="1">#REF!</definedName>
    <definedName name="Итого_материалы_в_базисных_ценах">#REF!</definedName>
    <definedName name="Итого_материалы_в_базисных_ценах_с_учетом_к_тов" localSheetId="0">#REF!</definedName>
    <definedName name="Итого_материалы_в_базисных_ценах_с_учетом_к_тов" localSheetId="1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 localSheetId="0">#REF!</definedName>
    <definedName name="Итого_материалы_по_акту_выполненных_работ_в_базисных_ценах" localSheetId="1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 localSheetId="0">#REF!</definedName>
    <definedName name="Итого_материалы_по_акту_выполненных_работ_при_ресурсном_расчете" localSheetId="1">#REF!</definedName>
    <definedName name="Итого_материалы_по_акту_выполненных_работ_при_ресурсном_расчете">#REF!</definedName>
    <definedName name="Итого_машины_и_механизмы" localSheetId="0">#REF!</definedName>
    <definedName name="Итого_машины_и_механизмы" localSheetId="1">#REF!</definedName>
    <definedName name="Итого_машины_и_механизмы">#REF!</definedName>
    <definedName name="Итого_машины_и_механизмы_в_базисных_ценах" localSheetId="0">#REF!</definedName>
    <definedName name="Итого_машины_и_механизмы_в_базисных_ценах" localSheetId="1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 localSheetId="0">#REF!</definedName>
    <definedName name="Итого_машины_и_механизмы_по_акту_выполненных_работ_в_базисных_ценах" localSheetId="1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 localSheetId="0">#REF!</definedName>
    <definedName name="Итого_машины_и_механизмы_по_акту_выполненных_работ_при_ресурсном_расчете" localSheetId="1">#REF!</definedName>
    <definedName name="Итого_машины_и_механизмы_по_акту_выполненных_работ_при_ресурсном_расчете">#REF!</definedName>
    <definedName name="Итого_НР_в_базисных_ценах" localSheetId="0">#REF!</definedName>
    <definedName name="Итого_НР_в_базисных_ценах" localSheetId="1">#REF!</definedName>
    <definedName name="Итого_НР_в_базисных_ценах">#REF!</definedName>
    <definedName name="Итого_НР_по_акту_в_базисных_ценах" localSheetId="0">#REF!</definedName>
    <definedName name="Итого_НР_по_акту_в_базисных_ценах" localSheetId="1">#REF!</definedName>
    <definedName name="Итого_НР_по_акту_в_базисных_ценах">#REF!</definedName>
    <definedName name="Итого_НР_по_акту_по_ресурсному_расчету" localSheetId="0">#REF!</definedName>
    <definedName name="Итого_НР_по_акту_по_ресурсному_расчету" localSheetId="1">#REF!</definedName>
    <definedName name="Итого_НР_по_акту_по_ресурсному_расчету">#REF!</definedName>
    <definedName name="Итого_НР_по_ресурсному_расчету" localSheetId="0">#REF!</definedName>
    <definedName name="Итого_НР_по_ресурсному_расчету" localSheetId="1">#REF!</definedName>
    <definedName name="Итого_НР_по_ресурсному_расчету">#REF!</definedName>
    <definedName name="Итого_ОЗП" localSheetId="0">#REF!</definedName>
    <definedName name="Итого_ОЗП" localSheetId="1">#REF!</definedName>
    <definedName name="Итого_ОЗП">#REF!</definedName>
    <definedName name="Итого_ОЗП_в_базисных_ценах" localSheetId="0">#REF!</definedName>
    <definedName name="Итого_ОЗП_в_базисных_ценах" localSheetId="1">#REF!</definedName>
    <definedName name="Итого_ОЗП_в_базисных_ценах">#REF!</definedName>
    <definedName name="Итого_ОЗП_в_базисных_ценах_с_учетом_к_тов" localSheetId="0">#REF!</definedName>
    <definedName name="Итого_ОЗП_в_базисных_ценах_с_учетом_к_тов" localSheetId="1">#REF!</definedName>
    <definedName name="Итого_ОЗП_в_базисных_ценах_с_учетом_к_тов">#REF!</definedName>
    <definedName name="Итого_ОЗП_по_акту_вып_работ_в_базисных_ценах_с_учетом_к_тов" localSheetId="0">#REF!</definedName>
    <definedName name="Итого_ОЗП_по_акту_вып_работ_в_базисных_ценах_с_учетом_к_тов" localSheetId="1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 localSheetId="0">#REF!</definedName>
    <definedName name="Итого_ОЗП_по_акту_вып_работ_при_ресурсном_расчете_с_учетом_к_тов" localSheetId="1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 localSheetId="0">#REF!</definedName>
    <definedName name="Итого_ОЗП_по_акту_выполненных_работ_в_базисных_ценах" localSheetId="1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 localSheetId="0">#REF!</definedName>
    <definedName name="Итого_ОЗП_по_акту_выполненных_работ_при_ресурсном_расчете" localSheetId="1">#REF!</definedName>
    <definedName name="Итого_ОЗП_по_акту_выполненных_работ_при_ресурсном_расчете">#REF!</definedName>
    <definedName name="Итого_ОЗП_по_рес_расчету_с_учетом_к_тов" localSheetId="0">#REF!</definedName>
    <definedName name="Итого_ОЗП_по_рес_расчету_с_учетом_к_тов" localSheetId="1">#REF!</definedName>
    <definedName name="Итого_ОЗП_по_рес_расчету_с_учетом_к_тов">#REF!</definedName>
    <definedName name="Итого_ПЗ" localSheetId="0">#REF!</definedName>
    <definedName name="Итого_ПЗ" localSheetId="1">#REF!</definedName>
    <definedName name="Итого_ПЗ">#REF!</definedName>
    <definedName name="Итого_ПЗ_в_базисных_ценах" localSheetId="0">#REF!</definedName>
    <definedName name="Итого_ПЗ_в_базисных_ценах" localSheetId="1">#REF!</definedName>
    <definedName name="Итого_ПЗ_в_базисных_ценах">#REF!</definedName>
    <definedName name="Итого_ПЗ_в_базисных_ценах_с_учетом_к_тов" localSheetId="0">#REF!</definedName>
    <definedName name="Итого_ПЗ_в_базисных_ценах_с_учетом_к_тов" localSheetId="1">#REF!</definedName>
    <definedName name="Итого_ПЗ_в_базисных_ценах_с_учетом_к_тов">#REF!</definedName>
    <definedName name="Итого_ПЗ_по_акту_вып_работ_в_базисных_ценах_с_учетом_к_тов" localSheetId="0">#REF!</definedName>
    <definedName name="Итого_ПЗ_по_акту_вып_работ_в_базисных_ценах_с_учетом_к_тов" localSheetId="1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 localSheetId="0">#REF!</definedName>
    <definedName name="Итого_ПЗ_по_акту_вып_работ_при_ресурсном_расчете_с_учетом_к_тов" localSheetId="1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 localSheetId="0">#REF!</definedName>
    <definedName name="Итого_ПЗ_по_акту_выполненных_работ_в_базисных_ценах" localSheetId="1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 localSheetId="0">#REF!</definedName>
    <definedName name="Итого_ПЗ_по_акту_выполненных_работ_при_ресурсном_расчете" localSheetId="1">#REF!</definedName>
    <definedName name="Итого_ПЗ_по_акту_выполненных_работ_при_ресурсном_расчете">#REF!</definedName>
    <definedName name="Итого_ПЗ_по_рес_расчету_с_учетом_к_тов" localSheetId="0">#REF!</definedName>
    <definedName name="Итого_ПЗ_по_рес_расчету_с_учетом_к_тов" localSheetId="1">#REF!</definedName>
    <definedName name="Итого_ПЗ_по_рес_расчету_с_учетом_к_тов">#REF!</definedName>
    <definedName name="Итого_СП_в_базисных_ценах" localSheetId="0">#REF!</definedName>
    <definedName name="Итого_СП_в_базисных_ценах" localSheetId="1">#REF!</definedName>
    <definedName name="Итого_СП_в_базисных_ценах">#REF!</definedName>
    <definedName name="Итого_СП_по_акту_в_базисных_ценах" localSheetId="0">#REF!</definedName>
    <definedName name="Итого_СП_по_акту_в_базисных_ценах" localSheetId="1">#REF!</definedName>
    <definedName name="Итого_СП_по_акту_в_базисных_ценах">#REF!</definedName>
    <definedName name="Итого_СП_по_акту_по_ресурсному_расчету" localSheetId="0">#REF!</definedName>
    <definedName name="Итого_СП_по_акту_по_ресурсному_расчету" localSheetId="1">#REF!</definedName>
    <definedName name="Итого_СП_по_акту_по_ресурсному_расчету">#REF!</definedName>
    <definedName name="Итого_СП_по_ресурсному_расчету" localSheetId="0">#REF!</definedName>
    <definedName name="Итого_СП_по_ресурсному_расчету" localSheetId="1">#REF!</definedName>
    <definedName name="Итого_СП_по_ресурсному_расчету">#REF!</definedName>
    <definedName name="Итого_ФОТ_в_базисных_ценах" localSheetId="0">#REF!</definedName>
    <definedName name="Итого_ФОТ_в_базисных_ценах" localSheetId="1">#REF!</definedName>
    <definedName name="Итого_ФОТ_в_базисных_ценах">#REF!</definedName>
    <definedName name="Итого_ФОТ_по_акту_выполненных_работ_в_базисных_ценах" localSheetId="0">#REF!</definedName>
    <definedName name="Итого_ФОТ_по_акту_выполненных_работ_в_базисных_ценах" localSheetId="1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 localSheetId="0">#REF!</definedName>
    <definedName name="Итого_ФОТ_по_акту_выполненных_работ_при_ресурсном_расчете" localSheetId="1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 localSheetId="0">#REF!</definedName>
    <definedName name="Итого_ФОТ_при_расчете_по_доле_з_п_в_стоимости_эксплуатации_машин" localSheetId="1">#REF!</definedName>
    <definedName name="Итого_ФОТ_при_расчете_по_доле_з_п_в_стоимости_эксплуатации_машин">#REF!</definedName>
    <definedName name="Итого_ЭММ__по_рес_расчету_с_учетом_к_тов" localSheetId="0">#REF!</definedName>
    <definedName name="Итого_ЭММ__по_рес_расчету_с_учетом_к_тов" localSheetId="1">#REF!</definedName>
    <definedName name="Итого_ЭММ__по_рес_расчету_с_учетом_к_тов">#REF!</definedName>
    <definedName name="Итого_ЭММ_в_базисных_ценах_с_учетом_к_тов" localSheetId="0">#REF!</definedName>
    <definedName name="Итого_ЭММ_в_базисных_ценах_с_учетом_к_тов" localSheetId="1">#REF!</definedName>
    <definedName name="Итого_ЭММ_в_базисных_ценах_с_учетом_к_тов">#REF!</definedName>
    <definedName name="Итого_ЭММ_по_акту_вып_работ_в_базисных_ценах_с_учетом_к_тов" localSheetId="0">#REF!</definedName>
    <definedName name="Итого_ЭММ_по_акту_вып_работ_в_базисных_ценах_с_учетом_к_тов" localSheetId="1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 localSheetId="0">#REF!</definedName>
    <definedName name="Итого_ЭММ_по_акту_вып_работ_при_ресурсном_расчете_с_учетом_к_тов" localSheetId="1">#REF!</definedName>
    <definedName name="Итого_ЭММ_по_акту_вып_работ_при_ресурсном_расчете_с_учетом_к_тов">#REF!</definedName>
    <definedName name="К" localSheetId="0">#REF!</definedName>
    <definedName name="К" localSheetId="1">#REF!</definedName>
    <definedName name="К">#REF!</definedName>
    <definedName name="к_ЗПМ" localSheetId="0">#REF!</definedName>
    <definedName name="к_ЗПМ" localSheetId="1">#REF!</definedName>
    <definedName name="к_ЗПМ">#REF!</definedName>
    <definedName name="к_МАТ" localSheetId="0">#REF!</definedName>
    <definedName name="к_МАТ" localSheetId="1">#REF!</definedName>
    <definedName name="к_МАТ">#REF!</definedName>
    <definedName name="к_ОЗП" localSheetId="0">#REF!</definedName>
    <definedName name="к_ОЗП" localSheetId="1">#REF!</definedName>
    <definedName name="к_ОЗП">#REF!</definedName>
    <definedName name="к_ПЗ" localSheetId="0">#REF!</definedName>
    <definedName name="к_ПЗ" localSheetId="1">#REF!</definedName>
    <definedName name="к_ПЗ">#REF!</definedName>
    <definedName name="к_ЭМ" localSheetId="0">#REF!</definedName>
    <definedName name="к_ЭМ" localSheetId="1">#REF!</definedName>
    <definedName name="к_ЭМ">#REF!</definedName>
    <definedName name="ккк" localSheetId="0">#REF!</definedName>
    <definedName name="ккк" localSheetId="1">#REF!</definedName>
    <definedName name="ккк">#REF!</definedName>
    <definedName name="лист" localSheetId="0">#REF!</definedName>
    <definedName name="лист" localSheetId="1">#REF!</definedName>
    <definedName name="лист">#REF!</definedName>
    <definedName name="МАРЖА" localSheetId="0">#REF!</definedName>
    <definedName name="МАРЖА" localSheetId="1">#REF!</definedName>
    <definedName name="МАРЖА">#REF!</definedName>
    <definedName name="Монтажные_работы_в_базисных_ценах" localSheetId="0">#REF!</definedName>
    <definedName name="Монтажные_работы_в_базисных_ценах" localSheetId="1">#REF!</definedName>
    <definedName name="Монтажные_работы_в_базисных_ценах">#REF!</definedName>
    <definedName name="Монтажные_работы_в_текущих_ценах" localSheetId="0">#REF!</definedName>
    <definedName name="Монтажные_работы_в_текущих_ценах" localSheetId="1">#REF!</definedName>
    <definedName name="Монтажные_работы_в_текущих_ценах">#REF!</definedName>
    <definedName name="Монтажные_работы_в_текущих_ценах_по_ресурсному_расчету" localSheetId="0">#REF!</definedName>
    <definedName name="Монтажные_работы_в_текущих_ценах_по_ресурсному_расчету" localSheetId="1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 localSheetId="0">#REF!</definedName>
    <definedName name="Монтажные_работы_в_текущих_ценах_после_применения_индексов" localSheetId="1">#REF!</definedName>
    <definedName name="Монтажные_работы_в_текущих_ценах_после_применения_индексов">#REF!</definedName>
    <definedName name="Наименование_группы_строек" localSheetId="0">#REF!</definedName>
    <definedName name="Наименование_группы_строек" localSheetId="1">#REF!</definedName>
    <definedName name="Наименование_группы_строек">#REF!</definedName>
    <definedName name="Наименование_локальной_сметы" localSheetId="0">#REF!</definedName>
    <definedName name="Наименование_локальной_сметы" localSheetId="1">#REF!</definedName>
    <definedName name="Наименование_локальной_сметы">#REF!</definedName>
    <definedName name="Наименование_объекта" localSheetId="0">#REF!</definedName>
    <definedName name="Наименование_объекта" localSheetId="1">#REF!</definedName>
    <definedName name="Наименование_объекта">#REF!</definedName>
    <definedName name="Наименование_объектной_сметы" localSheetId="0">#REF!</definedName>
    <definedName name="Наименование_объектной_сметы" localSheetId="1">#REF!</definedName>
    <definedName name="Наименование_объектной_сметы">#REF!</definedName>
    <definedName name="Наименование_очереди" localSheetId="0">#REF!</definedName>
    <definedName name="Наименование_очереди" localSheetId="1">#REF!</definedName>
    <definedName name="Наименование_очереди">#REF!</definedName>
    <definedName name="Наименование_пускового_комплекса" localSheetId="0">#REF!</definedName>
    <definedName name="Наименование_пускового_комплекса" localSheetId="1">#REF!</definedName>
    <definedName name="Наименование_пускового_комплекса">#REF!</definedName>
    <definedName name="Наименование_сводного_сметного_расчета" localSheetId="0">#REF!</definedName>
    <definedName name="Наименование_сводного_сметного_расчета" localSheetId="1">#REF!</definedName>
    <definedName name="Наименование_сводного_сметного_расчета">#REF!</definedName>
    <definedName name="Наименование_стройки" localSheetId="0">#REF!</definedName>
    <definedName name="Наименование_стройки" localSheetId="1">#REF!</definedName>
    <definedName name="Наименование_стройки">#REF!</definedName>
    <definedName name="накладные" localSheetId="0">#REF!</definedName>
    <definedName name="накладные" localSheetId="1">#REF!</definedName>
    <definedName name="накладные">#REF!</definedName>
    <definedName name="Норм_трудоемкость_механизаторов_по_смете_с_учетом_к_тов" localSheetId="0">#REF!</definedName>
    <definedName name="Норм_трудоемкость_механизаторов_по_смете_с_учетом_к_тов" localSheetId="1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 localSheetId="0">#REF!</definedName>
    <definedName name="Норм_трудоемкость_осн_рабочих_по_смете_с_учетом_к_тов" localSheetId="1">#REF!</definedName>
    <definedName name="Норм_трудоемкость_осн_рабочих_по_смете_с_учетом_к_тов">#REF!</definedName>
    <definedName name="Нормативная_трудоемкость_механизаторов_по_смете" localSheetId="0">#REF!</definedName>
    <definedName name="Нормативная_трудоемкость_механизаторов_по_смете" localSheetId="1">#REF!</definedName>
    <definedName name="Нормативная_трудоемкость_механизаторов_по_смете">#REF!</definedName>
    <definedName name="Нормативная_трудоемкость_основных_рабочих_по_смете" localSheetId="0">#REF!</definedName>
    <definedName name="Нормативная_трудоемкость_основных_рабочих_по_смете" localSheetId="1">#REF!</definedName>
    <definedName name="Нормативная_трудоемкость_основных_рабочих_по_смете">#REF!</definedName>
    <definedName name="_xlnm.Print_Area" localSheetId="0">'12-01'!$A$1:$G$38</definedName>
    <definedName name="_xlnm.Print_Area" localSheetId="1">'12-02'!$A$1:$G$38</definedName>
    <definedName name="Оборудование_в_базисных_ценах" localSheetId="0">#REF!</definedName>
    <definedName name="Оборудование_в_базисных_ценах" localSheetId="1">#REF!</definedName>
    <definedName name="Оборудование_в_базисных_ценах">#REF!</definedName>
    <definedName name="Оборудование_в_текущих_ценах" localSheetId="0">#REF!</definedName>
    <definedName name="Оборудование_в_текущих_ценах" localSheetId="1">#REF!</definedName>
    <definedName name="Оборудование_в_текущих_ценах">#REF!</definedName>
    <definedName name="Оборудование_в_текущих_ценах_по_ресурсному_расчету" localSheetId="0">#REF!</definedName>
    <definedName name="Оборудование_в_текущих_ценах_по_ресурсному_расчету" localSheetId="1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 localSheetId="0">#REF!</definedName>
    <definedName name="Оборудование_в_текущих_ценах_после_применения_индексов" localSheetId="1">#REF!</definedName>
    <definedName name="Оборудование_в_текущих_ценах_после_применения_индексов">#REF!</definedName>
    <definedName name="Обоснование_поправки" localSheetId="0">#REF!</definedName>
    <definedName name="Обоснование_поправки" localSheetId="1">#REF!</definedName>
    <definedName name="Обоснование_поправки">#REF!</definedName>
    <definedName name="олорлшгш" localSheetId="0">#REF!</definedName>
    <definedName name="олорлшгш" localSheetId="1">#REF!</definedName>
    <definedName name="олорлшгш">#REF!</definedName>
    <definedName name="Описание_группы_строек" localSheetId="0">#REF!</definedName>
    <definedName name="Описание_группы_строек" localSheetId="1">#REF!</definedName>
    <definedName name="Описание_группы_строек">#REF!</definedName>
    <definedName name="Описание_локальной_сметы" localSheetId="0">#REF!</definedName>
    <definedName name="Описание_локальной_сметы" localSheetId="1">#REF!</definedName>
    <definedName name="Описание_локальной_сметы">#REF!</definedName>
    <definedName name="Описание_объекта" localSheetId="0">#REF!</definedName>
    <definedName name="Описание_объекта" localSheetId="1">#REF!</definedName>
    <definedName name="Описание_объекта">#REF!</definedName>
    <definedName name="Описание_объектной_сметы" localSheetId="0">#REF!</definedName>
    <definedName name="Описание_объектной_сметы" localSheetId="1">#REF!</definedName>
    <definedName name="Описание_объектной_сметы">#REF!</definedName>
    <definedName name="Описание_очереди" localSheetId="0">#REF!</definedName>
    <definedName name="Описание_очереди" localSheetId="1">#REF!</definedName>
    <definedName name="Описание_очереди">#REF!</definedName>
    <definedName name="Описание_пускового_комплекса" localSheetId="0">#REF!</definedName>
    <definedName name="Описание_пускового_комплекса" localSheetId="1">#REF!</definedName>
    <definedName name="Описание_пускового_комплекса">#REF!</definedName>
    <definedName name="Описание_сводного_сметного_расчета" localSheetId="0">#REF!</definedName>
    <definedName name="Описание_сводного_сметного_расчета" localSheetId="1">#REF!</definedName>
    <definedName name="Описание_сводного_сметного_расчета">#REF!</definedName>
    <definedName name="Описание_стройки" localSheetId="0">#REF!</definedName>
    <definedName name="Описание_стройки" localSheetId="1">#REF!</definedName>
    <definedName name="Описание_стройки">#REF!</definedName>
    <definedName name="Основание" localSheetId="0">#REF!</definedName>
    <definedName name="Основание" localSheetId="1">#REF!</definedName>
    <definedName name="Основание">#REF!</definedName>
    <definedName name="Отчетный_период__учет_выполненных_работ" localSheetId="0">#REF!</definedName>
    <definedName name="Отчетный_период__учет_выполненных_работ" localSheetId="1">#REF!</definedName>
    <definedName name="Отчетный_период__учет_выполненных_работ">#REF!</definedName>
    <definedName name="перв_кат" localSheetId="0">#REF!</definedName>
    <definedName name="перв_кат" localSheetId="1">#REF!</definedName>
    <definedName name="перв_кат">#REF!</definedName>
    <definedName name="Подгон" localSheetId="0">#REF!</definedName>
    <definedName name="Подгон" localSheetId="1">#REF!</definedName>
    <definedName name="Подгон">#REF!</definedName>
    <definedName name="подлжддлджд" localSheetId="0">#REF!</definedName>
    <definedName name="подлжддлджд" localSheetId="1">#REF!</definedName>
    <definedName name="подлжддлджд">#REF!</definedName>
    <definedName name="пр" localSheetId="0">#REF!</definedName>
    <definedName name="пр" localSheetId="1">#REF!</definedName>
    <definedName name="пр">#REF!</definedName>
    <definedName name="прибыль" localSheetId="0">#REF!</definedName>
    <definedName name="прибыль" localSheetId="1">#REF!</definedName>
    <definedName name="прибыль">#REF!</definedName>
    <definedName name="Прилож" localSheetId="0">#REF!</definedName>
    <definedName name="Прилож" localSheetId="1">#REF!</definedName>
    <definedName name="Прилож">#REF!</definedName>
    <definedName name="Проверил" localSheetId="0">#REF!</definedName>
    <definedName name="Проверил" localSheetId="1">#REF!</definedName>
    <definedName name="Проверил">#REF!</definedName>
    <definedName name="пролоддошщ" localSheetId="0">#REF!</definedName>
    <definedName name="пролоддошщ" localSheetId="1">#REF!</definedName>
    <definedName name="пролоддошщ">#REF!</definedName>
    <definedName name="Прочие_затраты_в_базисных_ценах" localSheetId="0">#REF!</definedName>
    <definedName name="Прочие_затраты_в_базисных_ценах" localSheetId="1">#REF!</definedName>
    <definedName name="Прочие_затраты_в_базисных_ценах">#REF!</definedName>
    <definedName name="Прочие_затраты_в_текущих_ценах" localSheetId="0">#REF!</definedName>
    <definedName name="Прочие_затраты_в_текущих_ценах" localSheetId="1">#REF!</definedName>
    <definedName name="Прочие_затраты_в_текущих_ценах">#REF!</definedName>
    <definedName name="Прочие_затраты_в_текущих_ценах_по_ресурсному_расчету" localSheetId="0">#REF!</definedName>
    <definedName name="Прочие_затраты_в_текущих_ценах_по_ресурсному_расчету" localSheetId="1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 localSheetId="0">#REF!</definedName>
    <definedName name="Прочие_затраты_в_текущих_ценах_после_применения_индексов" localSheetId="1">#REF!</definedName>
    <definedName name="Прочие_затраты_в_текущих_ценах_после_применения_индексов">#REF!</definedName>
    <definedName name="рабдень">'[2]Расчет работы'!$G$2</definedName>
    <definedName name="Районный_к_т_к_ЗП" localSheetId="0">#REF!</definedName>
    <definedName name="Районный_к_т_к_ЗП" localSheetId="1">#REF!</definedName>
    <definedName name="Районный_к_т_к_ЗП">#REF!</definedName>
    <definedName name="Районный_к_т_к_ЗП_по_ресурсному_расчету" localSheetId="0">#REF!</definedName>
    <definedName name="Районный_к_т_к_ЗП_по_ресурсному_расчету" localSheetId="1">#REF!</definedName>
    <definedName name="Районный_к_т_к_ЗП_по_ресурсному_расчету">#REF!</definedName>
    <definedName name="Регистрационный_номер_группы_строек" localSheetId="0">#REF!</definedName>
    <definedName name="Регистрационный_номер_группы_строек" localSheetId="1">#REF!</definedName>
    <definedName name="Регистрационный_номер_группы_строек">#REF!</definedName>
    <definedName name="Регистрационный_номер_локальной_сметы" localSheetId="0">#REF!</definedName>
    <definedName name="Регистрационный_номер_локальной_сметы" localSheetId="1">#REF!</definedName>
    <definedName name="Регистрационный_номер_локальной_сметы">#REF!</definedName>
    <definedName name="Регистрационный_номер_объекта" localSheetId="0">#REF!</definedName>
    <definedName name="Регистрационный_номер_объекта" localSheetId="1">#REF!</definedName>
    <definedName name="Регистрационный_номер_объекта">#REF!</definedName>
    <definedName name="Регистрационный_номер_объектной_сметы" localSheetId="0">#REF!</definedName>
    <definedName name="Регистрационный_номер_объектной_сметы" localSheetId="1">#REF!</definedName>
    <definedName name="Регистрационный_номер_объектной_сметы">#REF!</definedName>
    <definedName name="Регистрационный_номер_очереди" localSheetId="0">#REF!</definedName>
    <definedName name="Регистрационный_номер_очереди" localSheetId="1">#REF!</definedName>
    <definedName name="Регистрационный_номер_очереди">#REF!</definedName>
    <definedName name="Регистрационный_номер_пускового_комплекса" localSheetId="0">#REF!</definedName>
    <definedName name="Регистрационный_номер_пускового_комплекса" localSheetId="1">#REF!</definedName>
    <definedName name="Регистрационный_номер_пускового_комплекса">#REF!</definedName>
    <definedName name="Регистрационный_номер_сводного_сметного_расчета" localSheetId="0">#REF!</definedName>
    <definedName name="Регистрационный_номер_сводного_сметного_расчета" localSheetId="1">#REF!</definedName>
    <definedName name="Регистрационный_номер_сводного_сметного_расчета">#REF!</definedName>
    <definedName name="Регистрационный_номер_стройки" localSheetId="0">#REF!</definedName>
    <definedName name="Регистрационный_номер_стройки" localSheetId="1">#REF!</definedName>
    <definedName name="Регистрационный_номер_стройки">#REF!</definedName>
    <definedName name="с5" localSheetId="0">#REF!</definedName>
    <definedName name="с5" localSheetId="1">#REF!</definedName>
    <definedName name="с5">#REF!</definedName>
    <definedName name="Сводка" localSheetId="0">#REF!</definedName>
    <definedName name="Сводка" localSheetId="1">#REF!</definedName>
    <definedName name="Сводка">#REF!</definedName>
    <definedName name="смета" localSheetId="0">#REF!</definedName>
    <definedName name="смета" localSheetId="1">#REF!</definedName>
    <definedName name="смета">#REF!</definedName>
    <definedName name="Сметная_стоимость_в_базисных_ценах" localSheetId="0">#REF!</definedName>
    <definedName name="Сметная_стоимость_в_базисных_ценах" localSheetId="1">#REF!</definedName>
    <definedName name="Сметная_стоимость_в_базисных_ценах">#REF!</definedName>
    <definedName name="Сметная_стоимость_в_текущих_ценах__после_применения_индексов" localSheetId="0">#REF!</definedName>
    <definedName name="Сметная_стоимость_в_текущих_ценах__после_применения_индексов" localSheetId="1">#REF!</definedName>
    <definedName name="Сметная_стоимость_в_текущих_ценах__после_применения_индексов">#REF!</definedName>
    <definedName name="Сметная_стоимость_по_ресурсному_расчету" localSheetId="0">#REF!</definedName>
    <definedName name="Сметная_стоимость_по_ресурсному_расчету" localSheetId="1">#REF!</definedName>
    <definedName name="Сметная_стоимость_по_ресурсному_расчету">#REF!</definedName>
    <definedName name="Составил" localSheetId="0">#REF!</definedName>
    <definedName name="Составил" localSheetId="1">#REF!</definedName>
    <definedName name="Составил">#REF!</definedName>
    <definedName name="Стоимость" localSheetId="0">#REF!</definedName>
    <definedName name="Стоимость" localSheetId="1">#REF!</definedName>
    <definedName name="Стоимость">#REF!</definedName>
    <definedName name="Стоимость_по_акту_выполненных_работ_в_базисных_ценах" localSheetId="0">#REF!</definedName>
    <definedName name="Стоимость_по_акту_выполненных_работ_в_базисных_ценах" localSheetId="1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 localSheetId="0">#REF!</definedName>
    <definedName name="Стоимость_по_акту_выполненных_работ_при_ресурсном_расчете" localSheetId="1">#REF!</definedName>
    <definedName name="Стоимость_по_акту_выполненных_работ_при_ресурсном_расчете">#REF!</definedName>
    <definedName name="Строительные_работы_в_базисных_ценах" localSheetId="0">#REF!</definedName>
    <definedName name="Строительные_работы_в_базисных_ценах" localSheetId="1">#REF!</definedName>
    <definedName name="Строительные_работы_в_базисных_ценах">#REF!</definedName>
    <definedName name="Строительные_работы_в_текущих_ценах" localSheetId="0">#REF!</definedName>
    <definedName name="Строительные_работы_в_текущих_ценах" localSheetId="1">#REF!</definedName>
    <definedName name="Строительные_работы_в_текущих_ценах">#REF!</definedName>
    <definedName name="Строительные_работы_в_текущих_ценах_по_ресурсному_расчету" localSheetId="0">#REF!</definedName>
    <definedName name="Строительные_работы_в_текущих_ценах_по_ресурсному_расчету" localSheetId="1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 localSheetId="0">#REF!</definedName>
    <definedName name="Строительные_работы_в_текущих_ценах_после_применения_индексов" localSheetId="1">#REF!</definedName>
    <definedName name="Строительные_работы_в_текущих_ценах_после_применения_индексов">#REF!</definedName>
    <definedName name="Территориальная_поправка_к_ТЕР" localSheetId="0">#REF!</definedName>
    <definedName name="Территориальная_поправка_к_ТЕР" localSheetId="1">#REF!</definedName>
    <definedName name="Территориальная_поправка_к_ТЕР">#REF!</definedName>
    <definedName name="техник" localSheetId="0">#REF!</definedName>
    <definedName name="техник" localSheetId="1">#REF!</definedName>
    <definedName name="техник">#REF!</definedName>
    <definedName name="Труд_механизаторов_по_акту_вып_работ_с_учетом_к_тов" localSheetId="0">#REF!</definedName>
    <definedName name="Труд_механизаторов_по_акту_вып_работ_с_учетом_к_тов" localSheetId="1">#REF!</definedName>
    <definedName name="Труд_механизаторов_по_акту_вып_работ_с_учетом_к_тов">#REF!</definedName>
    <definedName name="Труд_основн_рабочих_по_акту_вып_работ_с_учетом_к_тов" localSheetId="0">#REF!</definedName>
    <definedName name="Труд_основн_рабочих_по_акту_вып_работ_с_учетом_к_тов" localSheetId="1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 localSheetId="0">#REF!</definedName>
    <definedName name="Трудоемкость_механизаторов_по_акту_выполненных_работ" localSheetId="1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 localSheetId="0">#REF!</definedName>
    <definedName name="Трудоемкость_основных_рабочих_по_акту_выполненных_работ" localSheetId="1">#REF!</definedName>
    <definedName name="Трудоемкость_основных_рабочих_по_акту_выполненных_работ">#REF!</definedName>
    <definedName name="убыль" localSheetId="0">#REF!</definedName>
    <definedName name="убыль" localSheetId="1">#REF!</definedName>
    <definedName name="убыль">#REF!</definedName>
    <definedName name="Укрупненный_норматив_НР_для_расчета_в_текущих_ценах_и_ценах_2001г." localSheetId="0">#REF!</definedName>
    <definedName name="Укрупненный_норматив_НР_для_расчета_в_текущих_ценах_и_ценах_2001г." localSheetId="1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 localSheetId="0">#REF!</definedName>
    <definedName name="Укрупненный_норматив_НР_для_расчета_в_ценах_1984г." localSheetId="1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 localSheetId="0">#REF!</definedName>
    <definedName name="Укрупненный_норматив_СП_для_расчета_в_текущих_ценах_и_ценах_2001г." localSheetId="1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 localSheetId="0">#REF!</definedName>
    <definedName name="Укрупненный_норматив_СП_для_расчета_в_ценах_1984г." localSheetId="1">#REF!</definedName>
    <definedName name="Укрупненный_норматив_СП_для_расчета_в_ценах_1984г.">#REF!</definedName>
    <definedName name="ц" localSheetId="0">#REF!</definedName>
    <definedName name="ц" localSheetId="1">#REF!</definedName>
    <definedName name="ц">#REF!</definedName>
    <definedName name="ццц" localSheetId="0">#REF!</definedName>
    <definedName name="ццц" localSheetId="1">#REF!</definedName>
    <definedName name="ццц">#REF!</definedName>
    <definedName name="экт" localSheetId="0">#REF!</definedName>
    <definedName name="экт" localSheetId="1">#REF!</definedName>
    <definedName name="экт">#REF!</definedName>
  </definedNames>
  <calcPr calcId="162913"/>
</workbook>
</file>

<file path=xl/calcChain.xml><?xml version="1.0" encoding="utf-8"?>
<calcChain xmlns="http://schemas.openxmlformats.org/spreadsheetml/2006/main">
  <c r="M290" i="30" l="1"/>
  <c r="N290" i="30"/>
  <c r="O290" i="30" s="1"/>
  <c r="M288" i="30"/>
  <c r="N288" i="30" s="1"/>
  <c r="O288" i="30" l="1"/>
  <c r="E14" i="3" l="1"/>
  <c r="F14" i="3" s="1"/>
  <c r="E13" i="3"/>
  <c r="F13" i="3" s="1"/>
  <c r="E12" i="3"/>
  <c r="F12" i="3" s="1"/>
  <c r="F9" i="3"/>
  <c r="E9" i="3"/>
  <c r="G9" i="3" s="1"/>
  <c r="F8" i="3"/>
  <c r="E8" i="3"/>
  <c r="F7" i="3"/>
  <c r="E7" i="3"/>
  <c r="F6" i="3"/>
  <c r="E6" i="3"/>
  <c r="F5" i="3"/>
  <c r="E5" i="3"/>
  <c r="F4" i="3"/>
  <c r="E4" i="3"/>
  <c r="M231" i="30"/>
  <c r="M221" i="30"/>
  <c r="M173" i="30"/>
  <c r="M154" i="30"/>
  <c r="M113" i="30"/>
  <c r="M93" i="30"/>
  <c r="M74" i="30"/>
  <c r="P9" i="29"/>
  <c r="O9" i="29"/>
  <c r="N9" i="29"/>
  <c r="G23" i="14"/>
  <c r="G22" i="14"/>
  <c r="G21" i="14"/>
  <c r="G20" i="14"/>
  <c r="G19" i="14"/>
  <c r="G18" i="14"/>
  <c r="G17" i="14"/>
  <c r="G16" i="14"/>
  <c r="G15" i="14"/>
  <c r="G14" i="14"/>
  <c r="G24" i="14" s="1"/>
  <c r="G27" i="14" s="1"/>
  <c r="G29" i="14" s="1"/>
  <c r="G23" i="22"/>
  <c r="G22" i="22"/>
  <c r="G21" i="22"/>
  <c r="G20" i="22"/>
  <c r="G19" i="22"/>
  <c r="M18" i="22"/>
  <c r="G18" i="22"/>
  <c r="G17" i="22"/>
  <c r="M16" i="22"/>
  <c r="G16" i="22"/>
  <c r="M15" i="22"/>
  <c r="J15" i="22"/>
  <c r="G15" i="22"/>
  <c r="M14" i="22"/>
  <c r="J14" i="22"/>
  <c r="G14" i="22"/>
  <c r="G24" i="22" s="1"/>
  <c r="G27" i="22" s="1"/>
  <c r="G29" i="22" s="1"/>
  <c r="M13" i="22"/>
  <c r="J13" i="22"/>
  <c r="M12" i="22"/>
  <c r="J12" i="22"/>
  <c r="M11" i="22"/>
  <c r="J11" i="22"/>
  <c r="M10" i="22"/>
  <c r="J10" i="22"/>
  <c r="M9" i="22"/>
  <c r="J9" i="22"/>
  <c r="M8" i="22"/>
  <c r="J8" i="22"/>
  <c r="M7" i="22"/>
  <c r="J7" i="22"/>
  <c r="M6" i="22"/>
  <c r="J6" i="22"/>
  <c r="M267" i="30" l="1"/>
  <c r="N267" i="30" s="1"/>
  <c r="O267" i="30" s="1"/>
  <c r="M15" i="30"/>
  <c r="N15" i="30"/>
  <c r="O15" i="30" s="1"/>
  <c r="M34" i="30"/>
  <c r="M54" i="30"/>
  <c r="M7" i="30"/>
  <c r="N221" i="30"/>
  <c r="O221" i="30" s="1"/>
  <c r="N113" i="30"/>
  <c r="O113" i="30" s="1"/>
  <c r="N74" i="30"/>
  <c r="O74" i="30" s="1"/>
  <c r="M132" i="30"/>
  <c r="N154" i="30"/>
  <c r="O154" i="30" s="1"/>
  <c r="N173" i="30"/>
  <c r="O173" i="30" s="1"/>
  <c r="M205" i="30"/>
  <c r="M249" i="30"/>
  <c r="N93" i="30"/>
  <c r="O93" i="30" s="1"/>
  <c r="M278" i="30"/>
  <c r="N231" i="30"/>
  <c r="O231" i="30" s="1"/>
  <c r="M193" i="30"/>
  <c r="M14" i="30" l="1"/>
  <c r="M325" i="30" s="1"/>
  <c r="N278" i="30"/>
  <c r="O278" i="30" s="1"/>
  <c r="N132" i="30"/>
  <c r="O132" i="30" s="1"/>
  <c r="N205" i="30"/>
  <c r="O205" i="30" s="1"/>
  <c r="N7" i="30"/>
  <c r="O7" i="30" s="1"/>
  <c r="N193" i="30"/>
  <c r="O193" i="30" s="1"/>
  <c r="N34" i="30"/>
  <c r="O34" i="30" s="1"/>
  <c r="N249" i="30"/>
  <c r="O249" i="30" s="1"/>
  <c r="N54" i="30"/>
  <c r="O54" i="30" s="1"/>
  <c r="N14" i="30" l="1"/>
  <c r="O14" i="30" l="1"/>
  <c r="O325" i="30" s="1"/>
  <c r="N325" i="30"/>
</calcChain>
</file>

<file path=xl/sharedStrings.xml><?xml version="1.0" encoding="utf-8"?>
<sst xmlns="http://schemas.openxmlformats.org/spreadsheetml/2006/main" count="1102" uniqueCount="478">
  <si>
    <t>№ п.п.</t>
  </si>
  <si>
    <t xml:space="preserve">Перечень выполняемых работ </t>
  </si>
  <si>
    <t>Исполнитель</t>
  </si>
  <si>
    <t>должность</t>
  </si>
  <si>
    <t xml:space="preserve">Главный специалист    </t>
  </si>
  <si>
    <t xml:space="preserve">Ведущий специалист  </t>
  </si>
  <si>
    <t xml:space="preserve">Специалист      </t>
  </si>
  <si>
    <t xml:space="preserve">Системный архитектор             </t>
  </si>
  <si>
    <t>Итого заработной платы, (руб.)</t>
  </si>
  <si>
    <t xml:space="preserve"> </t>
  </si>
  <si>
    <t>2. Расчет стоимости выполнения работ</t>
  </si>
  <si>
    <t>2.1 Процент заработной платы в составе себестоимости, %</t>
  </si>
  <si>
    <t>2.2 Себестоимость работ, (руб.)</t>
  </si>
  <si>
    <t>2.3 Уровень рентабельности, %</t>
  </si>
  <si>
    <t>калькулятор</t>
  </si>
  <si>
    <t>справка ФОТ</t>
  </si>
  <si>
    <t>Линейный руководитель (начальник отдела/департамента ИБ)</t>
  </si>
  <si>
    <t>руководитель проекта</t>
  </si>
  <si>
    <t>системный архитектор</t>
  </si>
  <si>
    <t>архитектор сети</t>
  </si>
  <si>
    <t>специалист Cisco</t>
  </si>
  <si>
    <t>сервис-менеджер по информационным системам</t>
  </si>
  <si>
    <t xml:space="preserve">Технический писатель/оформитель  </t>
  </si>
  <si>
    <t>менеджер качества</t>
  </si>
  <si>
    <t>специалист по оборудованию НР</t>
  </si>
  <si>
    <t>архитектор виртуальной инфраструктуры</t>
  </si>
  <si>
    <t>администратор проекта</t>
  </si>
  <si>
    <t>ООО "РусГидро ИТ сервис"</t>
  </si>
  <si>
    <t xml:space="preserve">Наименование предприятия, здания,
сооружения, стадии проектирования, этапа, вида проектных или изыскательских работ:   </t>
  </si>
  <si>
    <t>Наименование проектной (изыскательской) организации:</t>
  </si>
  <si>
    <t>Наименование организации Заказчика:</t>
  </si>
  <si>
    <t>1. Расчет заработной платы</t>
  </si>
  <si>
    <t>руб.</t>
  </si>
  <si>
    <t>Количество человеко-дней</t>
  </si>
  <si>
    <t>Средняя оплата труда за 1 день</t>
  </si>
  <si>
    <t>Оплата труда (всего)</t>
  </si>
  <si>
    <t>количество</t>
  </si>
  <si>
    <t>(сумма прописью)</t>
  </si>
  <si>
    <t>Итого, (руб.), без НДС:</t>
  </si>
  <si>
    <t>Е.В. Смирнова</t>
  </si>
  <si>
    <t>Смета № 12-01</t>
  </si>
  <si>
    <t>1</t>
  </si>
  <si>
    <t>Приложение № 1 к Сводному сметному расчету</t>
  </si>
  <si>
    <t>Приложение № 2 к Сводному сметному расчету</t>
  </si>
  <si>
    <t>Ведущий эксперт (технический писатель)</t>
  </si>
  <si>
    <t>Главный эксперт УЭСПД</t>
  </si>
  <si>
    <t>Ведущий эксперт ОСЗИ</t>
  </si>
  <si>
    <t>Проверил: Начальник управления организационного сопровождения ООО "РусГидро ИТ сервис"</t>
  </si>
  <si>
    <t>Разработка рабочей документации.</t>
  </si>
  <si>
    <t>Разработка рабочей документации на ПОБИ:
Ведомость рабочей документации;
Программа и методика испытаний;
План производства работ;
Логическая схема организации сети уровня L2;
Логическая схема организации сети уровня L3;
План расположения оборудования и проводок;
Таблица соединений и подключений;
Чертеж установки технических средств в шкафах;
Спецификация оборудования и ПО;
Акт выполненных работ в рамках этапа.</t>
  </si>
  <si>
    <t>Руководитель проекта</t>
  </si>
  <si>
    <t>Главный инженер проекта</t>
  </si>
  <si>
    <t>Начальник отдела СЗИ</t>
  </si>
  <si>
    <t>Главный эксперт ОСЗИ</t>
  </si>
  <si>
    <t>Главный эксперт ОСЗИ АльфаДок</t>
  </si>
  <si>
    <t>Начальник УЭСПД</t>
  </si>
  <si>
    <t xml:space="preserve">Ведущий эксперт </t>
  </si>
  <si>
    <t>шт</t>
  </si>
  <si>
    <t>Смета № 12-02</t>
  </si>
  <si>
    <t>Предпроектное обследование. Разработка проектной документации.</t>
  </si>
  <si>
    <t>Отчет о предпроектном обследовании.
Техническое задание на проектирование.
Проектная документация в составе:
-Ведомость технического проекта;
-Пояснительная записка к техническому проекту;
-Описание комплекса технических средств;
-Структурная схема комплекса программных и программно-аппаратных средств;
-Схема функциональной структуры;
-Ведомость оборудования и ПО.
Акт выполненных работ в рамках этапа.</t>
  </si>
  <si>
    <t>16 месяцев проект</t>
  </si>
  <si>
    <t>Колодеца Е.В.</t>
  </si>
  <si>
    <t>Цвилев А.С.</t>
  </si>
  <si>
    <t>Беленикин С.Ю.</t>
  </si>
  <si>
    <t>Храпов В.</t>
  </si>
  <si>
    <t>Ханмагомедов А.Х.</t>
  </si>
  <si>
    <t>Белев Д.В.</t>
  </si>
  <si>
    <t>Решетников А.О.</t>
  </si>
  <si>
    <t>Цакоев З.Д.</t>
  </si>
  <si>
    <t>Вантеев С.А.</t>
  </si>
  <si>
    <t>Проверка</t>
  </si>
  <si>
    <t>Д.С. Барков</t>
  </si>
  <si>
    <t>Барков Д.С.</t>
  </si>
  <si>
    <t>Составил:   Ведущий специалист УОС  ООО «РусГидро ИТ сервис»</t>
  </si>
  <si>
    <t>Создание подсистемы безопасности автоматизированной системы управления технологическим процессом Чирюртской ГЭС</t>
  </si>
  <si>
    <t>Девятьсот шестнадцать тысяч пятьсот шестьдесят шесть рублей 00 копеек (без НДС)</t>
  </si>
  <si>
    <t>Один миллион двести двадцать шесть тысяч семьсот семьдесят четыре рубля 00 копеек (без НДС)</t>
  </si>
  <si>
    <t>компл</t>
  </si>
  <si>
    <t>Цена за единицу,
руб. без НДС</t>
  </si>
  <si>
    <t>№ партии</t>
  </si>
  <si>
    <t>№ поз.</t>
  </si>
  <si>
    <t>Единица измерения</t>
  </si>
  <si>
    <t>Количество</t>
  </si>
  <si>
    <t>Наименование обоудования / ПО
с указанием Технических характеристик (описание)</t>
  </si>
  <si>
    <t>Артикул, тип, марка / Каталожный номер ПО</t>
  </si>
  <si>
    <t>Изготовитель (производитель) оборудования/
правообладатель ПО</t>
  </si>
  <si>
    <t>Страна происхождения товара</t>
  </si>
  <si>
    <t>Страна регистрации2 производителя / правообладателя ПО</t>
  </si>
  <si>
    <t>Код ОКПД2</t>
  </si>
  <si>
    <t>НДС, руб.</t>
  </si>
  <si>
    <t>Страной происхождения товара считается государство, на территории которого товар был полностью произведен или подвергнут достаточной обработке/переработке в соответствии с настоящими Правилами</t>
  </si>
  <si>
    <t>Страна регистрации производителя — это страна, в которой зарегистрирована торговая марка, а не место производства товара.</t>
  </si>
  <si>
    <t>Реестре российской промышленной продукции (ПП РФ 719)</t>
  </si>
  <si>
    <t>Единый реестр российской радиоэлектронной продукции (ПП РФ 878)</t>
  </si>
  <si>
    <t>Едином реестре российских программ для электронных вычислительных машин и баз данных (ПП РФ 1236)</t>
  </si>
  <si>
    <t xml:space="preserve">Порядковый номер реестровой записи в 
Реестре российской промышленной продукции (ПП РФ 719) или Единый реестр российской радиоэлектронной продукции (ПП РФ 878) / 
Едином реестре российских программ для электронных вычислительных машин и баз данных (ПП РФ </t>
  </si>
  <si>
    <t>Общая стоимость,
руб. без НДС</t>
  </si>
  <si>
    <t>Общая стоимость с НДС,
руб. с НДС</t>
  </si>
  <si>
    <t>Перечень сопроводительных документов для оборудования ( в том числе подтверждающих качество Товара)</t>
  </si>
  <si>
    <t>Новые шкафы в сборе</t>
  </si>
  <si>
    <t>компл.</t>
  </si>
  <si>
    <t>шт.</t>
  </si>
  <si>
    <t>2</t>
  </si>
  <si>
    <t>3</t>
  </si>
  <si>
    <t>5</t>
  </si>
  <si>
    <t>6</t>
  </si>
  <si>
    <t>7</t>
  </si>
  <si>
    <t>8</t>
  </si>
  <si>
    <t>10</t>
  </si>
  <si>
    <t>Оптический приемопередатчик SFP, 1G, 20км, SM, DDM, 1310нм, LC</t>
  </si>
  <si>
    <t>12</t>
  </si>
  <si>
    <t>15</t>
  </si>
  <si>
    <t>20</t>
  </si>
  <si>
    <t>4</t>
  </si>
  <si>
    <t>Оптический приемопередатчик SFP, 1G, 2км, MM, DDM, 1310нм, LC</t>
  </si>
  <si>
    <t>Монитор 27″, 2560 x 1440 QHD 75 Гц, антибликовое покрытие, 1000:1, 250 кд/м², VESA 100x100, 2 динамика по 6 Вт, 1 х HDMI v2.0, 1 х DisplayPort v1.2, 1 х Mini-Jack 3.5 мм</t>
  </si>
  <si>
    <t>Модуль PRP 0.5U с двумя портами 1000BaseX, 10/100/1000BaseT(X) SFP</t>
  </si>
  <si>
    <t>Модуль 0.5U с четырьмя портами 1000BaseX DDM, 10/100/1000BaseT(X) SFP-слот</t>
  </si>
  <si>
    <t>Модуль 0.5U с четырьмя портами 10/100/1000BaseT(X) RJ-45</t>
  </si>
  <si>
    <t>Модуль трансивера SFP-GE-SM-10км</t>
  </si>
  <si>
    <t>Модуль трансивера SFP-RJ-45-Т</t>
  </si>
  <si>
    <t>Комплекты для установки в существующие шкафы.
Необходимо разбить на позиции (ценообразующие и являющиеся оборудованием) с указанием полного наименования (тип, марка, артикул) каждой составляющей и стоимости за единицу</t>
  </si>
  <si>
    <t>АРМы</t>
  </si>
  <si>
    <t>Метеостанция для автоматического мониторинга погодных условий</t>
  </si>
  <si>
    <t>* Примечание: Указанные в настоящем ТТ ссылки на ТУ, марку (тип) продукции носят описательный, а не обязательный характер. В случае, если Участником предлагается эквивалентная продукция требуемой Заказчику продукции или ее составных частей, он должен в обязательном порядке в составе своего предложения предоставить подробное техническое описание предлагаемого к поставке эквивалента, в объеме не менее установленных в настоящем ТТ требований. Эквивалентная продукция – это продукция, которая по техническим и функциональным характеристикам не уступает характеристикам, заявленным в документации о закупке, в том числе, по гарантийным срокам и срокам эксплуатации.</t>
  </si>
  <si>
    <t>Коммутатор сети «А», в составе:</t>
  </si>
  <si>
    <t>Промышленный модульный коммутатор L2 YN-SI3500A</t>
  </si>
  <si>
    <t>Интерфейсный модуль 8 х 10/100/1000BASE-T RJ-45</t>
  </si>
  <si>
    <t>Интерфейсный модуль 8 х 100/1000BASE-X SFP</t>
  </si>
  <si>
    <t>Коммутатор сети «В», в составе:</t>
  </si>
  <si>
    <t>Коммутатор RedBox, в составе:</t>
  </si>
  <si>
    <t>Промышленный модульный коммутатор L2 YN-SI3500AE</t>
  </si>
  <si>
    <t>Кросс в стойку в сборе на 48 портов с пигтейлами и адаптерами LC SM</t>
  </si>
  <si>
    <t>Выключатель автоматический КЭАЗ
OptiDin ВМ63-2C6-УХЛ3</t>
  </si>
  <si>
    <t>Выключатель автоматический КЭАЗ
OptiDin ВМ63-2C6-DC-УХЛ3</t>
  </si>
  <si>
    <t>Модуль питания на DIN-рейку</t>
  </si>
  <si>
    <t>Коммутаторы сети «А», в составе:</t>
  </si>
  <si>
    <t>Коммутаторы сети «В», в составе:</t>
  </si>
  <si>
    <t>Интерфейсный модуль 4 х 10/100/1000BASE-T RJ-45</t>
  </si>
  <si>
    <t>Комплект в Шкаф ТСПД ЛАЗ ОПУ-3-R1 (существующий)</t>
  </si>
  <si>
    <t>Монитор RDW Computers 31.5" RDW3207 черный IPS 1ms HDMI M/M HAS Piv 300cd 178гр/178гр 2560x1440 180Hz VGA DP QHD USB (RUS)</t>
  </si>
  <si>
    <t>9</t>
  </si>
  <si>
    <t>11</t>
  </si>
  <si>
    <t>13</t>
  </si>
  <si>
    <t>14</t>
  </si>
  <si>
    <t>16</t>
  </si>
  <si>
    <t>17</t>
  </si>
  <si>
    <t>18</t>
  </si>
  <si>
    <t>19</t>
  </si>
  <si>
    <t>21</t>
  </si>
  <si>
    <t>22</t>
  </si>
  <si>
    <t>23.2</t>
  </si>
  <si>
    <t>Патч-панель 19" 48 портов RJ-45 FTP 5e,</t>
  </si>
  <si>
    <t>Оборудование ВУ</t>
  </si>
  <si>
    <t>Промышленный модульный коммутатор L2 YN-SI5500AE</t>
  </si>
  <si>
    <t>Промышленный модульный коммутатор L2 YN-SI5500AЕ</t>
  </si>
  <si>
    <t>Модуль питания на DIN-рейку, арт. КАН-Д300Ц48Н</t>
  </si>
  <si>
    <t>Метеостанция для автоматического мониторинга погодных условий СОКОЛ-М1</t>
  </si>
  <si>
    <t>8.4</t>
  </si>
  <si>
    <t>8.5</t>
  </si>
  <si>
    <t>8.6</t>
  </si>
  <si>
    <t>8.7</t>
  </si>
  <si>
    <t>8.8</t>
  </si>
  <si>
    <t>8.9</t>
  </si>
  <si>
    <t>8.10</t>
  </si>
  <si>
    <t>8.12</t>
  </si>
  <si>
    <t>8.13</t>
  </si>
  <si>
    <t>8.14</t>
  </si>
  <si>
    <t>8.15</t>
  </si>
  <si>
    <t>8.16</t>
  </si>
  <si>
    <t>8.11.1</t>
  </si>
  <si>
    <t>8.11.2</t>
  </si>
  <si>
    <t>8.11.3</t>
  </si>
  <si>
    <t>8.11.4</t>
  </si>
  <si>
    <t>9.4</t>
  </si>
  <si>
    <t>9.5</t>
  </si>
  <si>
    <t>9.6</t>
  </si>
  <si>
    <t>9.7</t>
  </si>
  <si>
    <t>9.8</t>
  </si>
  <si>
    <t>9.9</t>
  </si>
  <si>
    <t>9.8.1</t>
  </si>
  <si>
    <t>9.8.2</t>
  </si>
  <si>
    <t>9.9.1</t>
  </si>
  <si>
    <t>9.9.2</t>
  </si>
  <si>
    <t>9.9.3</t>
  </si>
  <si>
    <t>9.9.4</t>
  </si>
  <si>
    <t>9.10</t>
  </si>
  <si>
    <t>9.11</t>
  </si>
  <si>
    <t>9.12</t>
  </si>
  <si>
    <t>9.13</t>
  </si>
  <si>
    <t>9.14</t>
  </si>
  <si>
    <t>10.4</t>
  </si>
  <si>
    <t>10.4.1</t>
  </si>
  <si>
    <t>10.4.2</t>
  </si>
  <si>
    <t>10.5</t>
  </si>
  <si>
    <t>10.5.1</t>
  </si>
  <si>
    <t>10.5.2</t>
  </si>
  <si>
    <t>10.5.3</t>
  </si>
  <si>
    <t>10.6</t>
  </si>
  <si>
    <t>10.6.1</t>
  </si>
  <si>
    <t>10.6.2</t>
  </si>
  <si>
    <t>10.6.3</t>
  </si>
  <si>
    <t>10.6.4</t>
  </si>
  <si>
    <t>10.7</t>
  </si>
  <si>
    <t>10.8</t>
  </si>
  <si>
    <t>10.9</t>
  </si>
  <si>
    <t>10.10</t>
  </si>
  <si>
    <t>10.11</t>
  </si>
  <si>
    <t>11.4</t>
  </si>
  <si>
    <t>11.4.1</t>
  </si>
  <si>
    <t>11.4.2</t>
  </si>
  <si>
    <t>11.5</t>
  </si>
  <si>
    <t>11.5.1</t>
  </si>
  <si>
    <t>11.5.2</t>
  </si>
  <si>
    <t>11.6</t>
  </si>
  <si>
    <t>11.6.1</t>
  </si>
  <si>
    <t>11.6.2</t>
  </si>
  <si>
    <t>11.6.3</t>
  </si>
  <si>
    <t>11.6.4</t>
  </si>
  <si>
    <t>11.7</t>
  </si>
  <si>
    <t>11.8</t>
  </si>
  <si>
    <t>11.9</t>
  </si>
  <si>
    <t>11.10</t>
  </si>
  <si>
    <t>11.11</t>
  </si>
  <si>
    <t>12.4</t>
  </si>
  <si>
    <t>12.5</t>
  </si>
  <si>
    <t>12.4.1</t>
  </si>
  <si>
    <t>12.4.2</t>
  </si>
  <si>
    <t>12.4.3</t>
  </si>
  <si>
    <t>12.6</t>
  </si>
  <si>
    <t>12.5.1</t>
  </si>
  <si>
    <t>12.5.2</t>
  </si>
  <si>
    <t>12.6.1</t>
  </si>
  <si>
    <t>12.6.2</t>
  </si>
  <si>
    <t>12.6.3</t>
  </si>
  <si>
    <t>12.6.4</t>
  </si>
  <si>
    <t>12.7</t>
  </si>
  <si>
    <t>12.8</t>
  </si>
  <si>
    <t>12.9</t>
  </si>
  <si>
    <t>12.10</t>
  </si>
  <si>
    <t>12.11</t>
  </si>
  <si>
    <t>13.4</t>
  </si>
  <si>
    <t>13.5</t>
  </si>
  <si>
    <t>13.4.1</t>
  </si>
  <si>
    <t>13.4.2</t>
  </si>
  <si>
    <t>13.6</t>
  </si>
  <si>
    <t>13.5.1</t>
  </si>
  <si>
    <t>13.5.2</t>
  </si>
  <si>
    <t>13.7</t>
  </si>
  <si>
    <t>13.6.1</t>
  </si>
  <si>
    <t>13.6.2</t>
  </si>
  <si>
    <t>13.6.3</t>
  </si>
  <si>
    <t>13.6.4</t>
  </si>
  <si>
    <t>13.8</t>
  </si>
  <si>
    <t>13.9</t>
  </si>
  <si>
    <t>13.10</t>
  </si>
  <si>
    <t>13.11</t>
  </si>
  <si>
    <t>14.4</t>
  </si>
  <si>
    <t>14.5</t>
  </si>
  <si>
    <t>14.4.1</t>
  </si>
  <si>
    <t>14.4.2</t>
  </si>
  <si>
    <t>14.4.3</t>
  </si>
  <si>
    <t>14.4.4</t>
  </si>
  <si>
    <t>14.6</t>
  </si>
  <si>
    <t>14.5.1</t>
  </si>
  <si>
    <t>14.5.2</t>
  </si>
  <si>
    <t>14.5.3</t>
  </si>
  <si>
    <t>14.7</t>
  </si>
  <si>
    <t>14.6.1</t>
  </si>
  <si>
    <t>14.6.2</t>
  </si>
  <si>
    <t>14.6.3</t>
  </si>
  <si>
    <t>14.6.4</t>
  </si>
  <si>
    <t>14.8</t>
  </si>
  <si>
    <t>14.9</t>
  </si>
  <si>
    <t>14.10</t>
  </si>
  <si>
    <t>14.11</t>
  </si>
  <si>
    <t>15.4</t>
  </si>
  <si>
    <t>15.5</t>
  </si>
  <si>
    <t>15.4.1</t>
  </si>
  <si>
    <t>15.4.2</t>
  </si>
  <si>
    <t>15.6</t>
  </si>
  <si>
    <t>15.5.1</t>
  </si>
  <si>
    <t>15.5.2</t>
  </si>
  <si>
    <t>15.7</t>
  </si>
  <si>
    <t>15.6.1</t>
  </si>
  <si>
    <t>15.6.2</t>
  </si>
  <si>
    <t>15.6.3</t>
  </si>
  <si>
    <t>15.6.4</t>
  </si>
  <si>
    <t>15.8</t>
  </si>
  <si>
    <t>15.9</t>
  </si>
  <si>
    <t>15.10</t>
  </si>
  <si>
    <t>15.11</t>
  </si>
  <si>
    <t>16.4</t>
  </si>
  <si>
    <t>16.5</t>
  </si>
  <si>
    <t>16.4.1</t>
  </si>
  <si>
    <t>16.4.2</t>
  </si>
  <si>
    <t>16.4.3</t>
  </si>
  <si>
    <t>16.6</t>
  </si>
  <si>
    <t>16.5.1</t>
  </si>
  <si>
    <t>16.5.2</t>
  </si>
  <si>
    <t>16.7</t>
  </si>
  <si>
    <t>16.6.1</t>
  </si>
  <si>
    <t>16.6.2</t>
  </si>
  <si>
    <t>16.6.3</t>
  </si>
  <si>
    <t>16.6.4</t>
  </si>
  <si>
    <t>16.8</t>
  </si>
  <si>
    <t>16.9</t>
  </si>
  <si>
    <t>16.10</t>
  </si>
  <si>
    <t>16.11</t>
  </si>
  <si>
    <t>17.2</t>
  </si>
  <si>
    <t>17.3</t>
  </si>
  <si>
    <t>17.2.1</t>
  </si>
  <si>
    <t>17.2.2</t>
  </si>
  <si>
    <t>17.2.3</t>
  </si>
  <si>
    <t>17.4</t>
  </si>
  <si>
    <t>17.3.1</t>
  </si>
  <si>
    <t>17.3.2</t>
  </si>
  <si>
    <t>17.3.3</t>
  </si>
  <si>
    <t>18.3</t>
  </si>
  <si>
    <t>18.4</t>
  </si>
  <si>
    <t>18.3.1</t>
  </si>
  <si>
    <t>18.3.2</t>
  </si>
  <si>
    <t>18.3.3</t>
  </si>
  <si>
    <t>18.5</t>
  </si>
  <si>
    <t>18.4.1</t>
  </si>
  <si>
    <t>18.4.2</t>
  </si>
  <si>
    <t>18.4.3</t>
  </si>
  <si>
    <t>18.6</t>
  </si>
  <si>
    <t>18.5.1</t>
  </si>
  <si>
    <t>18.5.2</t>
  </si>
  <si>
    <t>18.5.3</t>
  </si>
  <si>
    <t>18.5.4</t>
  </si>
  <si>
    <t>18.7</t>
  </si>
  <si>
    <t>19.3</t>
  </si>
  <si>
    <t>19.4</t>
  </si>
  <si>
    <t>19.3.1</t>
  </si>
  <si>
    <t>19.3.2</t>
  </si>
  <si>
    <t>19.5</t>
  </si>
  <si>
    <t>19.4.1</t>
  </si>
  <si>
    <t>19.4.2</t>
  </si>
  <si>
    <t>19.4.3</t>
  </si>
  <si>
    <t>20.3</t>
  </si>
  <si>
    <t>20.4</t>
  </si>
  <si>
    <t>20.3.1</t>
  </si>
  <si>
    <t>20.3.2</t>
  </si>
  <si>
    <t>20.5</t>
  </si>
  <si>
    <t>20.4.1</t>
  </si>
  <si>
    <t>20.4.2</t>
  </si>
  <si>
    <t>20.6</t>
  </si>
  <si>
    <t>20.5.1</t>
  </si>
  <si>
    <t>20.5.2</t>
  </si>
  <si>
    <t>20.5.3</t>
  </si>
  <si>
    <t>20.7</t>
  </si>
  <si>
    <t>20.6.1</t>
  </si>
  <si>
    <t>20.6.2</t>
  </si>
  <si>
    <t>20.6.3</t>
  </si>
  <si>
    <t>20.8</t>
  </si>
  <si>
    <t>20.9</t>
  </si>
  <si>
    <t>21.4</t>
  </si>
  <si>
    <t>21.5</t>
  </si>
  <si>
    <t>21.4.1</t>
  </si>
  <si>
    <t>21.4.2</t>
  </si>
  <si>
    <t>21.4.3</t>
  </si>
  <si>
    <t>21.6</t>
  </si>
  <si>
    <t>21.5.1</t>
  </si>
  <si>
    <t>21.5.2</t>
  </si>
  <si>
    <t>21.5.3</t>
  </si>
  <si>
    <t>21.7</t>
  </si>
  <si>
    <t>21.6.1</t>
  </si>
  <si>
    <t>21.6.2</t>
  </si>
  <si>
    <t>21.6.3</t>
  </si>
  <si>
    <t>21.6.4</t>
  </si>
  <si>
    <t>21.8</t>
  </si>
  <si>
    <t>21.9</t>
  </si>
  <si>
    <t>21.10</t>
  </si>
  <si>
    <t>Дискртеная видеокарта NVIDIA GeForce RTX 3050 Palit StormX 6Gb</t>
  </si>
  <si>
    <t>КVM Переключатель Aten CS19208-AT-G</t>
  </si>
  <si>
    <t>7.1</t>
  </si>
  <si>
    <t>Шкаф МСТ</t>
  </si>
  <si>
    <t>КVM Удлинитель ATEN CE750A-AT-G</t>
  </si>
  <si>
    <t>Шкаф ШКО1</t>
  </si>
  <si>
    <t>Шкаф ШКО2</t>
  </si>
  <si>
    <t>Шкаф контроллера СОТИАССО №1</t>
  </si>
  <si>
    <t>Шкаф контроллера СОТИАССО №2</t>
  </si>
  <si>
    <t>Комплект в Шкаф РЗ-ОРУ-2-R1 п.36  (существующий)</t>
  </si>
  <si>
    <t>Комплект в Шкаф ТСПД-1,2Г п.9 (существующий)</t>
  </si>
  <si>
    <t>Комплект в Шкаф ТСПД-3,4Г п.9 (существующий)</t>
  </si>
  <si>
    <t>Комплект в Шкаф ТСПД-5,6Г п.9 (существующий)</t>
  </si>
  <si>
    <t>Комплект в Шкаф ТСПД-7,8Г п.9 (существующий)</t>
  </si>
  <si>
    <t>Комплект в Шкаф ТСПД-9,10Г п.9 (существующий)</t>
  </si>
  <si>
    <t>Комплект в Шкаф ТСПД-11,12Г п.9 (существующий)</t>
  </si>
  <si>
    <t>Комплект в Шкаф ТСПД-15,16Г п.9 (существующий)</t>
  </si>
  <si>
    <t>Комплект в Шкаф ТСПД-17,18Г п.9 (существующий)</t>
  </si>
  <si>
    <t>Комплект в Шкаф ТСПД-Г5-01 (существующий)</t>
  </si>
  <si>
    <t>Комплект в Шкаф РЗ 2-2-R3 (существующий)</t>
  </si>
  <si>
    <t>Комплект в Шкаф ТСПД СПК-314-R3 (существующий)</t>
  </si>
  <si>
    <t>Комплект в СОЕВ (существующий)</t>
  </si>
  <si>
    <t>Комплект в Шкаф ШЭЦЗСРТИ (Метеостанция)</t>
  </si>
  <si>
    <r>
      <rPr>
        <b/>
        <sz val="10"/>
        <color rgb="FF000000"/>
        <rFont val="Calibri"/>
        <family val="2"/>
        <charset val="204"/>
      </rPr>
      <t>Шкаф ЦОД №1.
Программное обеспечение в составе:</t>
    </r>
    <r>
      <rPr>
        <sz val="10"/>
        <color rgb="FF000000"/>
        <rFont val="Calibri"/>
        <family val="2"/>
        <charset val="204"/>
      </rPr>
      <t xml:space="preserve">
1. SpaceVM KIT (SpaceVM, 4 физических сервера) - 1шт
2. Сертификат на сервисное обслуживание Standart KIT (SpaceVM KIT, SpaceVM Plus KIT,  3 года) - 1шт
3. Программный комплекс SCADA - 1шт
4.  Лицензия на Программный комплекс "ALD Pro" РДЦП.10101-02 (ФСТЭК) на 1 контроллер домена, на 8 управляемых устройств и операционную систему специального назначения «Astra Linux Special Edition» для 64-х разрядной платформы на базе процессорной архитектуры x86-64 РУСБ.10015-01 (ФСТЭК) для 8 серверов, способ передачи электронный, на срок действия исключительного права, с включенными обновлениями Тип 1 на 36 мес. - 1шт.
5. Лицензия на Программный комплекс "ALD Pro" РДЦП.10101-02 (ФСТЭК) на 1 управляемое устройство, способ передачи электронный, на срок действия исключительного права, с включенными обновлениями Тип 2 на 36 мес.  - 8шт
6. Лицензия на операционную систему специального назначения «Astra Linux Special Edition» для 64-х разрядной платформы на базе процессорной архитектуры х86-64, уровень защищенности «Максимальный» («Смоленск»), РУСБ.10015-01 (ФСТЭК), способ передачи электронный, для 1 виртуального сервера, на срок действия исключительного права, с включенными обновлениями Тип 1 на 36 мес. - 8шт
7. Сертификат на сопровождение ПО Кибер Бэкап Расширенная редакция для платформы виртуализации – Продление на 2 года (ФСТЭК) - 8шт
8. Кибер Бэкап Расширенная редакция для платформы виртуализации (ФСТЭК) - 8шт
9. Базовый пакет для сертифицированной версии программного комплекса Кибер Бэкап Расширенная редакция для платформы виртуализации - 8шт</t>
    </r>
  </si>
  <si>
    <r>
      <rPr>
        <b/>
        <sz val="10"/>
        <color rgb="FF000000"/>
        <rFont val="Calibri"/>
        <family val="2"/>
        <charset val="204"/>
      </rPr>
      <t>Шкаф ЦОД №2.
Программное обеспечение в составе:</t>
    </r>
    <r>
      <rPr>
        <sz val="10"/>
        <color rgb="FF000000"/>
        <rFont val="Calibri"/>
        <family val="2"/>
        <charset val="204"/>
      </rPr>
      <t xml:space="preserve">
1. SpaceVM KIT (SpaceVM, 4 физических сервера) - 1шт
2. Сертификат на сервисное обслуживание Standart KIT (SpaceVM KIT, SpaceVM Plus KIT,  3 года) - 1шт
3. Программный комплекс SCADA - 1шт
4.  Лицензия на Программный комплекс "ALD Pro" РДЦП.10101-02 (ФСТЭК) на 1 контроллер домена, на 8 управляемых устройств и операционную систему специального назначения «Astra Linux Special Edition» для 64-х разрядной платформы на базе процессорной архитектуры x86-64 РУСБ.10015-01 (ФСТЭК) для 8 серверов, способ передачи электронный, на срок действия исключительного права, с включенными обновлениями Тип 1 на 36 мес. - 1шт.
5. Лицензия на Программный комплекс "ALD Pro" РДЦП.10101-02 (ФСТЭК) на 1 управляемое устройство, способ передачи электронный, на срок действия исключительного права, с включенными обновлениями Тип 2 на 36 мес.  - 8шт
6. Лицензия на операционную систему специального назначения «Astra Linux Special Edition» для 64-х разрядной платформы на базе процессорной архитектуры х86-64, уровень защищенности «Максимальный» («Смоленск»), РУСБ.10015-01 (ФСТЭК), способ передачи электронный, для 1 виртуального сервера, на срок действия исключительного права, с включенными обновлениями Тип 1 на 36 мес. - 8шт
7. Сертификат на сопровождение ПО Кибер Бэкап Расширенная редакция для платформы виртуализации – Продление на 2 года (ФСТЭК) - 8шт
8. Кибер Бэкап Расширенная редакция для платформы виртуализации (ФСТЭК) - 8шт
9. Базовый пакет для сертифицированной версии программного комплекса Кибер Бэкап Расширенная редакция для платформы виртуализации - 8шт</t>
    </r>
  </si>
  <si>
    <t>СПЕЦИФИКАЦИЯ ПОСТАВЛЯЕМОГО ОБОРУДОВАНИЯ</t>
  </si>
  <si>
    <t>Итого стоимость Партии №1</t>
  </si>
  <si>
    <t>Итого стоимость Партии №2</t>
  </si>
  <si>
    <t xml:space="preserve">ОКПД2 28.99.39 Поставка программно-технического комплекса для модернизации верхнего уровня автоматизированной системы управления технологическим процессом Чебоксарской ГЭС в г. Новочебоксарск Чувашской республики </t>
  </si>
  <si>
    <t>Шкаф ТСПД Устой-40.9</t>
  </si>
  <si>
    <t>Оптический приемопередатчик SFP, 100M, 20км, SM, DDM, 1310нм, LC</t>
  </si>
  <si>
    <t>Оптический приемопередатчик SFP, 100M, 2км, MM, DDM, 1310нм, LC</t>
  </si>
  <si>
    <t>8.11.5</t>
  </si>
  <si>
    <t>8.11.6</t>
  </si>
  <si>
    <t>Интерфейсный модуль 4 х 10/100/1000BASE-T</t>
  </si>
  <si>
    <t>9.9.5</t>
  </si>
  <si>
    <t>9.9.6</t>
  </si>
  <si>
    <t>10.6.5</t>
  </si>
  <si>
    <t>10.6.6</t>
  </si>
  <si>
    <t>11.6.5</t>
  </si>
  <si>
    <t>11.6.6</t>
  </si>
  <si>
    <t>12.6.5</t>
  </si>
  <si>
    <t>12.6.6</t>
  </si>
  <si>
    <t>13.6.5</t>
  </si>
  <si>
    <t>13.6.6</t>
  </si>
  <si>
    <t>14.6.5</t>
  </si>
  <si>
    <t>14.6.6</t>
  </si>
  <si>
    <t>15.6.5</t>
  </si>
  <si>
    <t>15.6.6</t>
  </si>
  <si>
    <t>16.6.5</t>
  </si>
  <si>
    <t>16.6.6</t>
  </si>
  <si>
    <t>17.3.4</t>
  </si>
  <si>
    <t>17.3.5</t>
  </si>
  <si>
    <t>19.4.4</t>
  </si>
  <si>
    <t>Приемопередатчик SFP,1,25 Гбит/с, RJ45</t>
  </si>
  <si>
    <t>Оптический приемопередатчик SFP, 100М, 2км, MM, DDM, 1310нм, LC, арт. OMT-OMT-100M002</t>
  </si>
  <si>
    <t>Сервер точного времени</t>
  </si>
  <si>
    <t>Медиаконвертер промышленный с 2 SFP портами 100/1000Мб/с, 2 RJ45 10/100/1000 Мб/с, компактный</t>
  </si>
  <si>
    <t>Блок питания</t>
  </si>
  <si>
    <t>Оборудования для электропитания шкафов</t>
  </si>
  <si>
    <t>Диодная развязка на DIN-рейку</t>
  </si>
  <si>
    <t>23.1</t>
  </si>
  <si>
    <t>23.3</t>
  </si>
  <si>
    <t>Электроаппаратура до устанавливаемая в секцию ШАВР (СГЭ ЦПУ 2-07)</t>
  </si>
  <si>
    <t>Выключатель автоматический модульный OptiDin BM63-1C16-УХЛ3</t>
  </si>
  <si>
    <t>Выключатель автоматический модульный OptiDin BM63-1C40-УХЛ3</t>
  </si>
  <si>
    <t>Выключатель автоматический модульный OptiDin BM63-1C10-УХЛ3</t>
  </si>
  <si>
    <t>Выключатель автоматический модульный OptiDin BM63-1C25-УХЛ3</t>
  </si>
  <si>
    <t>Электроаппаратура до устанавливаемая в секцию ШБП (СГЭ ЦПУ 2-07)</t>
  </si>
  <si>
    <t>Выключатель автоматический модульный OptiDin BM63-2C16-DC-УХЛ3</t>
  </si>
  <si>
    <t>Электроаппаратура до устанавливаемая в секцию ШАВР (СГЭ-ЛАЗ.ОРУ.307)</t>
  </si>
  <si>
    <t>Электроаппаратура до устанавливаемая в секцию ШБП (СГЭ-ЛАЗ.ОРУ.307)</t>
  </si>
  <si>
    <t>Электроаппаратура до устанавливаемая в РТЗО-ШП-1,2Г…17,18Г</t>
  </si>
  <si>
    <t>Электроаппаратура до устанавливаемая в ШРОТ 1,2Г…17,18Г</t>
  </si>
  <si>
    <t>Электроаппаратура до устанавливаемая в РЩ АВР</t>
  </si>
  <si>
    <t>Электроаппаратура до устанавливаемая в ЩПТ 1АБ/2АБ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</si>
  <si>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</si>
  <si>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</si>
  <si>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</si>
  <si>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</si>
  <si>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</si>
  <si>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</si>
  <si>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</si>
  <si>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</si>
  <si>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</si>
  <si>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</si>
  <si>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</si>
  <si>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</si>
  <si>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</si>
  <si>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</si>
  <si>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</si>
  <si>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</si>
  <si>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</si>
  <si>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</si>
  <si>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</si>
  <si>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</si>
  <si>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</si>
  <si>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</si>
  <si>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</si>
  <si>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</si>
  <si>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</si>
  <si>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r>
      <rPr>
        <b/>
        <sz val="9"/>
        <color indexed="8"/>
        <rFont val="Calibri"/>
        <family val="2"/>
        <charset val="204"/>
      </rPr>
      <t>ПК ГРАВИТОН Д51И i5-10400/16GB/SSD512GB/FP_2xUSB2.0/4хRj45/450W/K+M/WR3.
ПО для АРМ, в составе (34 компл):</t>
    </r>
    <r>
      <rPr>
        <sz val="9"/>
        <color indexed="8"/>
        <rFont val="Calibri"/>
        <family val="2"/>
        <charset val="204"/>
      </rPr>
      <t xml:space="preserve">
1. Лицензия на операционную систему специального назначения «Astra Linux Special Edition» для 64-х разрядной платформы на базе процессорной архитектуры х86-64, уровень защищенности «Максимальный» («Смоленск»), РУСБ.10015-01 (ФСТЭК), способ передачи электронный, для рабочей станции, на срок действия исключительного права, с включенными обновлениями Тип 2 на 36 мес. - 1шт.
2. Лицензия на Программный комплекс "ALD Pro" РДЦП.10101-02 (ФСТЭК) на 1 управляемое устройство, способ передачи электронный, на срок действия исключительного права, с включенными обновлениями Тип 2 на 36 мес. - 1шт.
3. Кибер Бэкап Расширенная редакция для рабочей станции Linux - 1шт
4. Сертификат на сопровождение ПО Кибер Бэкап Расширенная редакция для рабочей станции Linux - 1шт.
5. Сертификат на сопровождение ПО Кибер Бэкап Расширенная редакция для рабочей станции Linux – Продление на 2 года - 1шт
6. Базовый пакет для сертифицированной версии программного комплекса Кибер Бэкап Расширенная редакция для рабочей станции Linux - 1шт.
</t>
    </r>
    <r>
      <rPr>
        <b/>
        <sz val="9"/>
        <color indexed="8"/>
        <rFont val="Calibri"/>
        <family val="2"/>
        <charset val="204"/>
      </rPr>
      <t>ПО сервера резервного копирования, в составе (1 компл):</t>
    </r>
    <r>
      <rPr>
        <sz val="9"/>
        <color indexed="8"/>
        <rFont val="Calibri"/>
        <family val="2"/>
        <charset val="204"/>
      </rPr>
      <t xml:space="preserve">
1. Лицензия на операционную систему специального назначения «Astra Linux Special Edition» для 64-х разрядной платформы на базе процессорной архитектуры х86-64, уровень защищенности «Максимальный» («Смоленск»), РУСБ.10015-01 (ФСТЭК), способ передачи электронный, серверная до 2 сокетов, на срок действия исключительного права, с включенными обновлениями Тип 2 на 36 мес. - 1шт.
2. Лицензия на Программный комплекс "ALD Pro" РДЦП.10101-02 (ФСТЭК) на 1 управляемое устройство, способ передачи электронный, на срок действия исключительного права, с включенными обновлениями Тип 2 на 36 мес. - 1шт
3. Кибер Бэкап Расширенная редакция для физического сервера (ФСТЭК) - 1шт
4. Сертификат на сопровождение ПО Кибер Бэкап Расширенная редакция для физического сервера – Продление на 3 года (ФСТЭК) - 1шт
5. Базовый пакет для сертифицированной версии программного комплекса ПО Кибер Бэкап Расширенная редакция для физического сервера (ФСТЭК) - 1шт.
</t>
    </r>
    <r>
      <rPr>
        <b/>
        <sz val="9"/>
        <color indexed="8"/>
        <rFont val="Calibri"/>
        <family val="2"/>
        <charset val="204"/>
      </rPr>
      <t>Антивирусное ПО (1 компл):</t>
    </r>
    <r>
      <rPr>
        <sz val="9"/>
        <color indexed="8"/>
        <rFont val="Calibri"/>
        <family val="2"/>
        <charset val="204"/>
      </rPr>
      <t xml:space="preserve">
1. Kaspersky Industrial CyberSecurity for Nodes, Workstation, Enterprise Russian Edition. 5000+ Node 3 year Base License - Лицензия (32 устр.) - 34 шт.
2. Kaspersky Industrial CyberSecurity for Nodes, Server, Enterprise Russian Edition. 5000+ Node 3 year Base License - Лицензия (17 устр.) - 17 шт.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</si>
</sst>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&quot; ₽&quot;"/>
    <numFmt numFmtId="168" formatCode="#,##0.000"/>
    <numFmt numFmtId="169" formatCode="_-* #,##0_р_._-;\-* #,##0_р_._-;_-* &quot;-&quot;??_р_._-;_-@_-"/>
    <numFmt numFmtId="170" formatCode="_-* #,##0.00\ _₽_-;\-* #,##0.00\ _₽_-;_-* \-??\ _₽_-;_-@_-"/>
    <numFmt numFmtId="171" formatCode="_-* #,##0.00_р_._-;\-* #,##0.00_р_._-;_-* \-??_р_._-;_-@_-"/>
    <numFmt numFmtId="172" formatCode="_-* #,##0.00\ _р_._-;\-* #,##0.00\ _р_._-;_-* &quot;-&quot;??\ _р_._-;_-@_-"/>
  </numFmts>
  <fonts count="59">
    <font>
      <sz val="10"/>
      <color indexed="8"/>
      <name val="Arial Cyr"/>
    </font>
    <font>
      <sz val="11"/>
      <color theme="1"/>
      <name val="Helvetica"/>
      <family val="2"/>
      <charset val="204"/>
      <scheme val="minor"/>
    </font>
    <font>
      <sz val="11"/>
      <color theme="1"/>
      <name val="Helvetica"/>
      <family val="2"/>
      <charset val="204"/>
      <scheme val="minor"/>
    </font>
    <font>
      <sz val="11"/>
      <color theme="1"/>
      <name val="Helvetica"/>
      <family val="2"/>
      <charset val="204"/>
      <scheme val="minor"/>
    </font>
    <font>
      <sz val="11"/>
      <color theme="1"/>
      <name val="Helvetica"/>
      <family val="2"/>
      <charset val="204"/>
      <scheme val="minor"/>
    </font>
    <font>
      <sz val="11"/>
      <color theme="1"/>
      <name val="Helvetica"/>
      <family val="2"/>
      <charset val="204"/>
      <scheme val="minor"/>
    </font>
    <font>
      <sz val="11"/>
      <color theme="1"/>
      <name val="Helvetica"/>
      <family val="2"/>
      <charset val="204"/>
      <scheme val="minor"/>
    </font>
    <font>
      <sz val="11"/>
      <color theme="1"/>
      <name val="Helvetica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Helv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Helvetica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Arial Cy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name val="MS Sans Serif"/>
      <family val="2"/>
      <charset val="204"/>
    </font>
    <font>
      <u/>
      <sz val="11"/>
      <color theme="10"/>
      <name val="Helvetica"/>
      <family val="2"/>
      <charset val="204"/>
      <scheme val="minor"/>
    </font>
    <font>
      <b/>
      <sz val="11"/>
      <color theme="1"/>
      <name val="Helvetica"/>
      <family val="2"/>
      <charset val="204"/>
      <scheme val="minor"/>
    </font>
    <font>
      <sz val="11"/>
      <color theme="1"/>
      <name val="Helvetica"/>
      <scheme val="minor"/>
    </font>
    <font>
      <sz val="10"/>
      <name val="Arial Cyr"/>
    </font>
    <font>
      <sz val="11"/>
      <color rgb="FF000000"/>
      <name val="Calibri"/>
      <family val="2"/>
      <charset val="1"/>
    </font>
    <font>
      <b/>
      <sz val="11"/>
      <color theme="1"/>
      <name val="Helvetica"/>
      <scheme val="minor"/>
    </font>
    <font>
      <sz val="11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i/>
      <sz val="10"/>
      <color theme="1"/>
      <name val="Calibri"/>
      <family val="2"/>
      <charset val="204"/>
    </font>
    <font>
      <sz val="10"/>
      <name val="Arial Cyr"/>
      <charset val="1"/>
    </font>
    <font>
      <sz val="10"/>
      <color rgb="FF000000"/>
      <name val="Arial Cyr"/>
      <charset val="1"/>
    </font>
    <font>
      <sz val="11"/>
      <color rgb="FF000000"/>
      <name val="Arial"/>
      <family val="2"/>
      <charset val="1"/>
    </font>
    <font>
      <sz val="11"/>
      <color indexed="8"/>
      <name val="Calibri"/>
      <family val="2"/>
      <charset val="204"/>
    </font>
    <font>
      <sz val="8"/>
      <name val="Arial Cyr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5">
    <xf numFmtId="0" fontId="0" fillId="0" borderId="0" applyNumberFormat="0" applyFill="0" applyBorder="0" applyProtection="0"/>
    <xf numFmtId="0" fontId="31" fillId="0" borderId="1" applyNumberFormat="0" applyFill="0" applyBorder="0" applyAlignment="0" applyProtection="0"/>
    <xf numFmtId="0" fontId="10" fillId="0" borderId="1"/>
    <xf numFmtId="0" fontId="11" fillId="0" borderId="1"/>
    <xf numFmtId="0" fontId="12" fillId="0" borderId="1"/>
    <xf numFmtId="0" fontId="10" fillId="0" borderId="1"/>
    <xf numFmtId="0" fontId="14" fillId="0" borderId="1"/>
    <xf numFmtId="0" fontId="11" fillId="0" borderId="1"/>
    <xf numFmtId="165" fontId="10" fillId="0" borderId="1" applyFont="0" applyFill="0" applyBorder="0" applyAlignment="0" applyProtection="0"/>
    <xf numFmtId="0" fontId="7" fillId="0" borderId="1"/>
    <xf numFmtId="0" fontId="15" fillId="0" borderId="1"/>
    <xf numFmtId="0" fontId="6" fillId="0" borderId="1"/>
    <xf numFmtId="0" fontId="14" fillId="0" borderId="1"/>
    <xf numFmtId="0" fontId="10" fillId="0" borderId="1"/>
    <xf numFmtId="0" fontId="17" fillId="0" borderId="1"/>
    <xf numFmtId="0" fontId="18" fillId="0" borderId="1"/>
    <xf numFmtId="0" fontId="17" fillId="0" borderId="1"/>
    <xf numFmtId="0" fontId="19" fillId="0" borderId="1"/>
    <xf numFmtId="0" fontId="20" fillId="0" borderId="1"/>
    <xf numFmtId="0" fontId="21" fillId="0" borderId="1" applyNumberFormat="0" applyFill="0" applyBorder="0" applyProtection="0"/>
    <xf numFmtId="0" fontId="22" fillId="0" borderId="1"/>
    <xf numFmtId="0" fontId="5" fillId="0" borderId="1"/>
    <xf numFmtId="0" fontId="10" fillId="0" borderId="1"/>
    <xf numFmtId="0" fontId="5" fillId="0" borderId="1"/>
    <xf numFmtId="0" fontId="17" fillId="0" borderId="1"/>
    <xf numFmtId="0" fontId="23" fillId="0" borderId="1"/>
    <xf numFmtId="0" fontId="21" fillId="0" borderId="1" applyNumberFormat="0" applyFill="0" applyBorder="0" applyProtection="0"/>
    <xf numFmtId="0" fontId="21" fillId="0" borderId="1" applyNumberFormat="0" applyFill="0" applyBorder="0" applyProtection="0"/>
    <xf numFmtId="0" fontId="4" fillId="0" borderId="1"/>
    <xf numFmtId="0" fontId="21" fillId="0" borderId="1" applyNumberFormat="0" applyFill="0" applyBorder="0" applyProtection="0"/>
    <xf numFmtId="0" fontId="4" fillId="0" borderId="1"/>
    <xf numFmtId="0" fontId="17" fillId="0" borderId="1"/>
    <xf numFmtId="0" fontId="21" fillId="0" borderId="1" applyNumberFormat="0" applyFill="0" applyBorder="0" applyProtection="0"/>
    <xf numFmtId="0" fontId="4" fillId="0" borderId="1"/>
    <xf numFmtId="0" fontId="4" fillId="0" borderId="1"/>
    <xf numFmtId="0" fontId="4" fillId="0" borderId="1"/>
    <xf numFmtId="0" fontId="4" fillId="0" borderId="1"/>
    <xf numFmtId="0" fontId="21" fillId="0" borderId="1" applyNumberFormat="0" applyFill="0" applyBorder="0" applyProtection="0"/>
    <xf numFmtId="0" fontId="17" fillId="0" borderId="1"/>
    <xf numFmtId="0" fontId="17" fillId="0" borderId="1"/>
    <xf numFmtId="0" fontId="17" fillId="0" borderId="1"/>
    <xf numFmtId="0" fontId="17" fillId="0" borderId="1"/>
    <xf numFmtId="0" fontId="24" fillId="0" borderId="1"/>
    <xf numFmtId="0" fontId="24" fillId="0" borderId="1"/>
    <xf numFmtId="0" fontId="17" fillId="0" borderId="1"/>
    <xf numFmtId="0" fontId="25" fillId="0" borderId="1" applyNumberFormat="0" applyFont="0" applyAlignment="0"/>
    <xf numFmtId="0" fontId="26" fillId="0" borderId="1" applyNumberFormat="0" applyFill="0" applyBorder="0" applyAlignment="0" applyProtection="0"/>
    <xf numFmtId="0" fontId="3" fillId="0" borderId="1"/>
    <xf numFmtId="0" fontId="28" fillId="0" borderId="1"/>
    <xf numFmtId="0" fontId="17" fillId="0" borderId="1"/>
    <xf numFmtId="0" fontId="29" fillId="0" borderId="1"/>
    <xf numFmtId="0" fontId="30" fillId="0" borderId="1"/>
    <xf numFmtId="0" fontId="14" fillId="0" borderId="1"/>
    <xf numFmtId="0" fontId="2" fillId="0" borderId="1"/>
    <xf numFmtId="0" fontId="30" fillId="0" borderId="1"/>
    <xf numFmtId="0" fontId="2" fillId="0" borderId="1"/>
    <xf numFmtId="0" fontId="27" fillId="0" borderId="1" applyNumberFormat="0" applyFill="0" applyBorder="0" applyAlignment="0" applyProtection="0"/>
    <xf numFmtId="0" fontId="9" fillId="0" borderId="1">
      <alignment horizontal="right" vertical="top" wrapText="1"/>
    </xf>
    <xf numFmtId="0" fontId="9" fillId="0" borderId="28">
      <alignment horizontal="center" wrapText="1"/>
    </xf>
    <xf numFmtId="0" fontId="17" fillId="0" borderId="1"/>
    <xf numFmtId="0" fontId="52" fillId="0" borderId="1"/>
    <xf numFmtId="0" fontId="30" fillId="0" borderId="1"/>
    <xf numFmtId="0" fontId="17" fillId="0" borderId="1"/>
    <xf numFmtId="0" fontId="52" fillId="0" borderId="1" applyBorder="0" applyProtection="0"/>
    <xf numFmtId="0" fontId="17" fillId="0" borderId="1"/>
    <xf numFmtId="0" fontId="17" fillId="0" borderId="1"/>
    <xf numFmtId="0" fontId="21" fillId="0" borderId="1" applyNumberFormat="0" applyFill="0" applyBorder="0" applyProtection="0"/>
    <xf numFmtId="0" fontId="30" fillId="0" borderId="1"/>
    <xf numFmtId="0" fontId="1" fillId="0" borderId="1"/>
    <xf numFmtId="0" fontId="1" fillId="0" borderId="1"/>
    <xf numFmtId="0" fontId="1" fillId="0" borderId="1"/>
    <xf numFmtId="0" fontId="17" fillId="0" borderId="1"/>
    <xf numFmtId="0" fontId="17" fillId="0" borderId="1"/>
    <xf numFmtId="0" fontId="21" fillId="0" borderId="1" applyNumberFormat="0" applyFill="0" applyBorder="0" applyProtection="0"/>
    <xf numFmtId="0" fontId="53" fillId="0" borderId="1" applyBorder="0" applyProtection="0"/>
    <xf numFmtId="0" fontId="53" fillId="0" borderId="1" applyBorder="0" applyProtection="0"/>
    <xf numFmtId="0" fontId="17" fillId="0" borderId="1"/>
    <xf numFmtId="0" fontId="30" fillId="0" borderId="1"/>
    <xf numFmtId="0" fontId="30" fillId="0" borderId="1"/>
    <xf numFmtId="0" fontId="15" fillId="0" borderId="1"/>
    <xf numFmtId="0" fontId="1" fillId="0" borderId="1"/>
    <xf numFmtId="0" fontId="1" fillId="0" borderId="1"/>
    <xf numFmtId="0" fontId="54" fillId="0" borderId="1"/>
    <xf numFmtId="0" fontId="17" fillId="0" borderId="1"/>
    <xf numFmtId="0" fontId="17" fillId="0" borderId="1"/>
    <xf numFmtId="0" fontId="17" fillId="0" borderId="1"/>
    <xf numFmtId="0" fontId="1" fillId="0" borderId="1"/>
    <xf numFmtId="0" fontId="21" fillId="0" borderId="1" applyNumberFormat="0" applyFill="0" applyBorder="0" applyProtection="0"/>
    <xf numFmtId="0" fontId="17" fillId="0" borderId="1"/>
    <xf numFmtId="0" fontId="17" fillId="0" borderId="1"/>
    <xf numFmtId="0" fontId="53" fillId="0" borderId="1" applyBorder="0" applyProtection="0"/>
    <xf numFmtId="0" fontId="53" fillId="0" borderId="1" applyBorder="0" applyProtection="0"/>
    <xf numFmtId="0" fontId="17" fillId="0" borderId="1" applyBorder="0" applyProtection="0"/>
    <xf numFmtId="0" fontId="17" fillId="0" borderId="1"/>
    <xf numFmtId="0" fontId="14" fillId="0" borderId="28" applyBorder="0" applyAlignment="0">
      <alignment horizontal="center" wrapText="1"/>
    </xf>
    <xf numFmtId="0" fontId="14" fillId="0" borderId="28" applyBorder="0" applyAlignment="0">
      <alignment horizontal="center" wrapText="1"/>
    </xf>
    <xf numFmtId="0" fontId="14" fillId="0" borderId="1" applyBorder="0"/>
    <xf numFmtId="0" fontId="9" fillId="0" borderId="1">
      <alignment horizontal="center"/>
    </xf>
    <xf numFmtId="165" fontId="10" fillId="0" borderId="1" applyFont="0" applyFill="0" applyBorder="0" applyAlignment="0" applyProtection="0"/>
    <xf numFmtId="165" fontId="55" fillId="0" borderId="1" applyFont="0" applyFill="0" applyBorder="0" applyAlignment="0" applyProtection="0"/>
    <xf numFmtId="170" fontId="17" fillId="0" borderId="1" applyBorder="0" applyProtection="0"/>
    <xf numFmtId="171" fontId="17" fillId="0" borderId="1" applyBorder="0" applyProtection="0"/>
    <xf numFmtId="172" fontId="10" fillId="0" borderId="1" applyFont="0" applyFill="0" applyBorder="0" applyAlignment="0" applyProtection="0"/>
    <xf numFmtId="171" fontId="17" fillId="0" borderId="1" applyBorder="0" applyProtection="0"/>
    <xf numFmtId="0" fontId="9" fillId="0" borderId="1">
      <alignment horizontal="left" vertical="top"/>
    </xf>
  </cellStyleXfs>
  <cellXfs count="307">
    <xf numFmtId="0" fontId="0" fillId="0" borderId="0" xfId="0"/>
    <xf numFmtId="0" fontId="9" fillId="0" borderId="1" xfId="2" applyFont="1" applyAlignment="1">
      <alignment horizontal="left" vertical="center" wrapText="1"/>
    </xf>
    <xf numFmtId="0" fontId="9" fillId="0" borderId="1" xfId="2" applyFont="1" applyAlignment="1">
      <alignment horizontal="left" vertical="center" wrapText="1"/>
    </xf>
    <xf numFmtId="0" fontId="0" fillId="0" borderId="3" xfId="0" applyBorder="1"/>
    <xf numFmtId="0" fontId="8" fillId="2" borderId="3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left" vertical="center" wrapText="1"/>
    </xf>
    <xf numFmtId="0" fontId="0" fillId="0" borderId="0" xfId="0" applyNumberFormat="1"/>
    <xf numFmtId="0" fontId="0" fillId="0" borderId="4" xfId="0" applyBorder="1"/>
    <xf numFmtId="0" fontId="0" fillId="0" borderId="7" xfId="0" applyBorder="1"/>
    <xf numFmtId="49" fontId="8" fillId="2" borderId="2" xfId="0" applyNumberFormat="1" applyFont="1" applyFill="1" applyBorder="1" applyAlignment="1">
      <alignment horizontal="left" wrapText="1"/>
    </xf>
    <xf numFmtId="0" fontId="0" fillId="0" borderId="8" xfId="0" applyBorder="1"/>
    <xf numFmtId="0" fontId="8" fillId="2" borderId="2" xfId="0" applyNumberFormat="1" applyFont="1" applyFill="1" applyBorder="1" applyAlignment="1">
      <alignment horizontal="right" vertical="center" wrapText="1"/>
    </xf>
    <xf numFmtId="167" fontId="0" fillId="2" borderId="5" xfId="0" applyNumberFormat="1" applyFill="1" applyBorder="1"/>
    <xf numFmtId="168" fontId="0" fillId="2" borderId="3" xfId="0" applyNumberFormat="1" applyFill="1" applyBorder="1"/>
    <xf numFmtId="49" fontId="8" fillId="3" borderId="2" xfId="0" applyNumberFormat="1" applyFont="1" applyFill="1" applyBorder="1" applyAlignment="1">
      <alignment horizontal="left" wrapText="1"/>
    </xf>
    <xf numFmtId="49" fontId="8" fillId="3" borderId="2" xfId="0" applyNumberFormat="1" applyFont="1" applyFill="1" applyBorder="1" applyAlignment="1">
      <alignment horizontal="left" vertical="center" wrapText="1"/>
    </xf>
    <xf numFmtId="167" fontId="0" fillId="2" borderId="3" xfId="0" applyNumberFormat="1" applyFill="1" applyBorder="1"/>
    <xf numFmtId="0" fontId="8" fillId="2" borderId="2" xfId="0" applyNumberFormat="1" applyFont="1" applyFill="1" applyBorder="1" applyAlignment="1">
      <alignment horizontal="left" wrapText="1"/>
    </xf>
    <xf numFmtId="0" fontId="8" fillId="2" borderId="6" xfId="0" applyNumberFormat="1" applyFont="1" applyFill="1" applyBorder="1" applyAlignment="1">
      <alignment horizontal="left" wrapText="1"/>
    </xf>
    <xf numFmtId="0" fontId="0" fillId="0" borderId="6" xfId="0" applyBorder="1"/>
    <xf numFmtId="49" fontId="9" fillId="0" borderId="1" xfId="2" applyNumberFormat="1" applyFont="1" applyAlignment="1">
      <alignment vertical="center"/>
    </xf>
    <xf numFmtId="0" fontId="9" fillId="0" borderId="1" xfId="2" applyFont="1" applyAlignment="1">
      <alignment vertical="center"/>
    </xf>
    <xf numFmtId="49" fontId="9" fillId="0" borderId="1" xfId="3" applyNumberFormat="1" applyFont="1" applyAlignment="1">
      <alignment vertical="center"/>
    </xf>
    <xf numFmtId="169" fontId="13" fillId="0" borderId="1" xfId="2" applyNumberFormat="1" applyFont="1" applyAlignment="1">
      <alignment horizontal="center" vertical="center" wrapText="1"/>
    </xf>
    <xf numFmtId="0" fontId="9" fillId="0" borderId="1" xfId="2" applyFont="1" applyAlignment="1">
      <alignment horizontal="center" vertical="center" wrapText="1"/>
    </xf>
    <xf numFmtId="4" fontId="9" fillId="0" borderId="1" xfId="2" applyNumberFormat="1" applyFont="1" applyAlignment="1">
      <alignment vertical="center"/>
    </xf>
    <xf numFmtId="49" fontId="13" fillId="0" borderId="1" xfId="2" applyNumberFormat="1" applyFont="1" applyAlignment="1">
      <alignment horizontal="left" vertical="center"/>
    </xf>
    <xf numFmtId="0" fontId="13" fillId="0" borderId="1" xfId="3" applyFont="1" applyAlignment="1">
      <alignment vertical="center"/>
    </xf>
    <xf numFmtId="0" fontId="13" fillId="0" borderId="1" xfId="3" applyFont="1" applyAlignment="1">
      <alignment horizontal="left" vertical="center"/>
    </xf>
    <xf numFmtId="166" fontId="13" fillId="0" borderId="1" xfId="3" applyNumberFormat="1" applyFont="1" applyAlignment="1">
      <alignment vertical="center"/>
    </xf>
    <xf numFmtId="0" fontId="13" fillId="0" borderId="1" xfId="3" applyFont="1" applyAlignment="1">
      <alignment horizontal="center" vertical="center"/>
    </xf>
    <xf numFmtId="0" fontId="9" fillId="0" borderId="1" xfId="3" applyFont="1" applyAlignment="1">
      <alignment horizontal="center" vertical="center"/>
    </xf>
    <xf numFmtId="4" fontId="13" fillId="0" borderId="1" xfId="2" applyNumberFormat="1" applyFont="1" applyAlignment="1">
      <alignment vertical="center"/>
    </xf>
    <xf numFmtId="0" fontId="13" fillId="0" borderId="1" xfId="2" applyFont="1" applyAlignment="1">
      <alignment vertical="center"/>
    </xf>
    <xf numFmtId="0" fontId="9" fillId="4" borderId="9" xfId="5" applyFont="1" applyFill="1" applyBorder="1" applyAlignment="1">
      <alignment horizontal="center" vertical="center"/>
    </xf>
    <xf numFmtId="49" fontId="9" fillId="4" borderId="15" xfId="5" applyNumberFormat="1" applyFont="1" applyFill="1" applyBorder="1" applyAlignment="1">
      <alignment horizontal="center" vertical="center" wrapText="1"/>
    </xf>
    <xf numFmtId="0" fontId="9" fillId="4" borderId="15" xfId="5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left" vertical="center" wrapText="1"/>
    </xf>
    <xf numFmtId="1" fontId="9" fillId="4" borderId="9" xfId="5" applyNumberFormat="1" applyFont="1" applyFill="1" applyBorder="1" applyAlignment="1">
      <alignment horizontal="center" vertical="center"/>
    </xf>
    <xf numFmtId="0" fontId="9" fillId="4" borderId="1" xfId="2" applyFont="1" applyFill="1" applyAlignment="1">
      <alignment vertical="center"/>
    </xf>
    <xf numFmtId="0" fontId="9" fillId="4" borderId="1" xfId="2" applyFont="1" applyFill="1" applyAlignment="1">
      <alignment vertical="center" wrapText="1"/>
    </xf>
    <xf numFmtId="0" fontId="9" fillId="4" borderId="1" xfId="2" applyFont="1" applyFill="1" applyAlignment="1">
      <alignment horizontal="right" vertical="center" wrapText="1"/>
    </xf>
    <xf numFmtId="0" fontId="9" fillId="4" borderId="1" xfId="2" applyFont="1" applyFill="1" applyAlignment="1">
      <alignment horizontal="left" vertical="center" wrapText="1"/>
    </xf>
    <xf numFmtId="166" fontId="9" fillId="4" borderId="1" xfId="2" applyNumberFormat="1" applyFont="1" applyFill="1" applyAlignment="1">
      <alignment vertical="center" wrapText="1"/>
    </xf>
    <xf numFmtId="0" fontId="9" fillId="4" borderId="1" xfId="2" applyFont="1" applyFill="1" applyAlignment="1">
      <alignment horizontal="center" vertical="center" wrapText="1"/>
    </xf>
    <xf numFmtId="3" fontId="9" fillId="4" borderId="1" xfId="2" applyNumberFormat="1" applyFont="1" applyFill="1" applyAlignment="1">
      <alignment horizontal="right" vertical="center" wrapText="1"/>
    </xf>
    <xf numFmtId="0" fontId="13" fillId="4" borderId="1" xfId="2" applyFont="1" applyFill="1" applyAlignment="1">
      <alignment vertical="center"/>
    </xf>
    <xf numFmtId="0" fontId="13" fillId="4" borderId="1" xfId="2" applyFont="1" applyFill="1" applyAlignment="1">
      <alignment vertical="center" wrapText="1"/>
    </xf>
    <xf numFmtId="0" fontId="13" fillId="4" borderId="1" xfId="2" applyFont="1" applyFill="1" applyAlignment="1">
      <alignment horizontal="right" vertical="center" wrapText="1"/>
    </xf>
    <xf numFmtId="0" fontId="13" fillId="4" borderId="1" xfId="2" applyFont="1" applyFill="1" applyAlignment="1">
      <alignment horizontal="left" vertical="center" wrapText="1"/>
    </xf>
    <xf numFmtId="166" fontId="13" fillId="4" borderId="1" xfId="2" applyNumberFormat="1" applyFont="1" applyFill="1" applyAlignment="1">
      <alignment vertical="center" wrapText="1"/>
    </xf>
    <xf numFmtId="0" fontId="13" fillId="4" borderId="1" xfId="2" applyFont="1" applyFill="1" applyAlignment="1">
      <alignment horizontal="center" vertical="center" wrapText="1"/>
    </xf>
    <xf numFmtId="3" fontId="13" fillId="4" borderId="1" xfId="2" applyNumberFormat="1" applyFont="1" applyFill="1" applyAlignment="1">
      <alignment horizontal="right" vertical="center" wrapText="1"/>
    </xf>
    <xf numFmtId="16" fontId="9" fillId="4" borderId="1" xfId="2" applyNumberFormat="1" applyFont="1" applyFill="1" applyAlignment="1">
      <alignment vertical="center"/>
    </xf>
    <xf numFmtId="3" fontId="9" fillId="0" borderId="1" xfId="2" applyNumberFormat="1" applyFont="1" applyAlignment="1">
      <alignment horizontal="center" vertical="center" wrapText="1"/>
    </xf>
    <xf numFmtId="4" fontId="9" fillId="0" borderId="1" xfId="2" applyNumberFormat="1" applyFont="1" applyAlignment="1">
      <alignment horizontal="center" vertical="center" wrapText="1"/>
    </xf>
    <xf numFmtId="16" fontId="13" fillId="4" borderId="1" xfId="2" applyNumberFormat="1" applyFont="1" applyFill="1" applyAlignment="1">
      <alignment vertical="center"/>
    </xf>
    <xf numFmtId="166" fontId="9" fillId="4" borderId="1" xfId="2" applyNumberFormat="1" applyFont="1" applyFill="1" applyAlignment="1">
      <alignment horizontal="right" vertical="center" wrapText="1"/>
    </xf>
    <xf numFmtId="4" fontId="9" fillId="4" borderId="1" xfId="2" applyNumberFormat="1" applyFont="1" applyFill="1" applyAlignment="1">
      <alignment horizontal="right" vertical="center" wrapText="1"/>
    </xf>
    <xf numFmtId="4" fontId="13" fillId="0" borderId="1" xfId="2" applyNumberFormat="1" applyFont="1" applyAlignment="1">
      <alignment horizontal="center" vertical="center" wrapText="1"/>
    </xf>
    <xf numFmtId="16" fontId="13" fillId="0" borderId="1" xfId="2" applyNumberFormat="1" applyFont="1" applyAlignment="1">
      <alignment vertical="top"/>
    </xf>
    <xf numFmtId="0" fontId="13" fillId="0" borderId="1" xfId="2" applyFont="1" applyAlignment="1">
      <alignment vertical="center" wrapText="1"/>
    </xf>
    <xf numFmtId="0" fontId="13" fillId="0" borderId="1" xfId="2" applyFont="1" applyAlignment="1">
      <alignment horizontal="right" vertical="center" wrapText="1"/>
    </xf>
    <xf numFmtId="166" fontId="13" fillId="0" borderId="1" xfId="2" applyNumberFormat="1" applyFont="1" applyAlignment="1">
      <alignment vertical="center" wrapText="1"/>
    </xf>
    <xf numFmtId="0" fontId="13" fillId="0" borderId="1" xfId="2" applyFont="1" applyAlignment="1">
      <alignment horizontal="center" vertical="center" wrapText="1"/>
    </xf>
    <xf numFmtId="4" fontId="10" fillId="0" borderId="1" xfId="2" applyNumberFormat="1"/>
    <xf numFmtId="0" fontId="10" fillId="0" borderId="1" xfId="2"/>
    <xf numFmtId="0" fontId="13" fillId="0" borderId="1" xfId="2" applyFont="1" applyAlignment="1">
      <alignment horizontal="left" vertical="center" wrapText="1"/>
    </xf>
    <xf numFmtId="165" fontId="9" fillId="0" borderId="1" xfId="8" applyFont="1" applyFill="1" applyBorder="1" applyAlignment="1">
      <alignment horizontal="right"/>
    </xf>
    <xf numFmtId="0" fontId="9" fillId="0" borderId="1" xfId="2" applyFont="1"/>
    <xf numFmtId="0" fontId="9" fillId="0" borderId="1" xfId="2" applyFont="1" applyAlignment="1">
      <alignment horizontal="left" vertical="center"/>
    </xf>
    <xf numFmtId="166" fontId="9" fillId="0" borderId="1" xfId="2" applyNumberFormat="1" applyFont="1" applyAlignment="1">
      <alignment vertical="center"/>
    </xf>
    <xf numFmtId="0" fontId="9" fillId="0" borderId="1" xfId="2" applyFont="1" applyAlignment="1">
      <alignment horizontal="center" vertical="center"/>
    </xf>
    <xf numFmtId="4" fontId="9" fillId="4" borderId="9" xfId="5" applyNumberFormat="1" applyFont="1" applyFill="1" applyBorder="1" applyAlignment="1">
      <alignment horizontal="center" vertical="center"/>
    </xf>
    <xf numFmtId="0" fontId="9" fillId="4" borderId="18" xfId="5" applyFont="1" applyFill="1" applyBorder="1" applyAlignment="1">
      <alignment horizontal="center" vertical="center"/>
    </xf>
    <xf numFmtId="0" fontId="9" fillId="0" borderId="18" xfId="5" applyFont="1" applyBorder="1" applyAlignment="1">
      <alignment horizontal="center" vertical="center"/>
    </xf>
    <xf numFmtId="3" fontId="9" fillId="4" borderId="9" xfId="5" applyNumberFormat="1" applyFont="1" applyFill="1" applyBorder="1" applyAlignment="1">
      <alignment horizontal="right" vertical="center"/>
    </xf>
    <xf numFmtId="0" fontId="9" fillId="4" borderId="9" xfId="5" applyFont="1" applyFill="1" applyBorder="1" applyAlignment="1">
      <alignment horizontal="center" vertical="center" wrapText="1"/>
    </xf>
    <xf numFmtId="4" fontId="16" fillId="4" borderId="9" xfId="13" applyNumberFormat="1" applyFont="1" applyFill="1" applyBorder="1" applyAlignment="1">
      <alignment horizontal="center" vertical="center"/>
    </xf>
    <xf numFmtId="4" fontId="9" fillId="4" borderId="9" xfId="13" applyNumberFormat="1" applyFont="1" applyFill="1" applyBorder="1" applyAlignment="1">
      <alignment horizontal="center" vertical="center"/>
    </xf>
    <xf numFmtId="1" fontId="16" fillId="4" borderId="9" xfId="5" applyNumberFormat="1" applyFont="1" applyFill="1" applyBorder="1" applyAlignment="1">
      <alignment horizontal="center" vertical="center"/>
    </xf>
    <xf numFmtId="1" fontId="9" fillId="0" borderId="1" xfId="2" applyNumberFormat="1" applyFont="1" applyAlignment="1">
      <alignment vertical="center"/>
    </xf>
    <xf numFmtId="0" fontId="9" fillId="0" borderId="1" xfId="2" applyFont="1" applyAlignment="1">
      <alignment horizontal="right" vertical="center"/>
    </xf>
    <xf numFmtId="1" fontId="9" fillId="0" borderId="1" xfId="2" applyNumberFormat="1" applyFont="1" applyAlignment="1">
      <alignment horizontal="right" vertical="center"/>
    </xf>
    <xf numFmtId="0" fontId="32" fillId="0" borderId="1" xfId="10" applyFont="1"/>
    <xf numFmtId="0" fontId="32" fillId="4" borderId="1" xfId="10" applyFont="1" applyFill="1" applyAlignment="1">
      <alignment horizontal="center" vertical="center" wrapText="1"/>
    </xf>
    <xf numFmtId="0" fontId="32" fillId="4" borderId="1" xfId="10" applyFont="1" applyFill="1"/>
    <xf numFmtId="0" fontId="35" fillId="0" borderId="9" xfId="10" applyFont="1" applyBorder="1" applyAlignment="1">
      <alignment horizontal="center" vertical="center" wrapText="1"/>
    </xf>
    <xf numFmtId="0" fontId="35" fillId="0" borderId="20" xfId="10" applyFont="1" applyBorder="1" applyAlignment="1">
      <alignment horizontal="center" vertical="center" wrapText="1"/>
    </xf>
    <xf numFmtId="0" fontId="36" fillId="0" borderId="20" xfId="46" applyFont="1" applyFill="1" applyBorder="1" applyAlignment="1">
      <alignment horizontal="center" vertical="center" wrapText="1"/>
    </xf>
    <xf numFmtId="0" fontId="37" fillId="0" borderId="9" xfId="46" applyFont="1" applyFill="1" applyBorder="1" applyAlignment="1">
      <alignment horizontal="center" vertical="center" wrapText="1"/>
    </xf>
    <xf numFmtId="0" fontId="38" fillId="0" borderId="20" xfId="10" applyFont="1" applyBorder="1" applyAlignment="1">
      <alignment horizontal="center" vertical="center" wrapText="1"/>
    </xf>
    <xf numFmtId="0" fontId="39" fillId="0" borderId="21" xfId="10" applyFont="1" applyBorder="1" applyAlignment="1">
      <alignment horizontal="center" vertical="center" wrapText="1"/>
    </xf>
    <xf numFmtId="0" fontId="39" fillId="0" borderId="19" xfId="10" applyFont="1" applyBorder="1" applyAlignment="1">
      <alignment horizontal="center" vertical="center" wrapText="1"/>
    </xf>
    <xf numFmtId="4" fontId="35" fillId="0" borderId="9" xfId="10" applyNumberFormat="1" applyFont="1" applyBorder="1" applyAlignment="1">
      <alignment horizontal="right" vertical="center"/>
    </xf>
    <xf numFmtId="0" fontId="35" fillId="0" borderId="1" xfId="10" applyFont="1" applyAlignment="1">
      <alignment horizontal="right" vertical="center"/>
    </xf>
    <xf numFmtId="4" fontId="35" fillId="0" borderId="1" xfId="10" applyNumberFormat="1" applyFont="1" applyAlignment="1">
      <alignment horizontal="right"/>
    </xf>
    <xf numFmtId="0" fontId="32" fillId="0" borderId="1" xfId="10" applyFont="1" applyAlignment="1">
      <alignment horizontal="center"/>
    </xf>
    <xf numFmtId="0" fontId="32" fillId="0" borderId="1" xfId="10" applyFont="1" applyAlignment="1">
      <alignment horizontal="center" vertical="center" wrapText="1"/>
    </xf>
    <xf numFmtId="0" fontId="39" fillId="0" borderId="21" xfId="10" applyFont="1" applyBorder="1" applyAlignment="1">
      <alignment horizontal="center" vertical="top" wrapText="1"/>
    </xf>
    <xf numFmtId="0" fontId="32" fillId="0" borderId="1" xfId="10" applyFont="1" applyAlignment="1">
      <alignment vertical="top"/>
    </xf>
    <xf numFmtId="49" fontId="40" fillId="5" borderId="28" xfId="45" applyNumberFormat="1" applyFont="1" applyFill="1" applyBorder="1" applyAlignment="1">
      <alignment horizontal="center" vertical="top" wrapText="1"/>
    </xf>
    <xf numFmtId="0" fontId="41" fillId="5" borderId="16" xfId="45" applyFont="1" applyFill="1" applyBorder="1" applyAlignment="1">
      <alignment horizontal="center" vertical="top" wrapText="1"/>
    </xf>
    <xf numFmtId="0" fontId="40" fillId="5" borderId="16" xfId="45" applyFont="1" applyFill="1" applyBorder="1" applyAlignment="1">
      <alignment horizontal="center" vertical="top" wrapText="1"/>
    </xf>
    <xf numFmtId="0" fontId="40" fillId="5" borderId="19" xfId="45" applyFont="1" applyFill="1" applyBorder="1" applyAlignment="1">
      <alignment horizontal="center" vertical="top" wrapText="1"/>
    </xf>
    <xf numFmtId="0" fontId="40" fillId="5" borderId="19" xfId="45" applyFont="1" applyFill="1" applyBorder="1" applyAlignment="1">
      <alignment horizontal="centerContinuous" vertical="top" wrapText="1"/>
    </xf>
    <xf numFmtId="1" fontId="40" fillId="5" borderId="19" xfId="45" applyNumberFormat="1" applyFont="1" applyFill="1" applyBorder="1" applyAlignment="1">
      <alignment horizontal="center" vertical="top" wrapText="1"/>
    </xf>
    <xf numFmtId="0" fontId="32" fillId="5" borderId="28" xfId="10" applyFont="1" applyFill="1" applyBorder="1" applyAlignment="1">
      <alignment vertical="top"/>
    </xf>
    <xf numFmtId="49" fontId="40" fillId="0" borderId="22" xfId="45" applyNumberFormat="1" applyFont="1" applyBorder="1" applyAlignment="1">
      <alignment horizontal="center" vertical="top" wrapText="1"/>
    </xf>
    <xf numFmtId="0" fontId="43" fillId="0" borderId="22" xfId="0" applyFont="1" applyBorder="1" applyAlignment="1">
      <alignment vertical="top" wrapText="1"/>
    </xf>
    <xf numFmtId="0" fontId="43" fillId="0" borderId="28" xfId="0" applyFont="1" applyBorder="1" applyAlignment="1">
      <alignment vertical="top" wrapText="1"/>
    </xf>
    <xf numFmtId="0" fontId="40" fillId="0" borderId="25" xfId="45" applyFont="1" applyBorder="1" applyAlignment="1">
      <alignment horizontal="center" vertical="top" wrapText="1"/>
    </xf>
    <xf numFmtId="0" fontId="40" fillId="0" borderId="19" xfId="45" applyFont="1" applyBorder="1" applyAlignment="1">
      <alignment horizontal="center" vertical="top" wrapText="1"/>
    </xf>
    <xf numFmtId="0" fontId="40" fillId="0" borderId="19" xfId="45" applyFont="1" applyBorder="1" applyAlignment="1">
      <alignment horizontal="centerContinuous" vertical="top" wrapText="1"/>
    </xf>
    <xf numFmtId="1" fontId="40" fillId="0" borderId="19" xfId="45" applyNumberFormat="1" applyFont="1" applyBorder="1" applyAlignment="1">
      <alignment horizontal="center" vertical="top" wrapText="1"/>
    </xf>
    <xf numFmtId="0" fontId="32" fillId="0" borderId="28" xfId="10" applyFont="1" applyBorder="1" applyAlignment="1">
      <alignment vertical="top"/>
    </xf>
    <xf numFmtId="0" fontId="41" fillId="0" borderId="25" xfId="45" applyFont="1" applyBorder="1" applyAlignment="1">
      <alignment horizontal="center" vertical="top" wrapText="1"/>
    </xf>
    <xf numFmtId="0" fontId="41" fillId="0" borderId="19" xfId="45" applyFont="1" applyBorder="1" applyAlignment="1">
      <alignment horizontal="center" vertical="top" wrapText="1"/>
    </xf>
    <xf numFmtId="49" fontId="41" fillId="5" borderId="22" xfId="45" applyNumberFormat="1" applyFont="1" applyFill="1" applyBorder="1" applyAlignment="1">
      <alignment horizontal="center" vertical="top" wrapText="1"/>
    </xf>
    <xf numFmtId="0" fontId="44" fillId="5" borderId="19" xfId="0" applyFont="1" applyFill="1" applyBorder="1" applyAlignment="1">
      <alignment vertical="top" wrapText="1"/>
    </xf>
    <xf numFmtId="0" fontId="45" fillId="5" borderId="19" xfId="0" applyFont="1" applyFill="1" applyBorder="1" applyAlignment="1">
      <alignment vertical="top" wrapText="1"/>
    </xf>
    <xf numFmtId="0" fontId="41" fillId="5" borderId="25" xfId="45" applyFont="1" applyFill="1" applyBorder="1" applyAlignment="1">
      <alignment horizontal="center" vertical="top" wrapText="1"/>
    </xf>
    <xf numFmtId="0" fontId="41" fillId="5" borderId="19" xfId="45" applyFont="1" applyFill="1" applyBorder="1" applyAlignment="1">
      <alignment horizontal="center" vertical="top" wrapText="1"/>
    </xf>
    <xf numFmtId="0" fontId="41" fillId="5" borderId="19" xfId="45" applyFont="1" applyFill="1" applyBorder="1" applyAlignment="1">
      <alignment horizontal="centerContinuous" vertical="top" wrapText="1"/>
    </xf>
    <xf numFmtId="1" fontId="41" fillId="5" borderId="19" xfId="45" applyNumberFormat="1" applyFont="1" applyFill="1" applyBorder="1" applyAlignment="1">
      <alignment horizontal="center" vertical="top" wrapText="1"/>
    </xf>
    <xf numFmtId="49" fontId="41" fillId="6" borderId="22" xfId="45" applyNumberFormat="1" applyFont="1" applyFill="1" applyBorder="1" applyAlignment="1">
      <alignment horizontal="center" vertical="top" wrapText="1"/>
    </xf>
    <xf numFmtId="0" fontId="38" fillId="6" borderId="19" xfId="1" applyFont="1" applyFill="1" applyBorder="1" applyAlignment="1">
      <alignment vertical="top" wrapText="1"/>
    </xf>
    <xf numFmtId="0" fontId="38" fillId="6" borderId="25" xfId="1" applyFont="1" applyFill="1" applyBorder="1" applyAlignment="1">
      <alignment horizontal="center" vertical="top" wrapText="1"/>
    </xf>
    <xf numFmtId="0" fontId="38" fillId="6" borderId="19" xfId="1" applyFont="1" applyFill="1" applyBorder="1" applyAlignment="1">
      <alignment horizontal="center" vertical="top" wrapText="1"/>
    </xf>
    <xf numFmtId="1" fontId="38" fillId="6" borderId="19" xfId="1" applyNumberFormat="1" applyFont="1" applyFill="1" applyBorder="1" applyAlignment="1">
      <alignment horizontal="center" vertical="top" wrapText="1"/>
    </xf>
    <xf numFmtId="0" fontId="46" fillId="6" borderId="28" xfId="1" applyFont="1" applyFill="1" applyBorder="1" applyAlignment="1">
      <alignment vertical="top"/>
    </xf>
    <xf numFmtId="0" fontId="46" fillId="0" borderId="1" xfId="1" applyFont="1" applyFill="1" applyAlignment="1">
      <alignment vertical="top"/>
    </xf>
    <xf numFmtId="0" fontId="40" fillId="4" borderId="28" xfId="48" applyFont="1" applyFill="1" applyBorder="1" applyAlignment="1">
      <alignment horizontal="left" vertical="top" wrapText="1"/>
    </xf>
    <xf numFmtId="0" fontId="40" fillId="4" borderId="28" xfId="48" applyFont="1" applyFill="1" applyBorder="1" applyAlignment="1">
      <alignment horizontal="center" vertical="top" wrapText="1"/>
    </xf>
    <xf numFmtId="0" fontId="41" fillId="0" borderId="19" xfId="45" applyFont="1" applyBorder="1" applyAlignment="1">
      <alignment horizontal="left" vertical="top" wrapText="1"/>
    </xf>
    <xf numFmtId="0" fontId="32" fillId="0" borderId="28" xfId="10" applyFont="1" applyBorder="1" applyAlignment="1">
      <alignment horizontal="left" vertical="top"/>
    </xf>
    <xf numFmtId="0" fontId="32" fillId="0" borderId="1" xfId="10" applyFont="1" applyAlignment="1">
      <alignment horizontal="left" vertical="top"/>
    </xf>
    <xf numFmtId="0" fontId="38" fillId="6" borderId="28" xfId="1" applyFont="1" applyFill="1" applyBorder="1" applyAlignment="1">
      <alignment vertical="top" wrapText="1"/>
    </xf>
    <xf numFmtId="0" fontId="38" fillId="6" borderId="28" xfId="1" applyFont="1" applyFill="1" applyBorder="1" applyAlignment="1">
      <alignment horizontal="left" vertical="top" wrapText="1"/>
    </xf>
    <xf numFmtId="0" fontId="38" fillId="6" borderId="28" xfId="1" applyFont="1" applyFill="1" applyBorder="1" applyAlignment="1">
      <alignment horizontal="center" vertical="top"/>
    </xf>
    <xf numFmtId="0" fontId="38" fillId="6" borderId="19" xfId="1" applyFont="1" applyFill="1" applyBorder="1" applyAlignment="1">
      <alignment horizontal="left" vertical="top" wrapText="1"/>
    </xf>
    <xf numFmtId="0" fontId="38" fillId="6" borderId="28" xfId="1" applyFont="1" applyFill="1" applyBorder="1" applyAlignment="1">
      <alignment horizontal="center" vertical="top" wrapText="1"/>
    </xf>
    <xf numFmtId="0" fontId="46" fillId="6" borderId="28" xfId="1" applyFont="1" applyFill="1" applyBorder="1" applyAlignment="1">
      <alignment horizontal="left" vertical="top"/>
    </xf>
    <xf numFmtId="0" fontId="46" fillId="0" borderId="1" xfId="1" applyFont="1" applyFill="1" applyBorder="1" applyAlignment="1">
      <alignment horizontal="left" vertical="top"/>
    </xf>
    <xf numFmtId="0" fontId="40" fillId="0" borderId="28" xfId="55" applyFont="1" applyBorder="1" applyAlignment="1">
      <alignment horizontal="left" vertical="top" wrapText="1"/>
    </xf>
    <xf numFmtId="0" fontId="40" fillId="0" borderId="28" xfId="55" applyFont="1" applyBorder="1" applyAlignment="1">
      <alignment horizontal="center" vertical="top" wrapText="1"/>
    </xf>
    <xf numFmtId="0" fontId="47" fillId="0" borderId="28" xfId="55" applyFont="1" applyBorder="1" applyAlignment="1">
      <alignment horizontal="center" vertical="top"/>
    </xf>
    <xf numFmtId="0" fontId="40" fillId="0" borderId="19" xfId="45" applyFont="1" applyBorder="1" applyAlignment="1">
      <alignment horizontal="left" vertical="top" wrapText="1"/>
    </xf>
    <xf numFmtId="0" fontId="40" fillId="0" borderId="28" xfId="50" applyFont="1" applyBorder="1" applyAlignment="1">
      <alignment horizontal="center" vertical="top" wrapText="1"/>
    </xf>
    <xf numFmtId="0" fontId="47" fillId="0" borderId="28" xfId="55" applyFont="1" applyBorder="1" applyAlignment="1">
      <alignment horizontal="center" vertical="top" wrapText="1"/>
    </xf>
    <xf numFmtId="0" fontId="46" fillId="0" borderId="1" xfId="1" applyFont="1" applyFill="1" applyAlignment="1">
      <alignment horizontal="left" vertical="top"/>
    </xf>
    <xf numFmtId="0" fontId="47" fillId="0" borderId="28" xfId="55" applyFont="1" applyBorder="1" applyAlignment="1">
      <alignment horizontal="left" vertical="top" wrapText="1"/>
    </xf>
    <xf numFmtId="0" fontId="40" fillId="0" borderId="28" xfId="55" applyFont="1" applyBorder="1" applyAlignment="1">
      <alignment vertical="top" wrapText="1"/>
    </xf>
    <xf numFmtId="0" fontId="40" fillId="0" borderId="20" xfId="2" applyFont="1" applyBorder="1" applyAlignment="1" applyProtection="1">
      <alignment horizontal="center" vertical="top" wrapText="1"/>
      <protection locked="0"/>
    </xf>
    <xf numFmtId="4" fontId="47" fillId="0" borderId="21" xfId="10" applyNumberFormat="1" applyFont="1" applyBorder="1" applyAlignment="1">
      <alignment horizontal="right" vertical="top"/>
    </xf>
    <xf numFmtId="0" fontId="32" fillId="5" borderId="1" xfId="10" applyFont="1" applyFill="1" applyAlignment="1">
      <alignment vertical="top"/>
    </xf>
    <xf numFmtId="0" fontId="40" fillId="0" borderId="28" xfId="2" applyFont="1" applyBorder="1" applyAlignment="1" applyProtection="1">
      <alignment horizontal="center" vertical="top" wrapText="1"/>
      <protection locked="0"/>
    </xf>
    <xf numFmtId="0" fontId="40" fillId="0" borderId="28" xfId="2" applyFont="1" applyBorder="1" applyAlignment="1" applyProtection="1">
      <alignment horizontal="left" vertical="top" wrapText="1"/>
      <protection locked="0"/>
    </xf>
    <xf numFmtId="4" fontId="47" fillId="0" borderId="28" xfId="10" applyNumberFormat="1" applyFont="1" applyBorder="1" applyAlignment="1">
      <alignment horizontal="right" vertical="top"/>
    </xf>
    <xf numFmtId="0" fontId="32" fillId="0" borderId="21" xfId="10" applyFont="1" applyBorder="1" applyAlignment="1">
      <alignment vertical="top"/>
    </xf>
    <xf numFmtId="0" fontId="40" fillId="0" borderId="21" xfId="2" applyFont="1" applyBorder="1" applyAlignment="1" applyProtection="1">
      <alignment horizontal="center" vertical="top" wrapText="1"/>
      <protection locked="0"/>
    </xf>
    <xf numFmtId="0" fontId="40" fillId="0" borderId="23" xfId="2" applyFont="1" applyBorder="1" applyAlignment="1" applyProtection="1">
      <alignment horizontal="center" vertical="top" wrapText="1"/>
      <protection locked="0"/>
    </xf>
    <xf numFmtId="0" fontId="40" fillId="0" borderId="27" xfId="2" applyFont="1" applyBorder="1" applyAlignment="1" applyProtection="1">
      <alignment horizontal="center" vertical="top" wrapText="1"/>
      <protection locked="0"/>
    </xf>
    <xf numFmtId="0" fontId="48" fillId="0" borderId="21" xfId="0" applyFont="1" applyFill="1" applyBorder="1" applyAlignment="1">
      <alignment horizontal="justify" vertical="top" wrapText="1"/>
    </xf>
    <xf numFmtId="0" fontId="48" fillId="0" borderId="21" xfId="0" applyFont="1" applyFill="1" applyBorder="1" applyAlignment="1">
      <alignment horizontal="center" vertical="top" wrapText="1"/>
    </xf>
    <xf numFmtId="0" fontId="41" fillId="0" borderId="21" xfId="2" applyFont="1" applyBorder="1" applyAlignment="1" applyProtection="1">
      <alignment horizontal="center" vertical="top" wrapText="1"/>
      <protection locked="0"/>
    </xf>
    <xf numFmtId="0" fontId="32" fillId="0" borderId="28" xfId="56" applyFont="1" applyFill="1" applyBorder="1" applyAlignment="1">
      <alignment horizontal="center" vertical="top" wrapText="1"/>
    </xf>
    <xf numFmtId="0" fontId="49" fillId="0" borderId="28" xfId="50" applyFont="1" applyBorder="1" applyAlignment="1">
      <alignment horizontal="center" vertical="top" wrapText="1"/>
    </xf>
    <xf numFmtId="0" fontId="48" fillId="0" borderId="16" xfId="0" applyFont="1" applyFill="1" applyBorder="1" applyAlignment="1">
      <alignment horizontal="center" vertical="top" wrapText="1"/>
    </xf>
    <xf numFmtId="0" fontId="32" fillId="0" borderId="28" xfId="55" applyFont="1" applyBorder="1" applyAlignment="1">
      <alignment horizontal="center" vertical="top" wrapText="1"/>
    </xf>
    <xf numFmtId="0" fontId="48" fillId="0" borderId="28" xfId="0" applyFont="1" applyFill="1" applyBorder="1" applyAlignment="1">
      <alignment horizontal="justify" vertical="top" wrapText="1"/>
    </xf>
    <xf numFmtId="0" fontId="48" fillId="0" borderId="28" xfId="0" applyFont="1" applyFill="1" applyBorder="1" applyAlignment="1">
      <alignment horizontal="center" vertical="top" wrapText="1"/>
    </xf>
    <xf numFmtId="0" fontId="41" fillId="0" borderId="28" xfId="2" applyFont="1" applyBorder="1" applyAlignment="1" applyProtection="1">
      <alignment horizontal="center" vertical="top" wrapText="1"/>
      <protection locked="0"/>
    </xf>
    <xf numFmtId="0" fontId="40" fillId="5" borderId="21" xfId="2" applyFont="1" applyFill="1" applyBorder="1" applyAlignment="1" applyProtection="1">
      <alignment horizontal="center" vertical="top" wrapText="1"/>
      <protection locked="0"/>
    </xf>
    <xf numFmtId="0" fontId="50" fillId="5" borderId="21" xfId="0" applyFont="1" applyFill="1" applyBorder="1" applyAlignment="1">
      <alignment horizontal="center" vertical="top" wrapText="1"/>
    </xf>
    <xf numFmtId="0" fontId="48" fillId="5" borderId="21" xfId="0" applyFont="1" applyFill="1" applyBorder="1" applyAlignment="1">
      <alignment horizontal="center" vertical="top" wrapText="1"/>
    </xf>
    <xf numFmtId="0" fontId="40" fillId="5" borderId="23" xfId="2" applyFont="1" applyFill="1" applyBorder="1" applyAlignment="1" applyProtection="1">
      <alignment horizontal="center" vertical="top" wrapText="1"/>
      <protection locked="0"/>
    </xf>
    <xf numFmtId="0" fontId="40" fillId="5" borderId="20" xfId="2" applyFont="1" applyFill="1" applyBorder="1" applyAlignment="1" applyProtection="1">
      <alignment horizontal="center" vertical="top" wrapText="1"/>
      <protection locked="0"/>
    </xf>
    <xf numFmtId="0" fontId="41" fillId="5" borderId="21" xfId="2" applyFont="1" applyFill="1" applyBorder="1" applyAlignment="1" applyProtection="1">
      <alignment horizontal="center" vertical="top" wrapText="1"/>
      <protection locked="0"/>
    </xf>
    <xf numFmtId="0" fontId="32" fillId="5" borderId="28" xfId="55" applyFont="1" applyFill="1" applyBorder="1" applyAlignment="1">
      <alignment horizontal="center" vertical="top" wrapText="1"/>
    </xf>
    <xf numFmtId="4" fontId="47" fillId="5" borderId="21" xfId="10" applyNumberFormat="1" applyFont="1" applyFill="1" applyBorder="1" applyAlignment="1">
      <alignment horizontal="right" vertical="top"/>
    </xf>
    <xf numFmtId="0" fontId="32" fillId="5" borderId="21" xfId="10" applyFont="1" applyFill="1" applyBorder="1" applyAlignment="1">
      <alignment vertical="top"/>
    </xf>
    <xf numFmtId="0" fontId="40" fillId="5" borderId="22" xfId="2" applyFont="1" applyFill="1" applyBorder="1" applyAlignment="1" applyProtection="1">
      <alignment horizontal="center" vertical="top" wrapText="1"/>
      <protection locked="0"/>
    </xf>
    <xf numFmtId="0" fontId="48" fillId="5" borderId="19" xfId="0" applyFont="1" applyFill="1" applyBorder="1" applyAlignment="1">
      <alignment horizontal="center" vertical="top" wrapText="1"/>
    </xf>
    <xf numFmtId="0" fontId="48" fillId="5" borderId="21" xfId="0" applyFont="1" applyFill="1" applyBorder="1" applyAlignment="1">
      <alignment horizontal="center" vertical="top"/>
    </xf>
    <xf numFmtId="49" fontId="40" fillId="4" borderId="22" xfId="45" applyNumberFormat="1" applyFont="1" applyFill="1" applyBorder="1" applyAlignment="1">
      <alignment horizontal="center" vertical="top" wrapText="1"/>
    </xf>
    <xf numFmtId="0" fontId="39" fillId="0" borderId="20" xfId="10" applyFont="1" applyBorder="1" applyAlignment="1">
      <alignment vertical="top"/>
    </xf>
    <xf numFmtId="0" fontId="31" fillId="0" borderId="1" xfId="1" applyFill="1" applyAlignment="1">
      <alignment vertical="top"/>
    </xf>
    <xf numFmtId="0" fontId="31" fillId="6" borderId="28" xfId="1" applyFill="1" applyBorder="1" applyAlignment="1">
      <alignment horizontal="center" vertical="top"/>
    </xf>
    <xf numFmtId="0" fontId="31" fillId="6" borderId="27" xfId="1" applyFill="1" applyBorder="1" applyAlignment="1" applyProtection="1">
      <alignment horizontal="center" vertical="top" wrapText="1"/>
      <protection locked="0"/>
    </xf>
    <xf numFmtId="0" fontId="31" fillId="6" borderId="28" xfId="1" applyFill="1" applyBorder="1" applyAlignment="1" applyProtection="1">
      <alignment horizontal="center" vertical="top" wrapText="1"/>
      <protection locked="0"/>
    </xf>
    <xf numFmtId="0" fontId="31" fillId="6" borderId="28" xfId="1" applyFill="1" applyBorder="1" applyAlignment="1">
      <alignment vertical="top"/>
    </xf>
    <xf numFmtId="0" fontId="31" fillId="6" borderId="23" xfId="1" applyFill="1" applyBorder="1" applyAlignment="1" applyProtection="1">
      <alignment horizontal="center" vertical="top" wrapText="1"/>
      <protection locked="0"/>
    </xf>
    <xf numFmtId="0" fontId="31" fillId="6" borderId="20" xfId="1" applyFill="1" applyBorder="1" applyAlignment="1" applyProtection="1">
      <alignment horizontal="center" vertical="top" wrapText="1"/>
      <protection locked="0"/>
    </xf>
    <xf numFmtId="0" fontId="31" fillId="6" borderId="21" xfId="1" applyFill="1" applyBorder="1" applyAlignment="1" applyProtection="1">
      <alignment horizontal="center" vertical="top" wrapText="1"/>
      <protection locked="0"/>
    </xf>
    <xf numFmtId="4" fontId="31" fillId="6" borderId="21" xfId="1" applyNumberFormat="1" applyFill="1" applyBorder="1" applyAlignment="1">
      <alignment horizontal="right" vertical="top"/>
    </xf>
    <xf numFmtId="0" fontId="31" fillId="6" borderId="21" xfId="1" applyFill="1" applyBorder="1" applyAlignment="1">
      <alignment vertical="top"/>
    </xf>
    <xf numFmtId="0" fontId="31" fillId="0" borderId="1" xfId="1" applyFill="1" applyBorder="1" applyAlignment="1">
      <alignment vertical="top"/>
    </xf>
    <xf numFmtId="0" fontId="31" fillId="5" borderId="1" xfId="1" applyFill="1" applyBorder="1" applyAlignment="1">
      <alignment vertical="top"/>
    </xf>
    <xf numFmtId="0" fontId="40" fillId="0" borderId="28" xfId="48" applyFont="1" applyBorder="1" applyAlignment="1">
      <alignment horizontal="left" vertical="top" wrapText="1"/>
    </xf>
    <xf numFmtId="0" fontId="40" fillId="0" borderId="19" xfId="45" applyNumberFormat="1" applyFont="1" applyBorder="1" applyAlignment="1">
      <alignment horizontal="center" vertical="top" wrapText="1"/>
    </xf>
    <xf numFmtId="4" fontId="40" fillId="0" borderId="19" xfId="45" applyNumberFormat="1" applyFont="1" applyBorder="1" applyAlignment="1">
      <alignment horizontal="right" vertical="center" wrapText="1"/>
    </xf>
    <xf numFmtId="4" fontId="32" fillId="4" borderId="1" xfId="10" applyNumberFormat="1" applyFont="1" applyFill="1" applyAlignment="1">
      <alignment horizontal="right"/>
    </xf>
    <xf numFmtId="0" fontId="32" fillId="4" borderId="1" xfId="10" applyFont="1" applyFill="1" applyAlignment="1">
      <alignment horizontal="right"/>
    </xf>
    <xf numFmtId="0" fontId="39" fillId="0" borderId="19" xfId="10" applyFont="1" applyBorder="1" applyAlignment="1">
      <alignment horizontal="right" vertical="center" wrapText="1"/>
    </xf>
    <xf numFmtId="0" fontId="39" fillId="0" borderId="21" xfId="10" applyFont="1" applyBorder="1" applyAlignment="1">
      <alignment horizontal="right" vertical="center" wrapText="1"/>
    </xf>
    <xf numFmtId="4" fontId="51" fillId="5" borderId="28" xfId="19" applyNumberFormat="1" applyFont="1" applyFill="1" applyBorder="1" applyAlignment="1">
      <alignment horizontal="right" vertical="top" wrapText="1"/>
    </xf>
    <xf numFmtId="4" fontId="42" fillId="0" borderId="28" xfId="19" applyNumberFormat="1" applyFont="1" applyFill="1" applyBorder="1" applyAlignment="1">
      <alignment horizontal="right" vertical="top" wrapText="1"/>
    </xf>
    <xf numFmtId="0" fontId="42" fillId="5" borderId="28" xfId="19" applyFont="1" applyFill="1" applyBorder="1" applyAlignment="1">
      <alignment horizontal="right" vertical="top" wrapText="1"/>
    </xf>
    <xf numFmtId="4" fontId="46" fillId="6" borderId="28" xfId="1" applyNumberFormat="1" applyFont="1" applyFill="1" applyBorder="1" applyAlignment="1">
      <alignment horizontal="right" vertical="top" wrapText="1"/>
    </xf>
    <xf numFmtId="0" fontId="42" fillId="0" borderId="28" xfId="19" applyFont="1" applyFill="1" applyBorder="1" applyAlignment="1">
      <alignment horizontal="right" vertical="top" wrapText="1"/>
    </xf>
    <xf numFmtId="4" fontId="40" fillId="4" borderId="19" xfId="45" applyNumberFormat="1" applyFont="1" applyFill="1" applyBorder="1" applyAlignment="1">
      <alignment horizontal="right" vertical="center" wrapText="1"/>
    </xf>
    <xf numFmtId="4" fontId="32" fillId="0" borderId="1" xfId="10" applyNumberFormat="1" applyFont="1" applyAlignment="1">
      <alignment horizontal="right"/>
    </xf>
    <xf numFmtId="0" fontId="32" fillId="0" borderId="1" xfId="10" applyFont="1" applyAlignment="1">
      <alignment horizontal="right"/>
    </xf>
    <xf numFmtId="0" fontId="35" fillId="0" borderId="28" xfId="10" applyFont="1" applyBorder="1" applyAlignment="1">
      <alignment horizontal="center" vertical="center" wrapText="1"/>
    </xf>
    <xf numFmtId="4" fontId="35" fillId="0" borderId="1" xfId="10" applyNumberFormat="1" applyFont="1" applyAlignment="1">
      <alignment horizontal="right" vertical="center"/>
    </xf>
    <xf numFmtId="49" fontId="31" fillId="6" borderId="22" xfId="1" applyNumberFormat="1" applyFill="1" applyBorder="1" applyAlignment="1">
      <alignment horizontal="center" vertical="top" wrapText="1"/>
    </xf>
    <xf numFmtId="0" fontId="31" fillId="6" borderId="21" xfId="1" applyFill="1" applyBorder="1" applyAlignment="1">
      <alignment horizontal="center" vertical="top" wrapText="1"/>
    </xf>
    <xf numFmtId="0" fontId="31" fillId="6" borderId="28" xfId="1" applyFill="1" applyBorder="1" applyAlignment="1">
      <alignment horizontal="center" vertical="top" wrapText="1"/>
    </xf>
    <xf numFmtId="0" fontId="31" fillId="6" borderId="28" xfId="1" applyNumberFormat="1" applyFill="1" applyBorder="1" applyAlignment="1" applyProtection="1">
      <alignment horizontal="center" vertical="top" wrapText="1"/>
      <protection locked="0"/>
    </xf>
    <xf numFmtId="4" fontId="31" fillId="6" borderId="19" xfId="1" applyNumberFormat="1" applyFill="1" applyBorder="1" applyAlignment="1">
      <alignment horizontal="right" vertical="center" wrapText="1"/>
    </xf>
    <xf numFmtId="0" fontId="31" fillId="5" borderId="1" xfId="1" applyFill="1" applyAlignment="1">
      <alignment vertical="top"/>
    </xf>
    <xf numFmtId="0" fontId="35" fillId="0" borderId="22" xfId="10" applyFont="1" applyBorder="1" applyAlignment="1">
      <alignment vertical="top" wrapText="1"/>
    </xf>
    <xf numFmtId="0" fontId="35" fillId="0" borderId="26" xfId="10" applyFont="1" applyBorder="1" applyAlignment="1">
      <alignment vertical="top" wrapText="1"/>
    </xf>
    <xf numFmtId="0" fontId="35" fillId="0" borderId="27" xfId="10" applyFont="1" applyBorder="1" applyAlignment="1">
      <alignment vertical="top" wrapText="1"/>
    </xf>
    <xf numFmtId="0" fontId="32" fillId="4" borderId="1" xfId="10" applyFont="1" applyFill="1" applyAlignment="1">
      <alignment horizontal="center"/>
    </xf>
    <xf numFmtId="0" fontId="35" fillId="0" borderId="1" xfId="10" applyFont="1" applyAlignment="1">
      <alignment horizontal="center" vertical="center"/>
    </xf>
    <xf numFmtId="0" fontId="43" fillId="0" borderId="22" xfId="0" applyFont="1" applyBorder="1" applyAlignment="1">
      <alignment horizontal="center" vertical="top" wrapText="1"/>
    </xf>
    <xf numFmtId="4" fontId="47" fillId="5" borderId="28" xfId="10" applyNumberFormat="1" applyFont="1" applyFill="1" applyBorder="1" applyAlignment="1">
      <alignment horizontal="right" vertical="top"/>
    </xf>
    <xf numFmtId="4" fontId="35" fillId="0" borderId="9" xfId="10" applyNumberFormat="1" applyFont="1" applyBorder="1" applyAlignment="1">
      <alignment horizontal="center" vertical="center" wrapText="1"/>
    </xf>
    <xf numFmtId="2" fontId="35" fillId="0" borderId="22" xfId="10" applyNumberFormat="1" applyFont="1" applyBorder="1" applyAlignment="1">
      <alignment horizontal="centerContinuous" vertical="top" wrapText="1"/>
    </xf>
    <xf numFmtId="2" fontId="35" fillId="0" borderId="26" xfId="10" applyNumberFormat="1" applyFont="1" applyBorder="1" applyAlignment="1">
      <alignment horizontal="centerContinuous" vertical="top" wrapText="1"/>
    </xf>
    <xf numFmtId="2" fontId="35" fillId="0" borderId="27" xfId="10" applyNumberFormat="1" applyFont="1" applyBorder="1" applyAlignment="1">
      <alignment horizontal="centerContinuous" vertical="top" wrapText="1"/>
    </xf>
    <xf numFmtId="0" fontId="41" fillId="4" borderId="28" xfId="48" applyFont="1" applyFill="1" applyBorder="1" applyAlignment="1">
      <alignment horizontal="left" vertical="top" wrapText="1"/>
    </xf>
    <xf numFmtId="0" fontId="41" fillId="0" borderId="28" xfId="55" applyFont="1" applyBorder="1" applyAlignment="1">
      <alignment horizontal="left" vertical="top" wrapText="1"/>
    </xf>
    <xf numFmtId="0" fontId="41" fillId="0" borderId="28" xfId="55" applyFont="1" applyBorder="1" applyAlignment="1">
      <alignment vertical="top" wrapText="1"/>
    </xf>
    <xf numFmtId="0" fontId="48" fillId="0" borderId="19" xfId="0" applyFont="1" applyFill="1" applyBorder="1" applyAlignment="1">
      <alignment horizontal="center" vertical="top" wrapText="1"/>
    </xf>
    <xf numFmtId="0" fontId="40" fillId="0" borderId="19" xfId="55" applyFont="1" applyBorder="1" applyAlignment="1">
      <alignment horizontal="center" vertical="top" wrapText="1"/>
    </xf>
    <xf numFmtId="0" fontId="47" fillId="0" borderId="19" xfId="55" applyFont="1" applyBorder="1" applyAlignment="1">
      <alignment horizontal="center" vertical="top"/>
    </xf>
    <xf numFmtId="0" fontId="57" fillId="0" borderId="21" xfId="0" applyFont="1" applyFill="1" applyBorder="1" applyAlignment="1">
      <alignment vertical="top" wrapText="1"/>
    </xf>
    <xf numFmtId="0" fontId="47" fillId="0" borderId="28" xfId="1" applyFont="1" applyFill="1" applyBorder="1" applyAlignment="1">
      <alignment vertical="top" wrapText="1"/>
    </xf>
    <xf numFmtId="0" fontId="47" fillId="0" borderId="28" xfId="1" applyFont="1" applyFill="1" applyBorder="1" applyAlignment="1">
      <alignment horizontal="center" vertical="top" wrapText="1"/>
    </xf>
    <xf numFmtId="0" fontId="33" fillId="0" borderId="16" xfId="10" applyFont="1" applyBorder="1" applyAlignment="1">
      <alignment horizontal="center" vertical="top"/>
    </xf>
    <xf numFmtId="0" fontId="40" fillId="5" borderId="28" xfId="48" applyFont="1" applyFill="1" applyBorder="1" applyAlignment="1">
      <alignment horizontal="left" vertical="top" wrapText="1"/>
    </xf>
    <xf numFmtId="0" fontId="40" fillId="0" borderId="28" xfId="55" applyFont="1" applyFill="1" applyBorder="1" applyAlignment="1">
      <alignment horizontal="center" vertical="top" wrapText="1"/>
    </xf>
    <xf numFmtId="0" fontId="40" fillId="5" borderId="28" xfId="55" applyFont="1" applyFill="1" applyBorder="1" applyAlignment="1">
      <alignment horizontal="left" vertical="top" wrapText="1"/>
    </xf>
    <xf numFmtId="0" fontId="48" fillId="5" borderId="28" xfId="0" applyFont="1" applyFill="1" applyBorder="1" applyAlignment="1">
      <alignment horizontal="justify" vertical="top" wrapText="1"/>
    </xf>
    <xf numFmtId="0" fontId="33" fillId="0" borderId="16" xfId="10" applyFont="1" applyFill="1" applyBorder="1" applyAlignment="1">
      <alignment horizontal="center" vertical="top"/>
    </xf>
    <xf numFmtId="49" fontId="40" fillId="0" borderId="22" xfId="45" applyNumberFormat="1" applyFont="1" applyFill="1" applyBorder="1" applyAlignment="1">
      <alignment horizontal="center" vertical="top" wrapText="1"/>
    </xf>
    <xf numFmtId="0" fontId="50" fillId="0" borderId="21" xfId="0" applyFont="1" applyFill="1" applyBorder="1" applyAlignment="1">
      <alignment horizontal="justify" vertical="top" wrapText="1"/>
    </xf>
    <xf numFmtId="0" fontId="40" fillId="0" borderId="27" xfId="2" applyFont="1" applyFill="1" applyBorder="1" applyAlignment="1" applyProtection="1">
      <alignment horizontal="center" vertical="top" wrapText="1"/>
      <protection locked="0"/>
    </xf>
    <xf numFmtId="0" fontId="40" fillId="0" borderId="28" xfId="2" applyFont="1" applyFill="1" applyBorder="1" applyAlignment="1" applyProtection="1">
      <alignment horizontal="center" vertical="top" wrapText="1"/>
      <protection locked="0"/>
    </xf>
    <xf numFmtId="0" fontId="41" fillId="0" borderId="28" xfId="2" applyFont="1" applyFill="1" applyBorder="1" applyAlignment="1" applyProtection="1">
      <alignment horizontal="center" vertical="top" wrapText="1"/>
      <protection locked="0"/>
    </xf>
    <xf numFmtId="4" fontId="47" fillId="0" borderId="28" xfId="10" applyNumberFormat="1" applyFont="1" applyFill="1" applyBorder="1" applyAlignment="1">
      <alignment horizontal="right" vertical="top"/>
    </xf>
    <xf numFmtId="0" fontId="32" fillId="0" borderId="28" xfId="10" applyFont="1" applyFill="1" applyBorder="1" applyAlignment="1">
      <alignment vertical="top"/>
    </xf>
    <xf numFmtId="0" fontId="32" fillId="0" borderId="1" xfId="10" applyFont="1" applyFill="1" applyAlignment="1">
      <alignment vertical="top"/>
    </xf>
    <xf numFmtId="4" fontId="47" fillId="0" borderId="21" xfId="10" applyNumberFormat="1" applyFont="1" applyFill="1" applyBorder="1" applyAlignment="1">
      <alignment horizontal="right" vertical="top"/>
    </xf>
    <xf numFmtId="4" fontId="42" fillId="0" borderId="28" xfId="19" applyNumberFormat="1" applyFont="1" applyBorder="1" applyAlignment="1">
      <alignment horizontal="right" vertical="top" wrapText="1"/>
    </xf>
    <xf numFmtId="0" fontId="42" fillId="0" borderId="28" xfId="19" applyFont="1" applyBorder="1" applyAlignment="1">
      <alignment horizontal="right" vertical="top" wrapText="1"/>
    </xf>
    <xf numFmtId="164" fontId="42" fillId="0" borderId="28" xfId="19" applyNumberFormat="1" applyFont="1" applyBorder="1" applyAlignment="1">
      <alignment horizontal="right" vertical="top" wrapText="1"/>
    </xf>
    <xf numFmtId="165" fontId="9" fillId="0" borderId="1" xfId="8" applyFont="1" applyFill="1" applyAlignment="1">
      <alignment horizontal="left"/>
    </xf>
    <xf numFmtId="49" fontId="9" fillId="0" borderId="9" xfId="5" applyNumberFormat="1" applyFont="1" applyBorder="1" applyAlignment="1">
      <alignment horizontal="center" vertical="center" wrapText="1"/>
    </xf>
    <xf numFmtId="49" fontId="9" fillId="4" borderId="9" xfId="5" applyNumberFormat="1" applyFont="1" applyFill="1" applyBorder="1" applyAlignment="1">
      <alignment horizontal="center" vertical="center"/>
    </xf>
    <xf numFmtId="0" fontId="9" fillId="0" borderId="9" xfId="5" applyFont="1" applyBorder="1" applyAlignment="1">
      <alignment horizontal="center" vertical="center" wrapText="1"/>
    </xf>
    <xf numFmtId="0" fontId="9" fillId="4" borderId="9" xfId="5" applyFont="1" applyFill="1" applyBorder="1" applyAlignment="1">
      <alignment horizontal="center" vertical="center" wrapText="1"/>
    </xf>
    <xf numFmtId="0" fontId="9" fillId="0" borderId="11" xfId="5" applyFont="1" applyBorder="1" applyAlignment="1">
      <alignment horizontal="center" vertical="center"/>
    </xf>
    <xf numFmtId="0" fontId="9" fillId="0" borderId="12" xfId="5" applyFont="1" applyBorder="1" applyAlignment="1">
      <alignment horizontal="center" vertical="center"/>
    </xf>
    <xf numFmtId="166" fontId="9" fillId="0" borderId="13" xfId="6" applyNumberFormat="1" applyFont="1" applyBorder="1" applyAlignment="1">
      <alignment horizontal="center" vertical="center" wrapText="1"/>
    </xf>
    <xf numFmtId="166" fontId="9" fillId="4" borderId="14" xfId="6" applyNumberFormat="1" applyFont="1" applyFill="1" applyBorder="1" applyAlignment="1">
      <alignment horizontal="center" vertical="center" wrapText="1"/>
    </xf>
    <xf numFmtId="49" fontId="9" fillId="4" borderId="15" xfId="5" applyNumberFormat="1" applyFont="1" applyFill="1" applyBorder="1" applyAlignment="1">
      <alignment horizontal="center" vertical="top" wrapText="1"/>
    </xf>
    <xf numFmtId="49" fontId="9" fillId="4" borderId="16" xfId="5" applyNumberFormat="1" applyFont="1" applyFill="1" applyBorder="1" applyAlignment="1">
      <alignment horizontal="center" vertical="top" wrapText="1"/>
    </xf>
    <xf numFmtId="49" fontId="9" fillId="4" borderId="10" xfId="5" applyNumberFormat="1" applyFont="1" applyFill="1" applyBorder="1" applyAlignment="1">
      <alignment horizontal="center" vertical="top" wrapText="1"/>
    </xf>
    <xf numFmtId="0" fontId="9" fillId="4" borderId="15" xfId="2" applyFont="1" applyFill="1" applyBorder="1" applyAlignment="1">
      <alignment horizontal="left" vertical="top" wrapText="1"/>
    </xf>
    <xf numFmtId="0" fontId="9" fillId="4" borderId="16" xfId="2" applyFont="1" applyFill="1" applyBorder="1" applyAlignment="1">
      <alignment horizontal="left" vertical="top" wrapText="1"/>
    </xf>
    <xf numFmtId="0" fontId="9" fillId="4" borderId="10" xfId="2" applyFont="1" applyFill="1" applyBorder="1" applyAlignment="1">
      <alignment horizontal="left" vertical="top" wrapText="1"/>
    </xf>
    <xf numFmtId="16" fontId="13" fillId="4" borderId="17" xfId="2" applyNumberFormat="1" applyFont="1" applyFill="1" applyBorder="1" applyAlignment="1">
      <alignment horizontal="center" vertical="top"/>
    </xf>
    <xf numFmtId="49" fontId="9" fillId="0" borderId="1" xfId="2" applyNumberFormat="1" applyFont="1" applyAlignment="1">
      <alignment horizontal="left"/>
    </xf>
    <xf numFmtId="0" fontId="9" fillId="0" borderId="12" xfId="4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13" fillId="0" borderId="12" xfId="4" applyFont="1" applyBorder="1" applyAlignment="1">
      <alignment horizontal="left" vertical="center" wrapText="1"/>
    </xf>
    <xf numFmtId="0" fontId="9" fillId="0" borderId="1" xfId="4" applyFont="1" applyAlignment="1">
      <alignment horizontal="left" vertical="center" wrapText="1"/>
    </xf>
    <xf numFmtId="0" fontId="9" fillId="0" borderId="17" xfId="4" applyFont="1" applyBorder="1" applyAlignment="1">
      <alignment horizontal="left" vertical="center" wrapText="1"/>
    </xf>
    <xf numFmtId="0" fontId="9" fillId="0" borderId="17" xfId="2" applyFont="1" applyBorder="1" applyAlignment="1">
      <alignment horizontal="left" vertical="center" wrapText="1"/>
    </xf>
    <xf numFmtId="0" fontId="13" fillId="0" borderId="17" xfId="4" applyFont="1" applyBorder="1" applyAlignment="1">
      <alignment horizontal="left" vertical="center" wrapText="1"/>
    </xf>
    <xf numFmtId="49" fontId="9" fillId="0" borderId="1" xfId="2" applyNumberFormat="1" applyFont="1" applyAlignment="1">
      <alignment horizontal="right" vertical="center"/>
    </xf>
    <xf numFmtId="0" fontId="9" fillId="0" borderId="1" xfId="4" applyFont="1" applyAlignment="1">
      <alignment horizontal="center" vertical="center" wrapText="1"/>
    </xf>
    <xf numFmtId="0" fontId="13" fillId="0" borderId="1" xfId="4" applyFont="1" applyAlignment="1">
      <alignment horizontal="center" vertical="center" wrapText="1"/>
    </xf>
    <xf numFmtId="0" fontId="33" fillId="4" borderId="1" xfId="10" applyFont="1" applyFill="1" applyAlignment="1">
      <alignment horizontal="right" vertical="center"/>
    </xf>
    <xf numFmtId="0" fontId="34" fillId="4" borderId="1" xfId="10" applyFont="1" applyFill="1" applyAlignment="1">
      <alignment horizontal="center" wrapText="1"/>
    </xf>
    <xf numFmtId="0" fontId="35" fillId="0" borderId="20" xfId="10" applyFont="1" applyBorder="1" applyAlignment="1">
      <alignment horizontal="right" vertical="center"/>
    </xf>
    <xf numFmtId="0" fontId="35" fillId="0" borderId="28" xfId="10" applyFont="1" applyBorder="1" applyAlignment="1">
      <alignment horizontal="right" vertical="center"/>
    </xf>
    <xf numFmtId="0" fontId="35" fillId="0" borderId="21" xfId="10" applyFont="1" applyBorder="1" applyAlignment="1">
      <alignment horizontal="right" vertical="center"/>
    </xf>
    <xf numFmtId="0" fontId="32" fillId="0" borderId="1" xfId="10" applyFont="1" applyAlignment="1">
      <alignment horizontal="right" vertical="top"/>
    </xf>
    <xf numFmtId="0" fontId="36" fillId="0" borderId="1" xfId="46" applyFont="1" applyBorder="1" applyAlignment="1">
      <alignment horizontal="left" vertical="top" wrapText="1"/>
    </xf>
    <xf numFmtId="0" fontId="36" fillId="0" borderId="1" xfId="46" applyFont="1" applyBorder="1" applyAlignment="1">
      <alignment horizontal="center" vertical="top" wrapText="1"/>
    </xf>
    <xf numFmtId="0" fontId="33" fillId="0" borderId="24" xfId="10" applyFont="1" applyBorder="1" applyAlignment="1">
      <alignment horizontal="center" vertical="top"/>
    </xf>
    <xf numFmtId="0" fontId="33" fillId="0" borderId="16" xfId="10" applyFont="1" applyBorder="1" applyAlignment="1">
      <alignment horizontal="center" vertical="top"/>
    </xf>
    <xf numFmtId="0" fontId="33" fillId="0" borderId="19" xfId="10" applyFont="1" applyBorder="1" applyAlignment="1">
      <alignment horizontal="center" vertical="top"/>
    </xf>
    <xf numFmtId="0" fontId="39" fillId="0" borderId="1" xfId="10" applyFont="1" applyAlignment="1">
      <alignment horizontal="left" vertical="top" wrapText="1"/>
    </xf>
    <xf numFmtId="0" fontId="39" fillId="0" borderId="1" xfId="10" applyFont="1" applyAlignment="1">
      <alignment horizontal="center" vertical="top" wrapText="1"/>
    </xf>
    <xf numFmtId="0" fontId="32" fillId="0" borderId="1" xfId="47" applyFont="1" applyAlignment="1">
      <alignment horizontal="left" vertical="top" wrapText="1"/>
    </xf>
    <xf numFmtId="0" fontId="32" fillId="0" borderId="1" xfId="47" applyFont="1" applyAlignment="1">
      <alignment horizontal="center" vertical="top" wrapText="1"/>
    </xf>
    <xf numFmtId="0" fontId="48" fillId="4" borderId="28" xfId="0" applyFont="1" applyFill="1" applyBorder="1" applyAlignment="1">
      <alignment horizontal="center" vertical="top" wrapText="1"/>
    </xf>
    <xf numFmtId="0" fontId="40" fillId="4" borderId="28" xfId="55" applyFont="1" applyFill="1" applyBorder="1" applyAlignment="1">
      <alignment horizontal="center" vertical="top" wrapText="1"/>
    </xf>
    <xf numFmtId="0" fontId="47" fillId="4" borderId="28" xfId="55" applyFont="1" applyFill="1" applyBorder="1" applyAlignment="1">
      <alignment horizontal="center" vertical="top"/>
    </xf>
    <xf numFmtId="0" fontId="40" fillId="4" borderId="19" xfId="45" applyFont="1" applyFill="1" applyBorder="1" applyAlignment="1">
      <alignment horizontal="center" vertical="top" wrapText="1"/>
    </xf>
    <xf numFmtId="0" fontId="40" fillId="4" borderId="28" xfId="50" applyFont="1" applyFill="1" applyBorder="1" applyAlignment="1">
      <alignment horizontal="center" vertical="top" wrapText="1"/>
    </xf>
  </cellXfs>
  <cellStyles count="105">
    <cellStyle name="Normal_MAIN" xfId="45"/>
    <cellStyle name="Normal_смета_к дог 45А_03_03_Азев с НДС" xfId="6"/>
    <cellStyle name="Гиперссылка" xfId="46" builtinId="8"/>
    <cellStyle name="Итоги" xfId="57"/>
    <cellStyle name="ЛокСмета" xfId="58"/>
    <cellStyle name="Обычный" xfId="0" builtinId="0"/>
    <cellStyle name="Обычный 10" xfId="18"/>
    <cellStyle name="Обычный 10 2" xfId="32"/>
    <cellStyle name="Обычный 10 2 2" xfId="60"/>
    <cellStyle name="Обычный 10 2_Спецификация" xfId="59"/>
    <cellStyle name="Обычный 10 6" xfId="22"/>
    <cellStyle name="Обычный 10_Спецификация" xfId="49"/>
    <cellStyle name="Обычный 11" xfId="3"/>
    <cellStyle name="Обычный 11 6" xfId="61"/>
    <cellStyle name="Обычный 12" xfId="20"/>
    <cellStyle name="Обычный 12 2" xfId="37"/>
    <cellStyle name="Обычный 12 3" xfId="44"/>
    <cellStyle name="Обычный 12 4" xfId="63"/>
    <cellStyle name="Обычный 12_Спецификация" xfId="62"/>
    <cellStyle name="Обычный 13" xfId="21"/>
    <cellStyle name="Обычный 13 2" xfId="33"/>
    <cellStyle name="Обычный 13 3" xfId="64"/>
    <cellStyle name="Обычный 13_12-02-01 ППОиТЗ" xfId="65"/>
    <cellStyle name="Обычный 14" xfId="25"/>
    <cellStyle name="Обычный 14 2" xfId="41"/>
    <cellStyle name="Обычный 14 3" xfId="38"/>
    <cellStyle name="Обычный 14_Спецификация" xfId="66"/>
    <cellStyle name="Обычный 15" xfId="7"/>
    <cellStyle name="Обычный 16" xfId="39"/>
    <cellStyle name="Обычный 17" xfId="26"/>
    <cellStyle name="Обычный 18" xfId="27"/>
    <cellStyle name="Обычный 19" xfId="29"/>
    <cellStyle name="Обычный 2" xfId="2"/>
    <cellStyle name="Обычный 2 2" xfId="19"/>
    <cellStyle name="Обычный 2 2 2" xfId="5"/>
    <cellStyle name="Обычный 2 2 2 2" xfId="13"/>
    <cellStyle name="Обычный 2 2 2_12-02-01 ППОиТЗ" xfId="67"/>
    <cellStyle name="Обычный 2 2 3" xfId="23"/>
    <cellStyle name="Обычный 2 2 3 2" xfId="36"/>
    <cellStyle name="Обычный 2 2 3 2 2" xfId="69"/>
    <cellStyle name="Обычный 2 2 3 2_Спецификация" xfId="68"/>
    <cellStyle name="Обычный 2 2 3 3" xfId="70"/>
    <cellStyle name="Обычный 2 2 3 4" xfId="71"/>
    <cellStyle name="Обычный 2 2 3_12-02-01 ППОиТЗ" xfId="72"/>
    <cellStyle name="Обычный 2 2 4" xfId="73"/>
    <cellStyle name="Обычный 2 2 5" xfId="74"/>
    <cellStyle name="Обычный 2 2_12-02-01 ППОиТЗ" xfId="75"/>
    <cellStyle name="Обычный 2 2_Спецификация" xfId="50"/>
    <cellStyle name="Обычный 2 3" xfId="51"/>
    <cellStyle name="Обычный 2_12-02-01 ППОиТЗ" xfId="76"/>
    <cellStyle name="Обычный 20" xfId="42"/>
    <cellStyle name="Обычный 21" xfId="43"/>
    <cellStyle name="Обычный 24 2" xfId="52"/>
    <cellStyle name="Обычный 25" xfId="53"/>
    <cellStyle name="Обычный 25 9" xfId="77"/>
    <cellStyle name="Обычный 25_12-02-01 ППОиТЗ" xfId="78"/>
    <cellStyle name="Обычный 27 2" xfId="79"/>
    <cellStyle name="Обычный 3" xfId="10"/>
    <cellStyle name="Обычный 3 2" xfId="80"/>
    <cellStyle name="Обычный 3 2 2" xfId="81"/>
    <cellStyle name="Обычный 3 3" xfId="54"/>
    <cellStyle name="Обычный 3 4" xfId="82"/>
    <cellStyle name="Обычный 3_12-02-01 ППОиТЗ" xfId="83"/>
    <cellStyle name="Обычный 35" xfId="84"/>
    <cellStyle name="Обычный 4" xfId="9"/>
    <cellStyle name="Обычный 4 2" xfId="12"/>
    <cellStyle name="Обычный 4 3" xfId="34"/>
    <cellStyle name="Обычный 4 4" xfId="28"/>
    <cellStyle name="Обычный 4_12-02-01 ППОиТЗ" xfId="85"/>
    <cellStyle name="Обычный 5" xfId="11"/>
    <cellStyle name="Обычный 5 2" xfId="35"/>
    <cellStyle name="Обычный 5 2 2" xfId="87"/>
    <cellStyle name="Обычный 5 2_Спецификация" xfId="86"/>
    <cellStyle name="Обычный 5 3" xfId="30"/>
    <cellStyle name="Обычный 5_12-02-01 ППОиТЗ" xfId="88"/>
    <cellStyle name="Обычный 6" xfId="14"/>
    <cellStyle name="Обычный 7" xfId="15"/>
    <cellStyle name="Обычный 7 2" xfId="24"/>
    <cellStyle name="Обычный 7 3" xfId="89"/>
    <cellStyle name="Обычный 7 4" xfId="90"/>
    <cellStyle name="Обычный 7_12-02-01 ППОиТЗ" xfId="91"/>
    <cellStyle name="Обычный 8" xfId="16"/>
    <cellStyle name="Обычный 8 2" xfId="92"/>
    <cellStyle name="Обычный 9" xfId="17"/>
    <cellStyle name="Обычный 9 2" xfId="40"/>
    <cellStyle name="Обычный 9 3" xfId="31"/>
    <cellStyle name="Обычный 9_Спецификация" xfId="93"/>
    <cellStyle name="Обычный_Спецификация" xfId="47"/>
    <cellStyle name="Обычный_Спецификация_1" xfId="48"/>
    <cellStyle name="Обычный_Спецификация_2" xfId="55"/>
    <cellStyle name="ПИР" xfId="94"/>
    <cellStyle name="ПИР 2" xfId="95"/>
    <cellStyle name="ПИР_12-02-01 ППОиТЗ" xfId="96"/>
    <cellStyle name="Стиль 1 2" xfId="4"/>
    <cellStyle name="Титул" xfId="97"/>
    <cellStyle name="УровеньСтрок_1" xfId="1" builtinId="1" iLevel="0"/>
    <cellStyle name="УровеньСтрок_1_Спецификация" xfId="56"/>
    <cellStyle name="Финансовый 2" xfId="8"/>
    <cellStyle name="Финансовый 2 2" xfId="98"/>
    <cellStyle name="Финансовый 2 4" xfId="99"/>
    <cellStyle name="Финансовый 2_12-02-01 ППОиТЗ" xfId="100"/>
    <cellStyle name="Финансовый 3" xfId="101"/>
    <cellStyle name="Финансовый 4" xfId="102"/>
    <cellStyle name="Финансовый 5" xfId="103"/>
    <cellStyle name="Хвост" xfId="104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FF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ZuevaVM/LOCALS~1/Temp/Rar$DI01.312/&#1046;&#1080;&#1043;&#1069;&#1057;-&#1050;&#1040;&#1057;&#1059;&#1058;&#1055;2010_&#1057;&#1052;&#1057;_&#1056;&#1072;&#1089;&#1095;&#1077;&#1090;_2010040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1055;&#1088;&#1086;&#1077;&#1082;&#1090;&#1099;/03_&#1050;&#1072;&#1084;&#1089;&#1082;&#1072;&#1103;_&#1043;&#1069;&#1057;/&#1047;&#1072;&#1084;&#1077;&#1085;&#1072;_&#1079;&#1072;&#1097;&#1080;&#1090;_&#1042;&#1051;_&#1042;&#1083;&#1072;&#1076;&#1080;&#1084;&#1080;&#1088;&#1089;&#1082;&#1072;&#1103;-2/!new_&#1050;&#1072;&#1084;&#1043;&#1069;&#1057;_&#1042;&#1083;&#1072;&#1076;&#1080;&#1084;&#1080;&#1088;&#1089;&#1082;&#1072;&#1103;2_&#1057;&#1052;&#1057;_&#1056;&#1072;&#1089;&#1095;&#1077;&#1090;_2108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ка"/>
      <sheetName val="Св табл стоим"/>
      <sheetName val="График выполнения"/>
      <sheetName val="График оплаты"/>
      <sheetName val="Календ план дог"/>
      <sheetName val="Расчет работы"/>
      <sheetName val="Проект Расчет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G2">
            <v>6300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ка"/>
      <sheetName val="Св табл стоим"/>
      <sheetName val="Календарный план дог"/>
      <sheetName val="СМР"/>
      <sheetName val="Поставка"/>
      <sheetName val="Расчет рабо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3">
          <cell r="H13">
            <v>46.5</v>
          </cell>
        </row>
      </sheetData>
      <sheetData sheetId="5" refreshError="1">
        <row r="2">
          <cell r="G2">
            <v>6300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reestr.digital.gov.ru/reestr/" TargetMode="External"/><Relationship Id="rId2" Type="http://schemas.openxmlformats.org/officeDocument/2006/relationships/hyperlink" Target="https://gisp.gov.ru/pp719v2/pub/prod/rep/" TargetMode="External"/><Relationship Id="rId1" Type="http://schemas.openxmlformats.org/officeDocument/2006/relationships/hyperlink" Target="https://gisp.gov.ru/pp719v2/pub/prod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O36"/>
  <sheetViews>
    <sheetView view="pageBreakPreview" topLeftCell="A4" zoomScale="115" zoomScaleNormal="110" zoomScaleSheetLayoutView="115" workbookViewId="0">
      <selection activeCell="A34" sqref="A34:D34"/>
    </sheetView>
  </sheetViews>
  <sheetFormatPr defaultColWidth="8.7109375" defaultRowHeight="12.75"/>
  <cols>
    <col min="1" max="1" width="4.7109375" style="21" customWidth="1"/>
    <col min="2" max="2" width="39.7109375" style="21" customWidth="1"/>
    <col min="3" max="3" width="6.42578125" style="21" customWidth="1"/>
    <col min="4" max="4" width="25.140625" style="70" customWidth="1"/>
    <col min="5" max="5" width="10.7109375" style="71" customWidth="1"/>
    <col min="6" max="6" width="12" style="72" customWidth="1"/>
    <col min="7" max="7" width="15.85546875" style="72" customWidth="1"/>
    <col min="8" max="8" width="12.42578125" style="25" customWidth="1"/>
    <col min="9" max="9" width="11.85546875" style="21" bestFit="1" customWidth="1"/>
    <col min="10" max="11" width="8.7109375" style="21"/>
    <col min="12" max="12" width="18" style="21" customWidth="1"/>
    <col min="13" max="16384" width="8.7109375" style="21"/>
  </cols>
  <sheetData>
    <row r="1" spans="1:15">
      <c r="A1" s="284" t="s">
        <v>42</v>
      </c>
      <c r="B1" s="284"/>
      <c r="C1" s="284"/>
      <c r="D1" s="284"/>
      <c r="E1" s="284"/>
      <c r="F1" s="284"/>
      <c r="G1" s="284"/>
      <c r="H1" s="20"/>
      <c r="I1" s="20"/>
      <c r="J1" s="20"/>
      <c r="K1" s="20"/>
      <c r="L1" s="20"/>
      <c r="M1" s="20"/>
      <c r="N1" s="20"/>
    </row>
    <row r="2" spans="1:15" ht="9.6" customHeight="1">
      <c r="A2" s="284"/>
      <c r="B2" s="284"/>
      <c r="C2" s="284"/>
      <c r="D2" s="284"/>
      <c r="E2" s="284"/>
      <c r="F2" s="284"/>
      <c r="G2" s="284"/>
      <c r="H2" s="20"/>
      <c r="I2" s="20"/>
      <c r="J2" s="20"/>
      <c r="K2" s="20"/>
      <c r="L2" s="20"/>
      <c r="M2" s="20"/>
      <c r="N2" s="20"/>
    </row>
    <row r="3" spans="1:15">
      <c r="A3" s="22"/>
      <c r="B3" s="285" t="s">
        <v>40</v>
      </c>
      <c r="C3" s="285"/>
      <c r="D3" s="285"/>
      <c r="E3" s="285"/>
      <c r="F3" s="285"/>
      <c r="G3" s="23"/>
      <c r="H3" s="20"/>
      <c r="I3" s="20"/>
      <c r="J3" s="20"/>
      <c r="K3" s="20"/>
      <c r="L3" s="20"/>
      <c r="M3" s="20"/>
      <c r="N3" s="20"/>
    </row>
    <row r="4" spans="1:15">
      <c r="A4" s="22"/>
      <c r="B4" s="286" t="s">
        <v>59</v>
      </c>
      <c r="C4" s="286"/>
      <c r="D4" s="286"/>
      <c r="E4" s="286"/>
      <c r="F4" s="286"/>
      <c r="G4" s="24"/>
    </row>
    <row r="5" spans="1:15">
      <c r="A5" s="22"/>
      <c r="B5" s="286"/>
      <c r="C5" s="286"/>
      <c r="D5" s="286"/>
      <c r="E5" s="286"/>
      <c r="F5" s="286"/>
      <c r="G5" s="24"/>
      <c r="M5" s="21" t="s">
        <v>61</v>
      </c>
    </row>
    <row r="6" spans="1:15" ht="42.6" customHeight="1">
      <c r="A6" s="281" t="s">
        <v>28</v>
      </c>
      <c r="B6" s="282"/>
      <c r="C6" s="283" t="s">
        <v>75</v>
      </c>
      <c r="D6" s="283"/>
      <c r="E6" s="283"/>
      <c r="F6" s="283"/>
      <c r="G6" s="283"/>
      <c r="J6" s="21" t="str">
        <f>D14</f>
        <v>Руководитель проекта</v>
      </c>
      <c r="M6" s="81" t="e">
        <f>E14+'12-02'!E14+#REF!+#REF!</f>
        <v>#REF!</v>
      </c>
      <c r="O6" s="21" t="s">
        <v>73</v>
      </c>
    </row>
    <row r="7" spans="1:15" ht="24" customHeight="1">
      <c r="A7" s="277" t="s">
        <v>29</v>
      </c>
      <c r="B7" s="278"/>
      <c r="C7" s="279" t="s">
        <v>27</v>
      </c>
      <c r="D7" s="279"/>
      <c r="E7" s="279"/>
      <c r="F7" s="279"/>
      <c r="G7" s="279"/>
      <c r="J7" s="21" t="str">
        <f t="shared" ref="J7:J15" si="0">D15</f>
        <v>Главный инженер проекта</v>
      </c>
      <c r="M7" s="81" t="e">
        <f>E15+'12-02'!E15+#REF!+#REF!+#REF!+#REF!+#REF!+#REF!+#REF!</f>
        <v>#REF!</v>
      </c>
      <c r="O7" s="21" t="s">
        <v>67</v>
      </c>
    </row>
    <row r="8" spans="1:15" ht="17.45" customHeight="1">
      <c r="A8" s="277" t="s">
        <v>30</v>
      </c>
      <c r="B8" s="278"/>
      <c r="C8" s="279"/>
      <c r="D8" s="279"/>
      <c r="E8" s="279"/>
      <c r="F8" s="279"/>
      <c r="G8" s="279"/>
      <c r="J8" s="21" t="str">
        <f t="shared" si="0"/>
        <v>Начальник отдела СЗИ</v>
      </c>
      <c r="M8" s="81" t="e">
        <f>E16+'12-02'!E16+#REF!+#REF!+#REF!+#REF!+#REF!+#REF!+#REF!+#REF!+#REF!+#REF!</f>
        <v>#REF!</v>
      </c>
      <c r="O8" s="21" t="s">
        <v>66</v>
      </c>
    </row>
    <row r="9" spans="1:15" ht="12.6" customHeight="1">
      <c r="A9" s="280"/>
      <c r="B9" s="1"/>
      <c r="C9" s="280"/>
      <c r="D9" s="280"/>
      <c r="E9" s="280"/>
      <c r="F9" s="280"/>
      <c r="G9" s="280"/>
      <c r="J9" s="21" t="str">
        <f t="shared" si="0"/>
        <v>Начальник УЭСПД</v>
      </c>
      <c r="M9" s="81" t="e">
        <f>E17+'12-02'!E17+#REF!+#REF!+#REF!+#REF!+#REF!+#REF!+#REF!</f>
        <v>#REF!</v>
      </c>
      <c r="O9" s="21" t="s">
        <v>65</v>
      </c>
    </row>
    <row r="10" spans="1:15" ht="13.35" customHeight="1">
      <c r="A10" s="26" t="s">
        <v>31</v>
      </c>
      <c r="B10" s="27"/>
      <c r="C10" s="27"/>
      <c r="D10" s="28"/>
      <c r="E10" s="29"/>
      <c r="F10" s="30"/>
      <c r="G10" s="31" t="s">
        <v>32</v>
      </c>
      <c r="J10" s="21" t="str">
        <f t="shared" si="0"/>
        <v>Главный эксперт ОСЗИ</v>
      </c>
      <c r="M10" s="81" t="e">
        <f>E18+'12-02'!E18+#REF!+#REF!+#REF!+#REF!</f>
        <v>#REF!</v>
      </c>
      <c r="O10" s="21" t="s">
        <v>64</v>
      </c>
    </row>
    <row r="11" spans="1:15" s="33" customFormat="1">
      <c r="A11" s="261" t="s">
        <v>0</v>
      </c>
      <c r="B11" s="263" t="s">
        <v>1</v>
      </c>
      <c r="C11" s="265" t="s">
        <v>2</v>
      </c>
      <c r="D11" s="266"/>
      <c r="E11" s="267" t="s">
        <v>33</v>
      </c>
      <c r="F11" s="263" t="s">
        <v>34</v>
      </c>
      <c r="G11" s="263" t="s">
        <v>35</v>
      </c>
      <c r="H11" s="32"/>
      <c r="J11" s="21" t="str">
        <f t="shared" si="0"/>
        <v>Главный эксперт УЭСПД</v>
      </c>
      <c r="M11" s="81" t="e">
        <f>E19+'12-02'!E19+#REF!+#REF!+#REF!+#REF!+#REF!+#REF!</f>
        <v>#REF!</v>
      </c>
      <c r="O11" s="21" t="s">
        <v>68</v>
      </c>
    </row>
    <row r="12" spans="1:15" ht="25.5">
      <c r="A12" s="262"/>
      <c r="B12" s="264"/>
      <c r="C12" s="77" t="s">
        <v>36</v>
      </c>
      <c r="D12" s="34" t="s">
        <v>3</v>
      </c>
      <c r="E12" s="268"/>
      <c r="F12" s="264"/>
      <c r="G12" s="264"/>
      <c r="J12" s="21" t="str">
        <f t="shared" si="0"/>
        <v xml:space="preserve">Ведущий эксперт </v>
      </c>
      <c r="M12" s="81" t="e">
        <f>E20+'12-02'!E20+#REF!+#REF!+#REF!+#REF!</f>
        <v>#REF!</v>
      </c>
      <c r="O12" s="21" t="s">
        <v>70</v>
      </c>
    </row>
    <row r="13" spans="1:15">
      <c r="A13" s="35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J13" s="21" t="str">
        <f t="shared" si="0"/>
        <v>Ведущий эксперт ОСЗИ</v>
      </c>
      <c r="M13" s="81" t="e">
        <f>E21+'12-02'!E21+#REF!+#REF!+#REF!</f>
        <v>#REF!</v>
      </c>
      <c r="O13" s="21" t="s">
        <v>69</v>
      </c>
    </row>
    <row r="14" spans="1:15" ht="20.25" customHeight="1">
      <c r="A14" s="269" t="s">
        <v>41</v>
      </c>
      <c r="B14" s="272" t="s">
        <v>60</v>
      </c>
      <c r="C14" s="74">
        <v>1</v>
      </c>
      <c r="D14" s="37" t="s">
        <v>50</v>
      </c>
      <c r="E14" s="38">
        <v>2</v>
      </c>
      <c r="F14" s="78">
        <v>8549.67</v>
      </c>
      <c r="G14" s="76">
        <f t="shared" ref="G14:G23" si="1">ROUND(E14*F14,0)</f>
        <v>17099</v>
      </c>
      <c r="J14" s="21" t="str">
        <f t="shared" si="0"/>
        <v>Главный эксперт ОСЗИ АльфаДок</v>
      </c>
      <c r="M14" s="81" t="e">
        <f>E22+'12-02'!E22+#REF!+#REF!+#REF!</f>
        <v>#REF!</v>
      </c>
      <c r="O14" s="21" t="s">
        <v>63</v>
      </c>
    </row>
    <row r="15" spans="1:15" ht="20.25" customHeight="1">
      <c r="A15" s="270"/>
      <c r="B15" s="273"/>
      <c r="C15" s="74">
        <v>1</v>
      </c>
      <c r="D15" s="37" t="s">
        <v>51</v>
      </c>
      <c r="E15" s="38">
        <v>12</v>
      </c>
      <c r="F15" s="78">
        <v>13055.22</v>
      </c>
      <c r="G15" s="76">
        <f t="shared" si="1"/>
        <v>156663</v>
      </c>
      <c r="J15" s="21" t="str">
        <f t="shared" si="0"/>
        <v>Ведущий эксперт (технический писатель)</v>
      </c>
      <c r="M15" s="81" t="e">
        <f>E23+'12-02'!E23+#REF!+#REF!</f>
        <v>#REF!</v>
      </c>
      <c r="O15" s="21" t="s">
        <v>62</v>
      </c>
    </row>
    <row r="16" spans="1:15" ht="20.25" customHeight="1">
      <c r="A16" s="270"/>
      <c r="B16" s="273"/>
      <c r="C16" s="74">
        <v>1</v>
      </c>
      <c r="D16" s="37" t="s">
        <v>52</v>
      </c>
      <c r="E16" s="38">
        <v>4</v>
      </c>
      <c r="F16" s="79">
        <v>12193.32</v>
      </c>
      <c r="G16" s="76">
        <f t="shared" si="1"/>
        <v>48773</v>
      </c>
      <c r="I16" s="25"/>
      <c r="M16" s="81" t="e">
        <f>SUM(M6:M15)</f>
        <v>#REF!</v>
      </c>
    </row>
    <row r="17" spans="1:13" ht="20.25" customHeight="1">
      <c r="A17" s="270"/>
      <c r="B17" s="273"/>
      <c r="C17" s="74">
        <v>1</v>
      </c>
      <c r="D17" s="37" t="s">
        <v>55</v>
      </c>
      <c r="E17" s="38">
        <v>4</v>
      </c>
      <c r="F17" s="79">
        <v>18822.75</v>
      </c>
      <c r="G17" s="76">
        <f t="shared" si="1"/>
        <v>75291</v>
      </c>
      <c r="I17" s="25"/>
      <c r="M17" s="82" t="s">
        <v>71</v>
      </c>
    </row>
    <row r="18" spans="1:13" ht="20.25" customHeight="1">
      <c r="A18" s="270"/>
      <c r="B18" s="273"/>
      <c r="C18" s="74">
        <v>1</v>
      </c>
      <c r="D18" s="37" t="s">
        <v>53</v>
      </c>
      <c r="E18" s="80">
        <v>6</v>
      </c>
      <c r="F18" s="79">
        <v>10018.81</v>
      </c>
      <c r="G18" s="76">
        <f t="shared" si="1"/>
        <v>60113</v>
      </c>
      <c r="I18" s="25"/>
      <c r="M18" s="83" t="e">
        <f>SUM(E14:E23,'12-02'!E14:E23,#REF!,#REF!,#REF!,#REF!,#REF!,#REF!,#REF!,#REF!,#REF!,#REF!,#REF!)</f>
        <v>#REF!</v>
      </c>
    </row>
    <row r="19" spans="1:13" ht="20.25" customHeight="1">
      <c r="A19" s="270"/>
      <c r="B19" s="273"/>
      <c r="C19" s="75">
        <v>1</v>
      </c>
      <c r="D19" s="37" t="s">
        <v>45</v>
      </c>
      <c r="E19" s="38">
        <v>12</v>
      </c>
      <c r="F19" s="73">
        <v>10169.959999999999</v>
      </c>
      <c r="G19" s="76">
        <f t="shared" si="1"/>
        <v>122040</v>
      </c>
      <c r="I19" s="25"/>
    </row>
    <row r="20" spans="1:13" ht="20.25" customHeight="1">
      <c r="A20" s="270"/>
      <c r="B20" s="273"/>
      <c r="C20" s="75">
        <v>1</v>
      </c>
      <c r="D20" s="37" t="s">
        <v>56</v>
      </c>
      <c r="E20" s="38">
        <v>6</v>
      </c>
      <c r="F20" s="73">
        <v>8350.81</v>
      </c>
      <c r="G20" s="76">
        <f t="shared" si="1"/>
        <v>50105</v>
      </c>
      <c r="I20" s="25"/>
    </row>
    <row r="21" spans="1:13" ht="20.25" customHeight="1">
      <c r="A21" s="270"/>
      <c r="B21" s="273"/>
      <c r="C21" s="75">
        <v>1</v>
      </c>
      <c r="D21" s="37" t="s">
        <v>46</v>
      </c>
      <c r="E21" s="38">
        <v>4</v>
      </c>
      <c r="F21" s="73">
        <v>6099.81</v>
      </c>
      <c r="G21" s="76">
        <f t="shared" si="1"/>
        <v>24399</v>
      </c>
      <c r="I21" s="25"/>
    </row>
    <row r="22" spans="1:13" ht="22.5" customHeight="1">
      <c r="A22" s="270"/>
      <c r="B22" s="273"/>
      <c r="C22" s="74">
        <v>1</v>
      </c>
      <c r="D22" s="37" t="s">
        <v>54</v>
      </c>
      <c r="E22" s="80">
        <v>4</v>
      </c>
      <c r="F22" s="73">
        <v>7014.79</v>
      </c>
      <c r="G22" s="76">
        <f t="shared" si="1"/>
        <v>28059</v>
      </c>
      <c r="I22" s="25"/>
    </row>
    <row r="23" spans="1:13" ht="24.75" customHeight="1">
      <c r="A23" s="271"/>
      <c r="B23" s="274"/>
      <c r="C23" s="75">
        <v>1</v>
      </c>
      <c r="D23" s="37" t="s">
        <v>44</v>
      </c>
      <c r="E23" s="38">
        <v>5</v>
      </c>
      <c r="F23" s="79">
        <v>5700.36</v>
      </c>
      <c r="G23" s="76">
        <f t="shared" si="1"/>
        <v>28502</v>
      </c>
      <c r="I23" s="25"/>
    </row>
    <row r="24" spans="1:13">
      <c r="A24" s="39" t="s">
        <v>8</v>
      </c>
      <c r="B24" s="40"/>
      <c r="C24" s="41"/>
      <c r="D24" s="42"/>
      <c r="E24" s="43" t="s">
        <v>9</v>
      </c>
      <c r="F24" s="44"/>
      <c r="G24" s="45">
        <f>ROUND(SUM(G14:G23),0)</f>
        <v>611044</v>
      </c>
      <c r="I24" s="25"/>
    </row>
    <row r="25" spans="1:13">
      <c r="A25" s="46" t="s">
        <v>10</v>
      </c>
      <c r="B25" s="47"/>
      <c r="C25" s="48"/>
      <c r="D25" s="49"/>
      <c r="E25" s="50"/>
      <c r="F25" s="51"/>
      <c r="G25" s="52"/>
    </row>
    <row r="26" spans="1:13">
      <c r="A26" s="39" t="s">
        <v>11</v>
      </c>
      <c r="B26" s="40"/>
      <c r="C26" s="41"/>
      <c r="D26" s="42"/>
      <c r="E26" s="43"/>
      <c r="F26" s="44"/>
      <c r="G26" s="45">
        <v>70</v>
      </c>
    </row>
    <row r="27" spans="1:13">
      <c r="A27" s="53" t="s">
        <v>12</v>
      </c>
      <c r="B27" s="40"/>
      <c r="C27" s="41"/>
      <c r="D27" s="42"/>
      <c r="E27" s="43"/>
      <c r="F27" s="44"/>
      <c r="G27" s="45">
        <f>ROUND(G24/(G26/100),0)</f>
        <v>872920</v>
      </c>
      <c r="H27" s="54"/>
    </row>
    <row r="28" spans="1:13">
      <c r="A28" s="53" t="s">
        <v>13</v>
      </c>
      <c r="B28" s="40"/>
      <c r="C28" s="41"/>
      <c r="D28" s="42"/>
      <c r="E28" s="43"/>
      <c r="F28" s="44"/>
      <c r="G28" s="45">
        <v>5</v>
      </c>
      <c r="H28" s="55"/>
    </row>
    <row r="29" spans="1:13">
      <c r="A29" s="56" t="s">
        <v>38</v>
      </c>
      <c r="B29" s="40"/>
      <c r="C29" s="41"/>
      <c r="D29" s="42"/>
      <c r="E29" s="43"/>
      <c r="F29" s="44"/>
      <c r="G29" s="52">
        <f>ROUND(G27*(G28/100+1),0)</f>
        <v>916566</v>
      </c>
      <c r="H29" s="54"/>
    </row>
    <row r="30" spans="1:13" ht="9.6" customHeight="1">
      <c r="A30" s="53"/>
      <c r="B30" s="40"/>
      <c r="C30" s="41"/>
      <c r="D30" s="42"/>
      <c r="E30" s="57"/>
      <c r="F30" s="44"/>
      <c r="G30" s="58"/>
      <c r="H30" s="59"/>
    </row>
    <row r="31" spans="1:13">
      <c r="A31" s="275" t="s">
        <v>76</v>
      </c>
      <c r="B31" s="275"/>
      <c r="C31" s="275"/>
      <c r="D31" s="275"/>
      <c r="E31" s="275"/>
      <c r="F31" s="275"/>
      <c r="G31" s="275"/>
    </row>
    <row r="32" spans="1:13" s="66" customFormat="1">
      <c r="A32" s="60"/>
      <c r="B32" s="61"/>
      <c r="C32" s="62"/>
      <c r="D32" s="2" t="s">
        <v>37</v>
      </c>
      <c r="E32" s="63"/>
      <c r="F32" s="64"/>
      <c r="G32" s="59"/>
      <c r="H32" s="65"/>
    </row>
    <row r="33" spans="1:8" s="66" customFormat="1" ht="9" customHeight="1">
      <c r="A33" s="60"/>
      <c r="B33" s="61"/>
      <c r="C33" s="62"/>
      <c r="D33" s="67"/>
      <c r="E33" s="63"/>
      <c r="F33" s="64"/>
      <c r="G33" s="59"/>
      <c r="H33" s="65"/>
    </row>
    <row r="34" spans="1:8" s="66" customFormat="1" ht="29.25" customHeight="1">
      <c r="A34" s="276" t="s">
        <v>74</v>
      </c>
      <c r="B34" s="276"/>
      <c r="C34" s="276"/>
      <c r="D34" s="276"/>
      <c r="E34" s="260" t="s">
        <v>72</v>
      </c>
      <c r="F34" s="260"/>
      <c r="G34" s="260"/>
      <c r="H34" s="65"/>
    </row>
    <row r="35" spans="1:8" s="69" customFormat="1" ht="18" customHeight="1">
      <c r="A35" s="21"/>
      <c r="B35" s="21"/>
      <c r="C35" s="21"/>
      <c r="D35" s="70"/>
      <c r="E35" s="71"/>
      <c r="F35" s="72"/>
      <c r="G35" s="72"/>
      <c r="H35" s="68"/>
    </row>
    <row r="36" spans="1:8" s="66" customFormat="1" ht="28.5" customHeight="1">
      <c r="A36" s="1" t="s">
        <v>47</v>
      </c>
      <c r="B36" s="1"/>
      <c r="C36" s="1"/>
      <c r="D36" s="1"/>
      <c r="E36" s="260" t="s">
        <v>39</v>
      </c>
      <c r="F36" s="260"/>
      <c r="G36" s="260"/>
      <c r="H36" s="65"/>
    </row>
  </sheetData>
  <autoFilter ref="A13:G29"/>
  <mergeCells count="26">
    <mergeCell ref="A6:B6"/>
    <mergeCell ref="C6:G6"/>
    <mergeCell ref="A1:G1"/>
    <mergeCell ref="A2:G2"/>
    <mergeCell ref="B3:F3"/>
    <mergeCell ref="B4:F4"/>
    <mergeCell ref="B5:F5"/>
    <mergeCell ref="A7:B7"/>
    <mergeCell ref="C7:G7"/>
    <mergeCell ref="A8:B8"/>
    <mergeCell ref="C8:G8"/>
    <mergeCell ref="A9:B9"/>
    <mergeCell ref="C9:G9"/>
    <mergeCell ref="A36:D36"/>
    <mergeCell ref="E36:G36"/>
    <mergeCell ref="A11:A12"/>
    <mergeCell ref="B11:B12"/>
    <mergeCell ref="C11:D11"/>
    <mergeCell ref="E11:E12"/>
    <mergeCell ref="F11:F12"/>
    <mergeCell ref="G11:G12"/>
    <mergeCell ref="A14:A23"/>
    <mergeCell ref="B14:B23"/>
    <mergeCell ref="A31:G31"/>
    <mergeCell ref="A34:D34"/>
    <mergeCell ref="E34:G34"/>
  </mergeCells>
  <printOptions horizontalCentered="1"/>
  <pageMargins left="0.98425196850393704" right="0.59055118110236227" top="0.78740157480314965" bottom="0.59055118110236227" header="0.19685039370078741" footer="0.19685039370078741"/>
  <pageSetup paperSize="9" scale="7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N36"/>
  <sheetViews>
    <sheetView view="pageBreakPreview" zoomScale="115" zoomScaleNormal="110" zoomScaleSheetLayoutView="115" workbookViewId="0">
      <selection activeCell="A34" sqref="A34:D34"/>
    </sheetView>
  </sheetViews>
  <sheetFormatPr defaultColWidth="8.7109375" defaultRowHeight="12.75"/>
  <cols>
    <col min="1" max="1" width="4.7109375" style="21" customWidth="1"/>
    <col min="2" max="2" width="39.7109375" style="21" customWidth="1"/>
    <col min="3" max="3" width="6.42578125" style="21" customWidth="1"/>
    <col min="4" max="4" width="25.140625" style="70" customWidth="1"/>
    <col min="5" max="5" width="10.7109375" style="71" customWidth="1"/>
    <col min="6" max="6" width="12" style="72" customWidth="1"/>
    <col min="7" max="7" width="15.85546875" style="72" customWidth="1"/>
    <col min="8" max="8" width="12.42578125" style="25" customWidth="1"/>
    <col min="9" max="9" width="11.85546875" style="21" bestFit="1" customWidth="1"/>
    <col min="10" max="16384" width="8.7109375" style="21"/>
  </cols>
  <sheetData>
    <row r="1" spans="1:14">
      <c r="A1" s="284" t="s">
        <v>43</v>
      </c>
      <c r="B1" s="284"/>
      <c r="C1" s="284"/>
      <c r="D1" s="284"/>
      <c r="E1" s="284"/>
      <c r="F1" s="284"/>
      <c r="G1" s="284"/>
      <c r="H1" s="20"/>
      <c r="I1" s="20"/>
      <c r="J1" s="20"/>
      <c r="K1" s="20"/>
      <c r="L1" s="20"/>
      <c r="M1" s="20"/>
      <c r="N1" s="20"/>
    </row>
    <row r="2" spans="1:14" ht="9.6" customHeight="1">
      <c r="A2" s="284"/>
      <c r="B2" s="284"/>
      <c r="C2" s="284"/>
      <c r="D2" s="284"/>
      <c r="E2" s="284"/>
      <c r="F2" s="284"/>
      <c r="G2" s="284"/>
      <c r="H2" s="20"/>
      <c r="I2" s="20"/>
      <c r="J2" s="20"/>
      <c r="K2" s="20"/>
      <c r="L2" s="20"/>
      <c r="M2" s="20"/>
      <c r="N2" s="20"/>
    </row>
    <row r="3" spans="1:14">
      <c r="A3" s="22"/>
      <c r="B3" s="285" t="s">
        <v>58</v>
      </c>
      <c r="C3" s="285"/>
      <c r="D3" s="285"/>
      <c r="E3" s="285"/>
      <c r="F3" s="285"/>
      <c r="G3" s="23"/>
      <c r="H3" s="20"/>
      <c r="I3" s="20"/>
      <c r="J3" s="20"/>
      <c r="K3" s="20"/>
      <c r="L3" s="20"/>
      <c r="M3" s="20"/>
      <c r="N3" s="20"/>
    </row>
    <row r="4" spans="1:14">
      <c r="A4" s="22"/>
      <c r="B4" s="286" t="s">
        <v>48</v>
      </c>
      <c r="C4" s="286"/>
      <c r="D4" s="286"/>
      <c r="E4" s="286"/>
      <c r="F4" s="286"/>
      <c r="G4" s="24"/>
    </row>
    <row r="5" spans="1:14">
      <c r="A5" s="22"/>
      <c r="B5" s="286"/>
      <c r="C5" s="286"/>
      <c r="D5" s="286"/>
      <c r="E5" s="286"/>
      <c r="F5" s="286"/>
      <c r="G5" s="24"/>
    </row>
    <row r="6" spans="1:14" ht="42.6" customHeight="1">
      <c r="A6" s="281" t="s">
        <v>28</v>
      </c>
      <c r="B6" s="282"/>
      <c r="C6" s="283" t="s">
        <v>75</v>
      </c>
      <c r="D6" s="283"/>
      <c r="E6" s="283"/>
      <c r="F6" s="283"/>
      <c r="G6" s="283"/>
    </row>
    <row r="7" spans="1:14" ht="24" customHeight="1">
      <c r="A7" s="277" t="s">
        <v>29</v>
      </c>
      <c r="B7" s="278"/>
      <c r="C7" s="279" t="s">
        <v>27</v>
      </c>
      <c r="D7" s="279"/>
      <c r="E7" s="279"/>
      <c r="F7" s="279"/>
      <c r="G7" s="279"/>
    </row>
    <row r="8" spans="1:14" ht="17.45" customHeight="1">
      <c r="A8" s="277" t="s">
        <v>30</v>
      </c>
      <c r="B8" s="278"/>
      <c r="C8" s="279"/>
      <c r="D8" s="279"/>
      <c r="E8" s="279"/>
      <c r="F8" s="279"/>
      <c r="G8" s="279"/>
    </row>
    <row r="9" spans="1:14" ht="7.15" customHeight="1">
      <c r="A9" s="280"/>
      <c r="B9" s="1"/>
      <c r="C9" s="280"/>
      <c r="D9" s="280"/>
      <c r="E9" s="280"/>
      <c r="F9" s="280"/>
      <c r="G9" s="280"/>
    </row>
    <row r="10" spans="1:14" ht="13.35" customHeight="1">
      <c r="A10" s="26" t="s">
        <v>31</v>
      </c>
      <c r="B10" s="27"/>
      <c r="C10" s="27"/>
      <c r="D10" s="28"/>
      <c r="E10" s="29"/>
      <c r="F10" s="30"/>
      <c r="G10" s="31" t="s">
        <v>32</v>
      </c>
    </row>
    <row r="11" spans="1:14" s="33" customFormat="1">
      <c r="A11" s="261" t="s">
        <v>0</v>
      </c>
      <c r="B11" s="263" t="s">
        <v>1</v>
      </c>
      <c r="C11" s="265" t="s">
        <v>2</v>
      </c>
      <c r="D11" s="266"/>
      <c r="E11" s="267" t="s">
        <v>33</v>
      </c>
      <c r="F11" s="263" t="s">
        <v>34</v>
      </c>
      <c r="G11" s="263" t="s">
        <v>35</v>
      </c>
      <c r="H11" s="32"/>
    </row>
    <row r="12" spans="1:14" ht="25.5">
      <c r="A12" s="262"/>
      <c r="B12" s="264"/>
      <c r="C12" s="77" t="s">
        <v>36</v>
      </c>
      <c r="D12" s="34" t="s">
        <v>3</v>
      </c>
      <c r="E12" s="268"/>
      <c r="F12" s="264"/>
      <c r="G12" s="264"/>
    </row>
    <row r="13" spans="1:14">
      <c r="A13" s="35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</row>
    <row r="14" spans="1:14" ht="20.25" customHeight="1">
      <c r="A14" s="269" t="s">
        <v>41</v>
      </c>
      <c r="B14" s="272" t="s">
        <v>49</v>
      </c>
      <c r="C14" s="74">
        <v>1</v>
      </c>
      <c r="D14" s="37" t="s">
        <v>50</v>
      </c>
      <c r="E14" s="38">
        <v>2</v>
      </c>
      <c r="F14" s="78">
        <v>8549.67</v>
      </c>
      <c r="G14" s="76">
        <f t="shared" ref="G14:G23" si="0">ROUND(E14*F14,0)</f>
        <v>17099</v>
      </c>
    </row>
    <row r="15" spans="1:14" ht="20.25" customHeight="1">
      <c r="A15" s="270"/>
      <c r="B15" s="273"/>
      <c r="C15" s="74">
        <v>1</v>
      </c>
      <c r="D15" s="37" t="s">
        <v>51</v>
      </c>
      <c r="E15" s="38">
        <v>12</v>
      </c>
      <c r="F15" s="78">
        <v>13055.22</v>
      </c>
      <c r="G15" s="76">
        <f t="shared" si="0"/>
        <v>156663</v>
      </c>
    </row>
    <row r="16" spans="1:14" ht="20.25" customHeight="1">
      <c r="A16" s="270"/>
      <c r="B16" s="273"/>
      <c r="C16" s="74">
        <v>1</v>
      </c>
      <c r="D16" s="37" t="s">
        <v>52</v>
      </c>
      <c r="E16" s="38">
        <v>4</v>
      </c>
      <c r="F16" s="79">
        <v>12193.32</v>
      </c>
      <c r="G16" s="76">
        <f t="shared" si="0"/>
        <v>48773</v>
      </c>
      <c r="I16" s="25"/>
    </row>
    <row r="17" spans="1:9" ht="20.25" customHeight="1">
      <c r="A17" s="270"/>
      <c r="B17" s="273"/>
      <c r="C17" s="74">
        <v>1</v>
      </c>
      <c r="D17" s="37" t="s">
        <v>55</v>
      </c>
      <c r="E17" s="38">
        <v>4</v>
      </c>
      <c r="F17" s="79">
        <v>18822.75</v>
      </c>
      <c r="G17" s="76">
        <f t="shared" si="0"/>
        <v>75291</v>
      </c>
      <c r="I17" s="25"/>
    </row>
    <row r="18" spans="1:9" ht="20.25" customHeight="1">
      <c r="A18" s="270"/>
      <c r="B18" s="273"/>
      <c r="C18" s="74">
        <v>1</v>
      </c>
      <c r="D18" s="37" t="s">
        <v>53</v>
      </c>
      <c r="E18" s="80">
        <v>12</v>
      </c>
      <c r="F18" s="79">
        <v>10018.81</v>
      </c>
      <c r="G18" s="76">
        <f t="shared" si="0"/>
        <v>120226</v>
      </c>
      <c r="I18" s="25"/>
    </row>
    <row r="19" spans="1:9" ht="20.25" customHeight="1">
      <c r="A19" s="270"/>
      <c r="B19" s="273"/>
      <c r="C19" s="75">
        <v>1</v>
      </c>
      <c r="D19" s="37" t="s">
        <v>45</v>
      </c>
      <c r="E19" s="38">
        <v>20</v>
      </c>
      <c r="F19" s="73">
        <v>10169.959999999999</v>
      </c>
      <c r="G19" s="76">
        <f t="shared" si="0"/>
        <v>203399</v>
      </c>
      <c r="I19" s="25"/>
    </row>
    <row r="20" spans="1:9" ht="20.25" customHeight="1">
      <c r="A20" s="270"/>
      <c r="B20" s="273"/>
      <c r="C20" s="75">
        <v>1</v>
      </c>
      <c r="D20" s="37" t="s">
        <v>56</v>
      </c>
      <c r="E20" s="38">
        <v>10</v>
      </c>
      <c r="F20" s="73">
        <v>8350.81</v>
      </c>
      <c r="G20" s="76">
        <f t="shared" si="0"/>
        <v>83508</v>
      </c>
      <c r="I20" s="25"/>
    </row>
    <row r="21" spans="1:9" ht="20.25" customHeight="1">
      <c r="A21" s="270"/>
      <c r="B21" s="273"/>
      <c r="C21" s="75">
        <v>1</v>
      </c>
      <c r="D21" s="37" t="s">
        <v>46</v>
      </c>
      <c r="E21" s="38">
        <v>6</v>
      </c>
      <c r="F21" s="73">
        <v>6099.81</v>
      </c>
      <c r="G21" s="76">
        <f t="shared" si="0"/>
        <v>36599</v>
      </c>
      <c r="I21" s="25"/>
    </row>
    <row r="22" spans="1:9" ht="28.9" customHeight="1">
      <c r="A22" s="270"/>
      <c r="B22" s="273"/>
      <c r="C22" s="74">
        <v>1</v>
      </c>
      <c r="D22" s="37" t="s">
        <v>54</v>
      </c>
      <c r="E22" s="80">
        <v>6</v>
      </c>
      <c r="F22" s="73">
        <v>7014.79</v>
      </c>
      <c r="G22" s="76">
        <f t="shared" si="0"/>
        <v>42089</v>
      </c>
      <c r="I22" s="25"/>
    </row>
    <row r="23" spans="1:9" ht="24.75" customHeight="1">
      <c r="A23" s="271"/>
      <c r="B23" s="274"/>
      <c r="C23" s="75">
        <v>1</v>
      </c>
      <c r="D23" s="37" t="s">
        <v>44</v>
      </c>
      <c r="E23" s="38">
        <v>6</v>
      </c>
      <c r="F23" s="79">
        <v>5700.36</v>
      </c>
      <c r="G23" s="76">
        <f t="shared" si="0"/>
        <v>34202</v>
      </c>
      <c r="I23" s="25"/>
    </row>
    <row r="24" spans="1:9">
      <c r="A24" s="39" t="s">
        <v>8</v>
      </c>
      <c r="B24" s="40"/>
      <c r="C24" s="41"/>
      <c r="D24" s="42"/>
      <c r="E24" s="43" t="s">
        <v>9</v>
      </c>
      <c r="F24" s="44"/>
      <c r="G24" s="45">
        <f>ROUND(SUM(G14:G23),0)</f>
        <v>817849</v>
      </c>
      <c r="I24" s="25"/>
    </row>
    <row r="25" spans="1:9">
      <c r="A25" s="46" t="s">
        <v>10</v>
      </c>
      <c r="B25" s="47"/>
      <c r="C25" s="48"/>
      <c r="D25" s="49"/>
      <c r="E25" s="50"/>
      <c r="F25" s="51"/>
      <c r="G25" s="52"/>
    </row>
    <row r="26" spans="1:9">
      <c r="A26" s="39" t="s">
        <v>11</v>
      </c>
      <c r="B26" s="40"/>
      <c r="C26" s="41"/>
      <c r="D26" s="42"/>
      <c r="E26" s="43"/>
      <c r="F26" s="44"/>
      <c r="G26" s="45">
        <v>70</v>
      </c>
    </row>
    <row r="27" spans="1:9">
      <c r="A27" s="53" t="s">
        <v>12</v>
      </c>
      <c r="B27" s="40"/>
      <c r="C27" s="41"/>
      <c r="D27" s="42"/>
      <c r="E27" s="43"/>
      <c r="F27" s="44"/>
      <c r="G27" s="45">
        <f>ROUND(G24/(G26/100),0)</f>
        <v>1168356</v>
      </c>
      <c r="H27" s="54"/>
    </row>
    <row r="28" spans="1:9">
      <c r="A28" s="53" t="s">
        <v>13</v>
      </c>
      <c r="B28" s="40"/>
      <c r="C28" s="41"/>
      <c r="D28" s="42"/>
      <c r="E28" s="43"/>
      <c r="F28" s="44"/>
      <c r="G28" s="45">
        <v>5</v>
      </c>
      <c r="H28" s="55"/>
    </row>
    <row r="29" spans="1:9">
      <c r="A29" s="56" t="s">
        <v>38</v>
      </c>
      <c r="B29" s="40"/>
      <c r="C29" s="41"/>
      <c r="D29" s="42"/>
      <c r="E29" s="43"/>
      <c r="F29" s="44"/>
      <c r="G29" s="52">
        <f>ROUND(G27*(G28/100+1),0)</f>
        <v>1226774</v>
      </c>
      <c r="H29" s="54"/>
    </row>
    <row r="30" spans="1:9" ht="9.6" customHeight="1">
      <c r="A30" s="53"/>
      <c r="B30" s="40"/>
      <c r="C30" s="41"/>
      <c r="D30" s="42"/>
      <c r="E30" s="57"/>
      <c r="F30" s="44"/>
      <c r="G30" s="58"/>
      <c r="H30" s="59"/>
    </row>
    <row r="31" spans="1:9">
      <c r="A31" s="275" t="s">
        <v>77</v>
      </c>
      <c r="B31" s="275"/>
      <c r="C31" s="275"/>
      <c r="D31" s="275"/>
      <c r="E31" s="275"/>
      <c r="F31" s="275"/>
      <c r="G31" s="275"/>
    </row>
    <row r="32" spans="1:9" s="66" customFormat="1">
      <c r="A32" s="60"/>
      <c r="B32" s="61"/>
      <c r="C32" s="62"/>
      <c r="D32" s="2" t="s">
        <v>37</v>
      </c>
      <c r="E32" s="63"/>
      <c r="F32" s="64"/>
      <c r="G32" s="59"/>
      <c r="H32" s="65"/>
    </row>
    <row r="33" spans="1:8" s="66" customFormat="1" ht="9" customHeight="1">
      <c r="A33" s="60"/>
      <c r="B33" s="61"/>
      <c r="C33" s="62"/>
      <c r="D33" s="67"/>
      <c r="E33" s="63"/>
      <c r="F33" s="64"/>
      <c r="G33" s="59"/>
      <c r="H33" s="65"/>
    </row>
    <row r="34" spans="1:8" s="66" customFormat="1" ht="29.25" customHeight="1">
      <c r="A34" s="276" t="s">
        <v>74</v>
      </c>
      <c r="B34" s="276"/>
      <c r="C34" s="276"/>
      <c r="D34" s="276"/>
      <c r="E34" s="260" t="s">
        <v>72</v>
      </c>
      <c r="F34" s="260"/>
      <c r="G34" s="260"/>
      <c r="H34" s="65"/>
    </row>
    <row r="35" spans="1:8" s="69" customFormat="1" ht="18" customHeight="1">
      <c r="A35" s="21"/>
      <c r="B35" s="21"/>
      <c r="C35" s="21"/>
      <c r="D35" s="70"/>
      <c r="E35" s="71"/>
      <c r="F35" s="72"/>
      <c r="G35" s="72"/>
      <c r="H35" s="68"/>
    </row>
    <row r="36" spans="1:8" s="66" customFormat="1" ht="28.5" customHeight="1">
      <c r="A36" s="1" t="s">
        <v>47</v>
      </c>
      <c r="B36" s="1"/>
      <c r="C36" s="1"/>
      <c r="D36" s="1"/>
      <c r="E36" s="260" t="s">
        <v>39</v>
      </c>
      <c r="F36" s="260"/>
      <c r="G36" s="260"/>
      <c r="H36" s="65"/>
    </row>
  </sheetData>
  <autoFilter ref="A13:G29"/>
  <mergeCells count="26">
    <mergeCell ref="A6:B6"/>
    <mergeCell ref="C6:G6"/>
    <mergeCell ref="E34:G34"/>
    <mergeCell ref="A1:G1"/>
    <mergeCell ref="A2:G2"/>
    <mergeCell ref="B3:F3"/>
    <mergeCell ref="B4:F4"/>
    <mergeCell ref="B5:F5"/>
    <mergeCell ref="G11:G12"/>
    <mergeCell ref="A7:B7"/>
    <mergeCell ref="C7:G7"/>
    <mergeCell ref="A8:B8"/>
    <mergeCell ref="C8:G8"/>
    <mergeCell ref="A9:B9"/>
    <mergeCell ref="C9:G9"/>
    <mergeCell ref="A11:A12"/>
    <mergeCell ref="B11:B12"/>
    <mergeCell ref="C11:D11"/>
    <mergeCell ref="E11:E12"/>
    <mergeCell ref="F11:F12"/>
    <mergeCell ref="A36:D36"/>
    <mergeCell ref="E36:G36"/>
    <mergeCell ref="A31:G31"/>
    <mergeCell ref="A34:D34"/>
    <mergeCell ref="A14:A23"/>
    <mergeCell ref="B14:B23"/>
  </mergeCells>
  <printOptions horizontalCentered="1"/>
  <pageMargins left="0.98425196850393704" right="0.59055118110236227" top="0.78740157480314965" bottom="0.59055118110236227" header="0.19685039370078741" footer="0.19685039370078741"/>
  <pageSetup paperSize="9" scale="74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8" zoomScale="85" zoomScaleNormal="85" workbookViewId="0">
      <selection activeCell="F22" sqref="F22"/>
    </sheetView>
  </sheetViews>
  <sheetFormatPr defaultColWidth="9.140625" defaultRowHeight="15"/>
  <cols>
    <col min="1" max="1" width="10.140625" style="84" customWidth="1"/>
    <col min="2" max="2" width="7.42578125" style="98" bestFit="1" customWidth="1"/>
    <col min="3" max="3" width="72.140625" style="84" customWidth="1"/>
    <col min="4" max="4" width="26.7109375" style="97" hidden="1" customWidth="1"/>
    <col min="5" max="5" width="28.28515625" style="84" customWidth="1"/>
    <col min="6" max="6" width="20.28515625" style="84" customWidth="1"/>
    <col min="7" max="7" width="18.140625" style="84" customWidth="1"/>
    <col min="8" max="8" width="17.140625" style="84" customWidth="1"/>
    <col min="9" max="10" width="22.85546875" style="84" customWidth="1"/>
    <col min="11" max="11" width="12.5703125" style="84" customWidth="1"/>
    <col min="12" max="12" width="13.7109375" style="84" customWidth="1"/>
    <col min="13" max="13" width="14.7109375" style="212" customWidth="1"/>
    <col min="14" max="14" width="18" style="213" customWidth="1"/>
    <col min="15" max="15" width="18.28515625" style="213" customWidth="1"/>
    <col min="16" max="16" width="20.42578125" style="213" customWidth="1"/>
    <col min="17" max="17" width="32.7109375" style="84" customWidth="1"/>
    <col min="18" max="18" width="17" style="84" customWidth="1"/>
    <col min="19" max="19" width="13.85546875" style="84" customWidth="1"/>
    <col min="20" max="20" width="14.5703125" style="84" customWidth="1"/>
    <col min="21" max="16384" width="9.140625" style="84"/>
  </cols>
  <sheetData>
    <row r="1" spans="1:17" ht="13.9" customHeight="1">
      <c r="B1" s="85"/>
      <c r="C1" s="86"/>
      <c r="D1" s="225"/>
      <c r="E1" s="86"/>
      <c r="F1" s="86"/>
      <c r="G1" s="86"/>
      <c r="H1" s="86"/>
      <c r="I1" s="86"/>
      <c r="J1" s="86"/>
      <c r="K1" s="86"/>
      <c r="L1" s="86"/>
      <c r="M1" s="287"/>
      <c r="N1" s="287"/>
      <c r="O1" s="287"/>
      <c r="P1" s="287"/>
    </row>
    <row r="2" spans="1:17" ht="18.75">
      <c r="A2" s="288" t="s">
        <v>401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</row>
    <row r="3" spans="1:17">
      <c r="B3" s="85"/>
      <c r="C3" s="86"/>
      <c r="D3" s="225"/>
      <c r="E3" s="86"/>
      <c r="F3" s="86"/>
      <c r="G3" s="86"/>
      <c r="H3" s="86"/>
      <c r="I3" s="86"/>
      <c r="J3" s="86"/>
      <c r="K3" s="86"/>
      <c r="L3" s="86"/>
      <c r="M3" s="202"/>
      <c r="N3" s="203"/>
      <c r="O3" s="203"/>
      <c r="P3" s="203"/>
    </row>
    <row r="4" spans="1:17" ht="71.45" customHeight="1">
      <c r="A4" s="87" t="s">
        <v>80</v>
      </c>
      <c r="B4" s="87" t="s">
        <v>81</v>
      </c>
      <c r="C4" s="87" t="s">
        <v>84</v>
      </c>
      <c r="D4" s="214"/>
      <c r="E4" s="88" t="s">
        <v>85</v>
      </c>
      <c r="F4" s="88" t="s">
        <v>86</v>
      </c>
      <c r="G4" s="89" t="s">
        <v>87</v>
      </c>
      <c r="H4" s="89" t="s">
        <v>88</v>
      </c>
      <c r="I4" s="88" t="s">
        <v>89</v>
      </c>
      <c r="J4" s="90" t="s">
        <v>96</v>
      </c>
      <c r="K4" s="87" t="s">
        <v>82</v>
      </c>
      <c r="L4" s="87" t="s">
        <v>83</v>
      </c>
      <c r="M4" s="229" t="s">
        <v>79</v>
      </c>
      <c r="N4" s="87" t="s">
        <v>97</v>
      </c>
      <c r="O4" s="87" t="s">
        <v>90</v>
      </c>
      <c r="P4" s="87" t="s">
        <v>98</v>
      </c>
      <c r="Q4" s="91" t="s">
        <v>99</v>
      </c>
    </row>
    <row r="5" spans="1:17" ht="15.75">
      <c r="A5" s="92">
        <v>1</v>
      </c>
      <c r="B5" s="92">
        <v>2</v>
      </c>
      <c r="C5" s="93">
        <v>3</v>
      </c>
      <c r="D5" s="93"/>
      <c r="E5" s="92">
        <v>4</v>
      </c>
      <c r="F5" s="92">
        <v>5</v>
      </c>
      <c r="G5" s="93">
        <v>6</v>
      </c>
      <c r="H5" s="92">
        <v>7</v>
      </c>
      <c r="I5" s="92">
        <v>8</v>
      </c>
      <c r="J5" s="93">
        <v>9</v>
      </c>
      <c r="K5" s="92">
        <v>10</v>
      </c>
      <c r="L5" s="92">
        <v>11</v>
      </c>
      <c r="M5" s="204">
        <v>12</v>
      </c>
      <c r="N5" s="205">
        <v>13</v>
      </c>
      <c r="O5" s="205">
        <v>14</v>
      </c>
      <c r="P5" s="204">
        <v>15</v>
      </c>
      <c r="Q5" s="93">
        <v>18</v>
      </c>
    </row>
    <row r="6" spans="1:17" s="100" customFormat="1" ht="15.6" customHeight="1">
      <c r="A6" s="295">
        <v>1</v>
      </c>
      <c r="B6" s="99"/>
      <c r="C6" s="230" t="s">
        <v>404</v>
      </c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2"/>
    </row>
    <row r="7" spans="1:17" s="100" customFormat="1" ht="333" customHeight="1">
      <c r="A7" s="296"/>
      <c r="B7" s="108" t="s">
        <v>41</v>
      </c>
      <c r="C7" s="109" t="s">
        <v>399</v>
      </c>
      <c r="D7" s="227" t="s">
        <v>154</v>
      </c>
      <c r="E7" s="110"/>
      <c r="F7" s="111"/>
      <c r="G7" s="112"/>
      <c r="H7" s="112"/>
      <c r="I7" s="112"/>
      <c r="J7" s="112"/>
      <c r="K7" s="113" t="s">
        <v>78</v>
      </c>
      <c r="L7" s="114">
        <v>1</v>
      </c>
      <c r="M7" s="207"/>
      <c r="N7" s="207"/>
      <c r="O7" s="257"/>
      <c r="P7" s="257"/>
      <c r="Q7" s="115"/>
    </row>
    <row r="8" spans="1:17" s="100" customFormat="1" ht="331.5">
      <c r="A8" s="297"/>
      <c r="B8" s="108" t="s">
        <v>103</v>
      </c>
      <c r="C8" s="109" t="s">
        <v>400</v>
      </c>
      <c r="D8" s="227" t="s">
        <v>154</v>
      </c>
      <c r="E8" s="110"/>
      <c r="F8" s="111"/>
      <c r="G8" s="112"/>
      <c r="H8" s="112"/>
      <c r="I8" s="112"/>
      <c r="J8" s="112"/>
      <c r="K8" s="113" t="s">
        <v>78</v>
      </c>
      <c r="L8" s="114">
        <v>1</v>
      </c>
      <c r="M8" s="207"/>
      <c r="N8" s="207"/>
      <c r="O8" s="257"/>
      <c r="P8" s="257"/>
      <c r="Q8" s="115"/>
    </row>
    <row r="9" spans="1:17" s="100" customFormat="1" ht="15.75">
      <c r="A9" s="289" t="s">
        <v>402</v>
      </c>
      <c r="B9" s="289"/>
      <c r="C9" s="289"/>
      <c r="D9" s="290"/>
      <c r="E9" s="289"/>
      <c r="F9" s="289"/>
      <c r="G9" s="289"/>
      <c r="H9" s="289"/>
      <c r="I9" s="289"/>
      <c r="J9" s="291"/>
      <c r="K9" s="289"/>
      <c r="L9" s="289"/>
      <c r="M9" s="289"/>
      <c r="N9" s="94">
        <f>N7+N8</f>
        <v>0</v>
      </c>
      <c r="O9" s="94">
        <f>O7+O8</f>
        <v>0</v>
      </c>
      <c r="P9" s="94">
        <f>P7+P8</f>
        <v>0</v>
      </c>
      <c r="Q9" s="186"/>
    </row>
    <row r="10" spans="1:17" ht="37.5" customHeight="1">
      <c r="A10" s="95"/>
      <c r="B10" s="95"/>
      <c r="C10" s="95"/>
      <c r="D10" s="226"/>
      <c r="E10" s="95"/>
      <c r="F10" s="95"/>
      <c r="G10" s="95"/>
      <c r="H10" s="95"/>
      <c r="I10" s="95"/>
      <c r="J10" s="95"/>
      <c r="K10" s="95"/>
      <c r="L10" s="95"/>
      <c r="M10" s="95"/>
      <c r="N10" s="215"/>
      <c r="O10" s="215"/>
      <c r="P10" s="215"/>
    </row>
    <row r="11" spans="1:17" ht="15.75">
      <c r="A11" s="95"/>
      <c r="B11" s="95"/>
      <c r="C11" s="95"/>
      <c r="D11" s="226"/>
      <c r="E11" s="95"/>
      <c r="F11" s="95"/>
      <c r="G11" s="95"/>
      <c r="H11" s="95"/>
      <c r="I11" s="95"/>
      <c r="J11" s="95"/>
      <c r="K11" s="95"/>
      <c r="L11" s="95"/>
      <c r="M11" s="95"/>
      <c r="N11" s="215"/>
      <c r="O11" s="215"/>
      <c r="P11" s="215"/>
    </row>
    <row r="12" spans="1:17" ht="15.75">
      <c r="A12" s="95"/>
      <c r="B12" s="95"/>
      <c r="C12" s="95"/>
      <c r="D12" s="226"/>
      <c r="E12" s="95"/>
      <c r="F12" s="95"/>
      <c r="G12" s="95"/>
      <c r="H12" s="95"/>
      <c r="I12" s="95"/>
      <c r="J12" s="95"/>
      <c r="K12" s="95"/>
      <c r="L12" s="95"/>
      <c r="M12" s="95"/>
      <c r="N12" s="215"/>
      <c r="O12" s="215"/>
      <c r="P12" s="215"/>
    </row>
    <row r="13" spans="1:17" ht="15.75">
      <c r="A13" s="95"/>
      <c r="B13" s="95"/>
      <c r="C13" s="95"/>
      <c r="D13" s="226"/>
      <c r="E13" s="95"/>
      <c r="F13" s="95"/>
      <c r="G13" s="95"/>
      <c r="H13" s="95"/>
      <c r="I13" s="95"/>
      <c r="J13" s="95"/>
      <c r="K13" s="95"/>
      <c r="L13" s="95"/>
      <c r="M13" s="95"/>
      <c r="N13" s="96"/>
      <c r="O13" s="96"/>
      <c r="P13" s="96"/>
      <c r="Q13" s="97"/>
    </row>
    <row r="14" spans="1:17" ht="15.75">
      <c r="A14" s="298" t="s">
        <v>125</v>
      </c>
      <c r="B14" s="298"/>
      <c r="C14" s="298"/>
      <c r="D14" s="299"/>
      <c r="E14" s="298"/>
      <c r="F14" s="298"/>
      <c r="G14" s="298"/>
      <c r="H14" s="298"/>
      <c r="I14" s="298"/>
      <c r="J14" s="298"/>
      <c r="K14" s="298"/>
      <c r="L14" s="298"/>
      <c r="M14" s="298"/>
      <c r="N14" s="298"/>
      <c r="O14" s="298"/>
      <c r="P14" s="298"/>
      <c r="Q14" s="298"/>
    </row>
    <row r="15" spans="1:17" ht="15.75">
      <c r="A15" s="95"/>
      <c r="B15" s="95"/>
      <c r="C15" s="95"/>
      <c r="D15" s="226"/>
      <c r="E15" s="95"/>
      <c r="F15" s="95"/>
      <c r="G15" s="95"/>
      <c r="H15" s="95"/>
      <c r="I15" s="95"/>
      <c r="J15" s="95"/>
      <c r="K15" s="95"/>
      <c r="L15" s="95"/>
      <c r="M15" s="95"/>
      <c r="N15" s="96"/>
      <c r="O15" s="96"/>
      <c r="P15" s="96"/>
      <c r="Q15" s="97"/>
    </row>
    <row r="17" spans="1:17">
      <c r="A17" s="84">
        <v>1</v>
      </c>
      <c r="B17" s="300" t="s">
        <v>91</v>
      </c>
      <c r="C17" s="300"/>
      <c r="D17" s="301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</row>
    <row r="18" spans="1:17">
      <c r="A18" s="84">
        <v>2</v>
      </c>
      <c r="B18" s="300" t="s">
        <v>92</v>
      </c>
      <c r="C18" s="300"/>
      <c r="D18" s="301"/>
      <c r="E18" s="300"/>
      <c r="F18" s="300"/>
      <c r="G18" s="300"/>
      <c r="H18" s="300"/>
      <c r="I18" s="300"/>
      <c r="J18" s="300"/>
      <c r="K18" s="300"/>
      <c r="L18" s="300"/>
      <c r="M18" s="300"/>
      <c r="N18" s="300"/>
      <c r="O18" s="300"/>
      <c r="P18" s="300"/>
      <c r="Q18" s="300"/>
    </row>
    <row r="19" spans="1:17">
      <c r="A19" s="292">
        <v>3</v>
      </c>
      <c r="B19" s="293" t="s">
        <v>93</v>
      </c>
      <c r="C19" s="293"/>
      <c r="D19" s="294"/>
      <c r="E19" s="293"/>
      <c r="F19" s="293"/>
      <c r="G19" s="293"/>
      <c r="H19" s="293"/>
      <c r="I19" s="293"/>
      <c r="J19" s="293"/>
      <c r="K19" s="293"/>
      <c r="L19" s="293"/>
      <c r="M19" s="293"/>
      <c r="N19" s="293"/>
      <c r="O19" s="293"/>
      <c r="P19" s="293"/>
      <c r="Q19" s="293"/>
    </row>
    <row r="20" spans="1:17">
      <c r="A20" s="292"/>
      <c r="B20" s="293" t="s">
        <v>94</v>
      </c>
      <c r="C20" s="293"/>
      <c r="D20" s="294"/>
      <c r="E20" s="293"/>
      <c r="F20" s="293"/>
      <c r="G20" s="293"/>
      <c r="H20" s="293"/>
      <c r="I20" s="293"/>
      <c r="J20" s="293"/>
      <c r="K20" s="293"/>
      <c r="L20" s="293"/>
      <c r="M20" s="293"/>
      <c r="N20" s="293"/>
      <c r="O20" s="293"/>
      <c r="P20" s="293"/>
      <c r="Q20" s="293"/>
    </row>
    <row r="21" spans="1:17">
      <c r="A21" s="292"/>
      <c r="B21" s="293" t="s">
        <v>95</v>
      </c>
      <c r="C21" s="293"/>
      <c r="D21" s="294"/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</row>
    <row r="26" spans="1:17">
      <c r="N26" s="212"/>
      <c r="O26" s="212"/>
      <c r="P26" s="212"/>
    </row>
    <row r="27" spans="1:17">
      <c r="N27" s="212"/>
      <c r="O27" s="212"/>
      <c r="P27" s="212"/>
    </row>
    <row r="28" spans="1:17">
      <c r="N28" s="212"/>
      <c r="O28" s="212"/>
      <c r="P28" s="212"/>
    </row>
  </sheetData>
  <mergeCells count="11">
    <mergeCell ref="M1:P1"/>
    <mergeCell ref="A2:Q2"/>
    <mergeCell ref="A9:M9"/>
    <mergeCell ref="A19:A21"/>
    <mergeCell ref="B19:Q19"/>
    <mergeCell ref="B20:Q20"/>
    <mergeCell ref="B21:Q21"/>
    <mergeCell ref="A6:A8"/>
    <mergeCell ref="A14:Q14"/>
    <mergeCell ref="B17:Q17"/>
    <mergeCell ref="B18:Q18"/>
  </mergeCells>
  <hyperlinks>
    <hyperlink ref="B19:Q19" r:id="rId1" display="Реестре российской промышленной продукции (ПП РФ 719)"/>
    <hyperlink ref="B20:Q20" r:id="rId2" display="Единый реестр российской радиоэлектронной продукции (ПП РФ 878)"/>
    <hyperlink ref="B21:Q21" r:id="rId3" display="Едином реестре российских программ для электронных вычислительных машин и баз данных (ПП РФ 1236)"/>
    <hyperlink ref="G4" location="Спецификация!A565" display="Страна происхождения товара"/>
    <hyperlink ref="H4" location="Спецификация!A566" display="Страна регистрации2 производителя / правообладателя ПО"/>
    <hyperlink ref="J4" location="Спецификация!A567" display="Спецификация!A567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R325"/>
  <sheetViews>
    <sheetView tabSelected="1" topLeftCell="A304" zoomScale="70" zoomScaleNormal="70" workbookViewId="0">
      <selection activeCell="F27" sqref="F27"/>
    </sheetView>
  </sheetViews>
  <sheetFormatPr defaultColWidth="9.140625" defaultRowHeight="15" outlineLevelRow="1"/>
  <cols>
    <col min="1" max="1" width="10.140625" style="84" customWidth="1"/>
    <col min="2" max="2" width="7.42578125" style="98" bestFit="1" customWidth="1"/>
    <col min="3" max="3" width="82.5703125" style="84" customWidth="1"/>
    <col min="4" max="4" width="28.28515625" style="84" customWidth="1"/>
    <col min="5" max="5" width="20.28515625" style="84" customWidth="1"/>
    <col min="6" max="6" width="18.140625" style="84" customWidth="1"/>
    <col min="7" max="7" width="17.140625" style="84" customWidth="1"/>
    <col min="8" max="9" width="22.85546875" style="84" customWidth="1"/>
    <col min="10" max="10" width="12.5703125" style="84" customWidth="1"/>
    <col min="11" max="11" width="13.7109375" style="84" customWidth="1"/>
    <col min="12" max="12" width="14.7109375" style="212" customWidth="1"/>
    <col min="13" max="13" width="18" style="213" customWidth="1"/>
    <col min="14" max="14" width="18.28515625" style="213" customWidth="1"/>
    <col min="15" max="15" width="20.42578125" style="213" customWidth="1"/>
    <col min="16" max="16" width="32.7109375" style="84" customWidth="1"/>
    <col min="17" max="17" width="17" style="84" customWidth="1"/>
    <col min="18" max="18" width="13.85546875" style="84" customWidth="1"/>
    <col min="19" max="19" width="14.5703125" style="84" customWidth="1"/>
    <col min="20" max="16384" width="9.140625" style="84"/>
  </cols>
  <sheetData>
    <row r="1" spans="1:19" ht="13.9" customHeight="1">
      <c r="B1" s="85"/>
      <c r="C1" s="86"/>
      <c r="D1" s="86"/>
      <c r="E1" s="86"/>
      <c r="F1" s="86"/>
      <c r="G1" s="86"/>
      <c r="H1" s="86"/>
      <c r="I1" s="86"/>
      <c r="J1" s="86"/>
      <c r="K1" s="86"/>
      <c r="L1" s="287"/>
      <c r="M1" s="287"/>
      <c r="N1" s="287"/>
      <c r="O1" s="287"/>
    </row>
    <row r="2" spans="1:19" ht="18.75">
      <c r="A2" s="288" t="s">
        <v>401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9">
      <c r="B3" s="85"/>
      <c r="C3" s="86"/>
      <c r="D3" s="86"/>
      <c r="E3" s="86"/>
      <c r="F3" s="86"/>
      <c r="G3" s="86"/>
      <c r="H3" s="86"/>
      <c r="I3" s="86"/>
      <c r="J3" s="86"/>
      <c r="K3" s="86"/>
      <c r="L3" s="202"/>
      <c r="M3" s="203"/>
      <c r="N3" s="203"/>
      <c r="O3" s="203"/>
    </row>
    <row r="4" spans="1:19" ht="71.45" customHeight="1">
      <c r="A4" s="87" t="s">
        <v>80</v>
      </c>
      <c r="B4" s="87" t="s">
        <v>81</v>
      </c>
      <c r="C4" s="87" t="s">
        <v>84</v>
      </c>
      <c r="D4" s="88" t="s">
        <v>85</v>
      </c>
      <c r="E4" s="88" t="s">
        <v>86</v>
      </c>
      <c r="F4" s="89" t="s">
        <v>87</v>
      </c>
      <c r="G4" s="89" t="s">
        <v>88</v>
      </c>
      <c r="H4" s="88" t="s">
        <v>89</v>
      </c>
      <c r="I4" s="90" t="s">
        <v>96</v>
      </c>
      <c r="J4" s="87" t="s">
        <v>82</v>
      </c>
      <c r="K4" s="87" t="s">
        <v>83</v>
      </c>
      <c r="L4" s="229" t="s">
        <v>79</v>
      </c>
      <c r="M4" s="87" t="s">
        <v>97</v>
      </c>
      <c r="N4" s="87" t="s">
        <v>90</v>
      </c>
      <c r="O4" s="87" t="s">
        <v>98</v>
      </c>
      <c r="P4" s="91" t="s">
        <v>99</v>
      </c>
    </row>
    <row r="5" spans="1:19" ht="15.75">
      <c r="A5" s="92">
        <v>1</v>
      </c>
      <c r="B5" s="92">
        <v>2</v>
      </c>
      <c r="C5" s="93">
        <v>3</v>
      </c>
      <c r="D5" s="92">
        <v>4</v>
      </c>
      <c r="E5" s="92">
        <v>5</v>
      </c>
      <c r="F5" s="93">
        <v>6</v>
      </c>
      <c r="G5" s="92">
        <v>7</v>
      </c>
      <c r="H5" s="92">
        <v>8</v>
      </c>
      <c r="I5" s="93">
        <v>9</v>
      </c>
      <c r="J5" s="92">
        <v>10</v>
      </c>
      <c r="K5" s="92">
        <v>11</v>
      </c>
      <c r="L5" s="204">
        <v>12</v>
      </c>
      <c r="M5" s="205">
        <v>13</v>
      </c>
      <c r="N5" s="205">
        <v>14</v>
      </c>
      <c r="O5" s="204">
        <v>15</v>
      </c>
      <c r="P5" s="93">
        <v>18</v>
      </c>
    </row>
    <row r="6" spans="1:19" s="100" customFormat="1" ht="66" customHeight="1">
      <c r="A6" s="295">
        <v>2</v>
      </c>
      <c r="B6" s="99"/>
      <c r="C6" s="222" t="s">
        <v>404</v>
      </c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4"/>
    </row>
    <row r="7" spans="1:19" s="100" customFormat="1" ht="19.149999999999999" customHeight="1">
      <c r="A7" s="296"/>
      <c r="B7" s="101"/>
      <c r="C7" s="102" t="s">
        <v>100</v>
      </c>
      <c r="D7" s="103"/>
      <c r="E7" s="104"/>
      <c r="F7" s="104"/>
      <c r="G7" s="104"/>
      <c r="H7" s="104"/>
      <c r="I7" s="104"/>
      <c r="J7" s="105"/>
      <c r="K7" s="106"/>
      <c r="L7" s="206"/>
      <c r="M7" s="206">
        <f>SUM(M8:M12)</f>
        <v>0</v>
      </c>
      <c r="N7" s="206">
        <f t="shared" ref="N7:N46" si="0">M7*0.22</f>
        <v>0</v>
      </c>
      <c r="O7" s="206">
        <f>M7+N7</f>
        <v>0</v>
      </c>
      <c r="P7" s="107"/>
    </row>
    <row r="8" spans="1:19" s="100" customFormat="1">
      <c r="A8" s="296"/>
      <c r="B8" s="108" t="s">
        <v>41</v>
      </c>
      <c r="C8" s="109" t="s">
        <v>381</v>
      </c>
      <c r="D8" s="110"/>
      <c r="E8" s="111"/>
      <c r="F8" s="112"/>
      <c r="G8" s="112"/>
      <c r="H8" s="112"/>
      <c r="I8" s="112"/>
      <c r="J8" s="113" t="s">
        <v>78</v>
      </c>
      <c r="K8" s="114">
        <v>1</v>
      </c>
      <c r="L8" s="207"/>
      <c r="M8" s="207"/>
      <c r="N8" s="207"/>
      <c r="O8" s="207"/>
      <c r="P8" s="115"/>
    </row>
    <row r="9" spans="1:19" s="100" customFormat="1">
      <c r="A9" s="296"/>
      <c r="B9" s="108" t="s">
        <v>103</v>
      </c>
      <c r="C9" s="109" t="s">
        <v>382</v>
      </c>
      <c r="D9" s="110"/>
      <c r="E9" s="111"/>
      <c r="F9" s="112"/>
      <c r="G9" s="112"/>
      <c r="H9" s="112"/>
      <c r="I9" s="112"/>
      <c r="J9" s="113" t="s">
        <v>78</v>
      </c>
      <c r="K9" s="114">
        <v>1</v>
      </c>
      <c r="L9" s="207"/>
      <c r="M9" s="207"/>
      <c r="N9" s="207"/>
      <c r="O9" s="207"/>
      <c r="P9" s="115"/>
    </row>
    <row r="10" spans="1:19" s="100" customFormat="1">
      <c r="A10" s="296"/>
      <c r="B10" s="108" t="s">
        <v>105</v>
      </c>
      <c r="C10" s="109" t="s">
        <v>405</v>
      </c>
      <c r="D10" s="110"/>
      <c r="E10" s="111"/>
      <c r="F10" s="112"/>
      <c r="G10" s="112"/>
      <c r="H10" s="112"/>
      <c r="I10" s="112"/>
      <c r="J10" s="113" t="s">
        <v>78</v>
      </c>
      <c r="K10" s="114">
        <v>1</v>
      </c>
      <c r="L10" s="207"/>
      <c r="M10" s="207"/>
      <c r="N10" s="207"/>
      <c r="O10" s="207"/>
      <c r="P10" s="115"/>
    </row>
    <row r="11" spans="1:19" s="100" customFormat="1">
      <c r="A11" s="296"/>
      <c r="B11" s="108" t="s">
        <v>106</v>
      </c>
      <c r="C11" s="110" t="s">
        <v>383</v>
      </c>
      <c r="D11" s="110"/>
      <c r="E11" s="116"/>
      <c r="F11" s="117"/>
      <c r="G11" s="117"/>
      <c r="H11" s="117"/>
      <c r="I11" s="117"/>
      <c r="J11" s="113" t="s">
        <v>78</v>
      </c>
      <c r="K11" s="114">
        <v>1</v>
      </c>
      <c r="L11" s="207"/>
      <c r="M11" s="207"/>
      <c r="N11" s="207"/>
      <c r="O11" s="207"/>
      <c r="P11" s="115"/>
    </row>
    <row r="12" spans="1:19" s="100" customFormat="1">
      <c r="A12" s="296"/>
      <c r="B12" s="108" t="s">
        <v>107</v>
      </c>
      <c r="C12" s="110" t="s">
        <v>384</v>
      </c>
      <c r="D12" s="110"/>
      <c r="E12" s="116"/>
      <c r="F12" s="117"/>
      <c r="G12" s="117"/>
      <c r="H12" s="117"/>
      <c r="I12" s="117"/>
      <c r="J12" s="113" t="s">
        <v>78</v>
      </c>
      <c r="K12" s="114">
        <v>1</v>
      </c>
      <c r="L12" s="207"/>
      <c r="M12" s="207"/>
      <c r="N12" s="207"/>
      <c r="O12" s="207"/>
      <c r="P12" s="115"/>
    </row>
    <row r="13" spans="1:19" s="100" customFormat="1">
      <c r="A13" s="296"/>
      <c r="B13" s="108" t="s">
        <v>378</v>
      </c>
      <c r="C13" s="110" t="s">
        <v>379</v>
      </c>
      <c r="D13" s="110"/>
      <c r="E13" s="116"/>
      <c r="F13" s="117"/>
      <c r="G13" s="117"/>
      <c r="H13" s="117"/>
      <c r="I13" s="117"/>
      <c r="J13" s="113" t="s">
        <v>78</v>
      </c>
      <c r="K13" s="114">
        <v>1</v>
      </c>
      <c r="L13" s="207"/>
      <c r="M13" s="207"/>
      <c r="N13" s="207"/>
      <c r="O13" s="207"/>
      <c r="P13" s="115"/>
    </row>
    <row r="14" spans="1:19" s="100" customFormat="1" ht="51">
      <c r="A14" s="296"/>
      <c r="B14" s="118"/>
      <c r="C14" s="119" t="s">
        <v>122</v>
      </c>
      <c r="D14" s="120"/>
      <c r="E14" s="121"/>
      <c r="F14" s="122"/>
      <c r="G14" s="122"/>
      <c r="H14" s="122"/>
      <c r="I14" s="122"/>
      <c r="J14" s="123"/>
      <c r="K14" s="124"/>
      <c r="L14" s="208"/>
      <c r="M14" s="206">
        <f>SUM(M15,M34,M54,M74,M93,M113,M132,M154,M173,M193,M205,M221,M231,M249,M267,M274)</f>
        <v>0</v>
      </c>
      <c r="N14" s="206">
        <f t="shared" si="0"/>
        <v>0</v>
      </c>
      <c r="O14" s="206">
        <f t="shared" ref="O9:O46" si="1">M14+N14</f>
        <v>0</v>
      </c>
      <c r="P14" s="107"/>
    </row>
    <row r="15" spans="1:19" s="131" customFormat="1" collapsed="1">
      <c r="A15" s="296"/>
      <c r="B15" s="125" t="s">
        <v>108</v>
      </c>
      <c r="C15" s="126" t="s">
        <v>386</v>
      </c>
      <c r="D15" s="126"/>
      <c r="E15" s="127"/>
      <c r="F15" s="128"/>
      <c r="G15" s="128"/>
      <c r="H15" s="128"/>
      <c r="I15" s="128"/>
      <c r="J15" s="128" t="s">
        <v>101</v>
      </c>
      <c r="K15" s="129">
        <v>1</v>
      </c>
      <c r="L15" s="209"/>
      <c r="M15" s="209">
        <f>SUM(M16:M33)</f>
        <v>0</v>
      </c>
      <c r="N15" s="209">
        <f t="shared" si="0"/>
        <v>0</v>
      </c>
      <c r="O15" s="209">
        <f t="shared" si="1"/>
        <v>0</v>
      </c>
      <c r="P15" s="130"/>
      <c r="Q15" s="100"/>
      <c r="R15" s="100"/>
      <c r="S15" s="100"/>
    </row>
    <row r="16" spans="1:19" s="136" customFormat="1" ht="15.75" customHeight="1" outlineLevel="1">
      <c r="A16" s="296"/>
      <c r="B16" s="185" t="s">
        <v>159</v>
      </c>
      <c r="C16" s="132" t="s">
        <v>126</v>
      </c>
      <c r="D16" s="133"/>
      <c r="E16" s="111"/>
      <c r="F16" s="134"/>
      <c r="G16" s="134"/>
      <c r="H16" s="134"/>
      <c r="I16" s="134"/>
      <c r="J16" s="112" t="s">
        <v>78</v>
      </c>
      <c r="K16" s="114">
        <v>1</v>
      </c>
      <c r="L16" s="210"/>
      <c r="M16" s="210"/>
      <c r="N16" s="210"/>
      <c r="O16" s="210"/>
      <c r="P16" s="135"/>
      <c r="Q16" s="100"/>
      <c r="R16" s="100"/>
      <c r="S16" s="100"/>
    </row>
    <row r="17" spans="1:19" s="136" customFormat="1" ht="15.75" customHeight="1" outlineLevel="1">
      <c r="A17" s="296"/>
      <c r="B17" s="185" t="s">
        <v>160</v>
      </c>
      <c r="C17" s="132" t="s">
        <v>155</v>
      </c>
      <c r="D17" s="133"/>
      <c r="E17" s="111"/>
      <c r="F17" s="201"/>
      <c r="G17" s="201"/>
      <c r="H17" s="201"/>
      <c r="I17" s="201"/>
      <c r="J17" s="112" t="s">
        <v>57</v>
      </c>
      <c r="K17" s="114">
        <v>1</v>
      </c>
      <c r="L17" s="201"/>
      <c r="M17" s="201"/>
      <c r="N17" s="201"/>
      <c r="O17" s="201"/>
      <c r="P17" s="135"/>
      <c r="Q17" s="100"/>
      <c r="R17" s="100"/>
      <c r="S17" s="100"/>
    </row>
    <row r="18" spans="1:19" s="136" customFormat="1" ht="15.75" customHeight="1" outlineLevel="1">
      <c r="A18" s="296"/>
      <c r="B18" s="185" t="s">
        <v>161</v>
      </c>
      <c r="C18" s="132" t="s">
        <v>110</v>
      </c>
      <c r="D18" s="133"/>
      <c r="E18" s="111"/>
      <c r="F18" s="201"/>
      <c r="G18" s="201"/>
      <c r="H18" s="201"/>
      <c r="I18" s="201"/>
      <c r="J18" s="112" t="s">
        <v>57</v>
      </c>
      <c r="K18" s="114">
        <v>2</v>
      </c>
      <c r="L18" s="201"/>
      <c r="M18" s="201"/>
      <c r="N18" s="201"/>
      <c r="O18" s="201"/>
      <c r="P18" s="135"/>
      <c r="Q18" s="100"/>
      <c r="R18" s="100"/>
      <c r="S18" s="100"/>
    </row>
    <row r="19" spans="1:19" s="136" customFormat="1" ht="15.75" customHeight="1" outlineLevel="1">
      <c r="A19" s="296"/>
      <c r="B19" s="185" t="s">
        <v>162</v>
      </c>
      <c r="C19" s="132" t="s">
        <v>130</v>
      </c>
      <c r="D19" s="133"/>
      <c r="E19" s="111"/>
      <c r="F19" s="258"/>
      <c r="G19" s="258"/>
      <c r="H19" s="258"/>
      <c r="I19" s="258"/>
      <c r="J19" s="112" t="s">
        <v>78</v>
      </c>
      <c r="K19" s="114">
        <v>1</v>
      </c>
      <c r="L19" s="258"/>
      <c r="M19" s="258"/>
      <c r="N19" s="258"/>
      <c r="O19" s="258"/>
      <c r="P19" s="135"/>
      <c r="Q19" s="100"/>
      <c r="R19" s="100"/>
      <c r="S19" s="100"/>
    </row>
    <row r="20" spans="1:19" s="136" customFormat="1" ht="15.75" customHeight="1" outlineLevel="1">
      <c r="A20" s="296"/>
      <c r="B20" s="185" t="s">
        <v>163</v>
      </c>
      <c r="C20" s="132" t="s">
        <v>155</v>
      </c>
      <c r="D20" s="133"/>
      <c r="E20" s="111"/>
      <c r="F20" s="201"/>
      <c r="G20" s="201"/>
      <c r="H20" s="201"/>
      <c r="I20" s="201"/>
      <c r="J20" s="112" t="s">
        <v>57</v>
      </c>
      <c r="K20" s="114">
        <v>1</v>
      </c>
      <c r="L20" s="201"/>
      <c r="M20" s="201"/>
      <c r="N20" s="201"/>
      <c r="O20" s="201"/>
      <c r="P20" s="135"/>
      <c r="Q20" s="100"/>
      <c r="R20" s="100"/>
      <c r="S20" s="100"/>
    </row>
    <row r="21" spans="1:19" s="136" customFormat="1" ht="15.75" customHeight="1" outlineLevel="1">
      <c r="A21" s="296"/>
      <c r="B21" s="185" t="s">
        <v>164</v>
      </c>
      <c r="C21" s="132" t="s">
        <v>110</v>
      </c>
      <c r="D21" s="133"/>
      <c r="E21" s="111"/>
      <c r="F21" s="201"/>
      <c r="G21" s="201"/>
      <c r="H21" s="201"/>
      <c r="I21" s="201"/>
      <c r="J21" s="112" t="s">
        <v>57</v>
      </c>
      <c r="K21" s="114">
        <v>2</v>
      </c>
      <c r="L21" s="201"/>
      <c r="M21" s="201"/>
      <c r="N21" s="201"/>
      <c r="O21" s="201"/>
      <c r="P21" s="135"/>
      <c r="Q21" s="100"/>
      <c r="R21" s="100"/>
      <c r="S21" s="100"/>
    </row>
    <row r="22" spans="1:19" s="136" customFormat="1" ht="15.75" customHeight="1" outlineLevel="1">
      <c r="A22" s="296"/>
      <c r="B22" s="185" t="s">
        <v>165</v>
      </c>
      <c r="C22" s="233" t="s">
        <v>131</v>
      </c>
      <c r="D22" s="133"/>
      <c r="E22" s="111"/>
      <c r="F22" s="134"/>
      <c r="G22" s="134"/>
      <c r="H22" s="134"/>
      <c r="I22" s="134"/>
      <c r="J22" s="112" t="s">
        <v>78</v>
      </c>
      <c r="K22" s="114">
        <v>1</v>
      </c>
      <c r="L22" s="210"/>
      <c r="M22" s="210"/>
      <c r="N22" s="210"/>
      <c r="O22" s="210"/>
      <c r="P22" s="135"/>
      <c r="Q22" s="100"/>
      <c r="R22" s="100"/>
      <c r="S22" s="100"/>
    </row>
    <row r="23" spans="1:19" s="136" customFormat="1" ht="15.75" customHeight="1" outlineLevel="1">
      <c r="A23" s="296"/>
      <c r="B23" s="185" t="s">
        <v>171</v>
      </c>
      <c r="C23" s="132" t="s">
        <v>132</v>
      </c>
      <c r="D23" s="133"/>
      <c r="E23" s="111"/>
      <c r="F23" s="134"/>
      <c r="G23" s="134"/>
      <c r="H23" s="134"/>
      <c r="I23" s="134"/>
      <c r="J23" s="112" t="s">
        <v>57</v>
      </c>
      <c r="K23" s="114">
        <v>1</v>
      </c>
      <c r="L23" s="201"/>
      <c r="M23" s="201"/>
      <c r="N23" s="201"/>
      <c r="O23" s="201"/>
      <c r="P23" s="135"/>
      <c r="Q23" s="100"/>
      <c r="R23" s="100"/>
      <c r="S23" s="100"/>
    </row>
    <row r="24" spans="1:19" s="136" customFormat="1" ht="15.75" customHeight="1" outlineLevel="1">
      <c r="A24" s="296"/>
      <c r="B24" s="185" t="s">
        <v>172</v>
      </c>
      <c r="C24" s="243" t="s">
        <v>410</v>
      </c>
      <c r="D24" s="133"/>
      <c r="E24" s="111"/>
      <c r="F24" s="134"/>
      <c r="G24" s="134"/>
      <c r="H24" s="134"/>
      <c r="I24" s="134"/>
      <c r="J24" s="112" t="s">
        <v>57</v>
      </c>
      <c r="K24" s="114">
        <v>1</v>
      </c>
      <c r="L24" s="201"/>
      <c r="M24" s="201"/>
      <c r="N24" s="201"/>
      <c r="O24" s="201"/>
      <c r="P24" s="135"/>
      <c r="Q24" s="100"/>
      <c r="R24" s="100"/>
      <c r="S24" s="100"/>
    </row>
    <row r="25" spans="1:19" s="136" customFormat="1" ht="15.75" customHeight="1" outlineLevel="1">
      <c r="A25" s="296"/>
      <c r="B25" s="185" t="s">
        <v>173</v>
      </c>
      <c r="C25" s="132" t="s">
        <v>128</v>
      </c>
      <c r="D25" s="133"/>
      <c r="E25" s="111"/>
      <c r="F25" s="134"/>
      <c r="G25" s="134"/>
      <c r="H25" s="134"/>
      <c r="I25" s="134"/>
      <c r="J25" s="112" t="s">
        <v>57</v>
      </c>
      <c r="K25" s="114">
        <v>2</v>
      </c>
      <c r="L25" s="201"/>
      <c r="M25" s="201"/>
      <c r="N25" s="201"/>
      <c r="O25" s="201"/>
      <c r="P25" s="135"/>
      <c r="Q25" s="100"/>
      <c r="R25" s="100"/>
      <c r="S25" s="100"/>
    </row>
    <row r="26" spans="1:19" s="136" customFormat="1" ht="15.75" customHeight="1" outlineLevel="1">
      <c r="A26" s="296"/>
      <c r="B26" s="185" t="s">
        <v>174</v>
      </c>
      <c r="C26" s="132" t="s">
        <v>110</v>
      </c>
      <c r="D26" s="133"/>
      <c r="E26" s="111"/>
      <c r="F26" s="134"/>
      <c r="G26" s="134"/>
      <c r="H26" s="134"/>
      <c r="I26" s="134"/>
      <c r="J26" s="112" t="s">
        <v>57</v>
      </c>
      <c r="K26" s="114">
        <v>1</v>
      </c>
      <c r="L26" s="201"/>
      <c r="M26" s="201"/>
      <c r="N26" s="201"/>
      <c r="O26" s="201"/>
      <c r="P26" s="135"/>
      <c r="Q26" s="100"/>
      <c r="R26" s="100"/>
      <c r="S26" s="100"/>
    </row>
    <row r="27" spans="1:19" s="136" customFormat="1" ht="15.75" customHeight="1" outlineLevel="1">
      <c r="A27" s="296"/>
      <c r="B27" s="185" t="s">
        <v>408</v>
      </c>
      <c r="C27" s="132" t="s">
        <v>406</v>
      </c>
      <c r="D27" s="133"/>
      <c r="E27" s="111"/>
      <c r="F27" s="134"/>
      <c r="G27" s="134"/>
      <c r="H27" s="134"/>
      <c r="I27" s="134"/>
      <c r="J27" s="112" t="s">
        <v>57</v>
      </c>
      <c r="K27" s="114">
        <v>5</v>
      </c>
      <c r="L27" s="201"/>
      <c r="M27" s="201"/>
      <c r="N27" s="201"/>
      <c r="O27" s="201"/>
      <c r="P27" s="135"/>
      <c r="Q27" s="100"/>
      <c r="R27" s="100"/>
      <c r="S27" s="100"/>
    </row>
    <row r="28" spans="1:19" s="136" customFormat="1" ht="15.75" customHeight="1" outlineLevel="1">
      <c r="A28" s="296"/>
      <c r="B28" s="185" t="s">
        <v>409</v>
      </c>
      <c r="C28" s="132" t="s">
        <v>407</v>
      </c>
      <c r="D28" s="133"/>
      <c r="E28" s="111"/>
      <c r="F28" s="134"/>
      <c r="G28" s="134"/>
      <c r="H28" s="134"/>
      <c r="I28" s="134"/>
      <c r="J28" s="112" t="s">
        <v>57</v>
      </c>
      <c r="K28" s="114">
        <v>5</v>
      </c>
      <c r="L28" s="201"/>
      <c r="M28" s="201"/>
      <c r="N28" s="201"/>
      <c r="O28" s="201"/>
      <c r="P28" s="135"/>
      <c r="Q28" s="100"/>
      <c r="R28" s="100"/>
      <c r="S28" s="100"/>
    </row>
    <row r="29" spans="1:19" s="136" customFormat="1" ht="15.75" customHeight="1" outlineLevel="1">
      <c r="A29" s="296"/>
      <c r="B29" s="185" t="s">
        <v>166</v>
      </c>
      <c r="C29" s="132" t="s">
        <v>133</v>
      </c>
      <c r="D29" s="133"/>
      <c r="E29" s="111"/>
      <c r="F29" s="134"/>
      <c r="G29" s="134"/>
      <c r="H29" s="134"/>
      <c r="I29" s="134"/>
      <c r="J29" s="112" t="s">
        <v>57</v>
      </c>
      <c r="K29" s="114">
        <v>2</v>
      </c>
      <c r="L29" s="201"/>
      <c r="M29" s="201"/>
      <c r="N29" s="201"/>
      <c r="O29" s="201"/>
      <c r="P29" s="135"/>
      <c r="Q29" s="100"/>
      <c r="R29" s="100"/>
      <c r="S29" s="100"/>
    </row>
    <row r="30" spans="1:19" s="136" customFormat="1" ht="15.75" customHeight="1" outlineLevel="1">
      <c r="A30" s="296"/>
      <c r="B30" s="185" t="s">
        <v>167</v>
      </c>
      <c r="C30" s="199" t="s">
        <v>153</v>
      </c>
      <c r="D30" s="133"/>
      <c r="E30" s="111"/>
      <c r="F30" s="134"/>
      <c r="G30" s="134"/>
      <c r="H30" s="134"/>
      <c r="I30" s="134"/>
      <c r="J30" s="112" t="s">
        <v>57</v>
      </c>
      <c r="K30" s="114">
        <v>3</v>
      </c>
      <c r="L30" s="201"/>
      <c r="M30" s="201"/>
      <c r="N30" s="201"/>
      <c r="O30" s="201"/>
      <c r="P30" s="135"/>
      <c r="Q30" s="100"/>
      <c r="R30" s="100"/>
      <c r="S30" s="100"/>
    </row>
    <row r="31" spans="1:19" s="136" customFormat="1" ht="25.5" outlineLevel="1">
      <c r="A31" s="296"/>
      <c r="B31" s="185" t="s">
        <v>168</v>
      </c>
      <c r="C31" s="132" t="s">
        <v>134</v>
      </c>
      <c r="D31" s="133"/>
      <c r="E31" s="111"/>
      <c r="F31" s="134"/>
      <c r="G31" s="134"/>
      <c r="H31" s="134"/>
      <c r="I31" s="134"/>
      <c r="J31" s="112" t="s">
        <v>57</v>
      </c>
      <c r="K31" s="200">
        <v>3</v>
      </c>
      <c r="L31" s="201"/>
      <c r="M31" s="201"/>
      <c r="N31" s="201"/>
      <c r="O31" s="201"/>
      <c r="P31" s="135"/>
      <c r="Q31" s="100"/>
      <c r="R31" s="100"/>
      <c r="S31" s="100"/>
    </row>
    <row r="32" spans="1:19" s="136" customFormat="1" ht="25.5" outlineLevel="1">
      <c r="A32" s="296"/>
      <c r="B32" s="185" t="s">
        <v>169</v>
      </c>
      <c r="C32" s="132" t="s">
        <v>135</v>
      </c>
      <c r="D32" s="133"/>
      <c r="E32" s="111"/>
      <c r="F32" s="134"/>
      <c r="G32" s="134"/>
      <c r="H32" s="134"/>
      <c r="I32" s="134"/>
      <c r="J32" s="112" t="s">
        <v>57</v>
      </c>
      <c r="K32" s="200">
        <v>3</v>
      </c>
      <c r="L32" s="201"/>
      <c r="M32" s="201"/>
      <c r="N32" s="201"/>
      <c r="O32" s="201"/>
      <c r="P32" s="135"/>
      <c r="Q32" s="100"/>
      <c r="R32" s="100"/>
      <c r="S32" s="100"/>
    </row>
    <row r="33" spans="1:19" s="136" customFormat="1" ht="15.75" customHeight="1" outlineLevel="1">
      <c r="A33" s="296"/>
      <c r="B33" s="185" t="s">
        <v>170</v>
      </c>
      <c r="C33" s="132" t="s">
        <v>136</v>
      </c>
      <c r="D33" s="133"/>
      <c r="E33" s="111"/>
      <c r="F33" s="134"/>
      <c r="G33" s="134"/>
      <c r="H33" s="134"/>
      <c r="I33" s="134"/>
      <c r="J33" s="112" t="s">
        <v>57</v>
      </c>
      <c r="K33" s="200">
        <v>4</v>
      </c>
      <c r="L33" s="201"/>
      <c r="M33" s="201"/>
      <c r="N33" s="201"/>
      <c r="O33" s="201"/>
      <c r="P33" s="135"/>
      <c r="Q33" s="100"/>
      <c r="R33" s="100"/>
      <c r="S33" s="100"/>
    </row>
    <row r="34" spans="1:19" s="131" customFormat="1">
      <c r="A34" s="296"/>
      <c r="B34" s="125" t="s">
        <v>142</v>
      </c>
      <c r="C34" s="137" t="s">
        <v>387</v>
      </c>
      <c r="D34" s="138"/>
      <c r="E34" s="127"/>
      <c r="F34" s="128"/>
      <c r="G34" s="128"/>
      <c r="H34" s="128"/>
      <c r="I34" s="128"/>
      <c r="J34" s="128" t="s">
        <v>101</v>
      </c>
      <c r="K34" s="129">
        <v>1</v>
      </c>
      <c r="L34" s="209"/>
      <c r="M34" s="209">
        <f>SUM(M35:M53)</f>
        <v>0</v>
      </c>
      <c r="N34" s="209">
        <f t="shared" si="0"/>
        <v>0</v>
      </c>
      <c r="O34" s="209">
        <f t="shared" si="1"/>
        <v>0</v>
      </c>
      <c r="P34" s="130"/>
      <c r="Q34" s="100"/>
      <c r="R34" s="100"/>
      <c r="S34" s="100"/>
    </row>
    <row r="35" spans="1:19" s="136" customFormat="1" outlineLevel="1">
      <c r="A35" s="296"/>
      <c r="B35" s="185" t="s">
        <v>175</v>
      </c>
      <c r="C35" s="132" t="s">
        <v>126</v>
      </c>
      <c r="D35" s="133"/>
      <c r="E35" s="111"/>
      <c r="F35" s="134"/>
      <c r="G35" s="134"/>
      <c r="H35" s="134"/>
      <c r="I35" s="134"/>
      <c r="J35" s="112" t="s">
        <v>78</v>
      </c>
      <c r="K35" s="114">
        <v>1</v>
      </c>
      <c r="L35" s="210"/>
      <c r="M35" s="210"/>
      <c r="N35" s="210"/>
      <c r="O35" s="210"/>
      <c r="P35" s="135"/>
      <c r="Q35" s="100"/>
      <c r="R35" s="100"/>
      <c r="S35" s="100"/>
    </row>
    <row r="36" spans="1:19" s="136" customFormat="1" outlineLevel="1">
      <c r="A36" s="296"/>
      <c r="B36" s="185" t="s">
        <v>176</v>
      </c>
      <c r="C36" s="132" t="s">
        <v>155</v>
      </c>
      <c r="D36" s="133"/>
      <c r="E36" s="111"/>
      <c r="F36" s="134"/>
      <c r="G36" s="134"/>
      <c r="H36" s="134"/>
      <c r="I36" s="134"/>
      <c r="J36" s="112" t="s">
        <v>57</v>
      </c>
      <c r="K36" s="114">
        <v>1</v>
      </c>
      <c r="L36" s="201"/>
      <c r="M36" s="201"/>
      <c r="N36" s="201"/>
      <c r="O36" s="201"/>
      <c r="P36" s="135"/>
      <c r="Q36" s="100"/>
      <c r="R36" s="100"/>
      <c r="S36" s="100"/>
    </row>
    <row r="37" spans="1:19" s="136" customFormat="1" outlineLevel="1">
      <c r="A37" s="296"/>
      <c r="B37" s="185" t="s">
        <v>177</v>
      </c>
      <c r="C37" s="132" t="s">
        <v>110</v>
      </c>
      <c r="D37" s="133"/>
      <c r="E37" s="111"/>
      <c r="F37" s="134"/>
      <c r="G37" s="134"/>
      <c r="H37" s="134"/>
      <c r="I37" s="134"/>
      <c r="J37" s="112" t="s">
        <v>57</v>
      </c>
      <c r="K37" s="114">
        <v>4</v>
      </c>
      <c r="L37" s="201"/>
      <c r="M37" s="201"/>
      <c r="N37" s="201"/>
      <c r="O37" s="201"/>
      <c r="P37" s="135"/>
      <c r="Q37" s="100"/>
      <c r="R37" s="100"/>
      <c r="S37" s="100"/>
    </row>
    <row r="38" spans="1:19" s="136" customFormat="1" outlineLevel="1">
      <c r="A38" s="296"/>
      <c r="B38" s="185" t="s">
        <v>178</v>
      </c>
      <c r="C38" s="132" t="s">
        <v>115</v>
      </c>
      <c r="D38" s="133"/>
      <c r="E38" s="111"/>
      <c r="F38" s="134"/>
      <c r="G38" s="134"/>
      <c r="H38" s="134"/>
      <c r="I38" s="134"/>
      <c r="J38" s="112" t="s">
        <v>57</v>
      </c>
      <c r="K38" s="114">
        <v>4</v>
      </c>
      <c r="L38" s="201"/>
      <c r="M38" s="201"/>
      <c r="N38" s="201"/>
      <c r="O38" s="201"/>
      <c r="P38" s="135"/>
      <c r="Q38" s="100"/>
      <c r="R38" s="100"/>
      <c r="S38" s="100"/>
    </row>
    <row r="39" spans="1:19" s="136" customFormat="1" outlineLevel="1">
      <c r="A39" s="296"/>
      <c r="B39" s="185" t="s">
        <v>179</v>
      </c>
      <c r="C39" s="233" t="s">
        <v>130</v>
      </c>
      <c r="D39" s="133"/>
      <c r="E39" s="111"/>
      <c r="F39" s="134"/>
      <c r="G39" s="134"/>
      <c r="H39" s="134"/>
      <c r="I39" s="134"/>
      <c r="J39" s="112" t="s">
        <v>78</v>
      </c>
      <c r="K39" s="114">
        <v>1</v>
      </c>
      <c r="L39" s="258"/>
      <c r="M39" s="258"/>
      <c r="N39" s="258"/>
      <c r="O39" s="258"/>
      <c r="P39" s="135"/>
      <c r="Q39" s="100"/>
      <c r="R39" s="100"/>
      <c r="S39" s="100"/>
    </row>
    <row r="40" spans="1:19" s="136" customFormat="1" outlineLevel="1">
      <c r="A40" s="296"/>
      <c r="B40" s="185" t="s">
        <v>181</v>
      </c>
      <c r="C40" s="132" t="s">
        <v>155</v>
      </c>
      <c r="D40" s="133"/>
      <c r="E40" s="111"/>
      <c r="F40" s="134"/>
      <c r="G40" s="134"/>
      <c r="H40" s="134"/>
      <c r="I40" s="134"/>
      <c r="J40" s="112" t="s">
        <v>57</v>
      </c>
      <c r="K40" s="114">
        <v>1</v>
      </c>
      <c r="L40" s="201"/>
      <c r="M40" s="201"/>
      <c r="N40" s="201"/>
      <c r="O40" s="201"/>
      <c r="P40" s="135"/>
      <c r="Q40" s="100"/>
      <c r="R40" s="100"/>
      <c r="S40" s="100"/>
    </row>
    <row r="41" spans="1:19" s="136" customFormat="1" outlineLevel="1">
      <c r="A41" s="296"/>
      <c r="B41" s="185" t="s">
        <v>182</v>
      </c>
      <c r="C41" s="132" t="s">
        <v>110</v>
      </c>
      <c r="D41" s="133"/>
      <c r="E41" s="111"/>
      <c r="F41" s="134"/>
      <c r="G41" s="134"/>
      <c r="H41" s="134"/>
      <c r="I41" s="134"/>
      <c r="J41" s="112" t="s">
        <v>57</v>
      </c>
      <c r="K41" s="114">
        <v>4</v>
      </c>
      <c r="L41" s="201"/>
      <c r="M41" s="201"/>
      <c r="N41" s="201"/>
      <c r="O41" s="201"/>
      <c r="P41" s="135"/>
      <c r="Q41" s="100"/>
      <c r="R41" s="100"/>
      <c r="S41" s="100"/>
    </row>
    <row r="42" spans="1:19" s="136" customFormat="1" outlineLevel="1">
      <c r="A42" s="296"/>
      <c r="B42" s="185" t="s">
        <v>180</v>
      </c>
      <c r="C42" s="233" t="s">
        <v>131</v>
      </c>
      <c r="D42" s="133"/>
      <c r="E42" s="111"/>
      <c r="F42" s="134"/>
      <c r="G42" s="134"/>
      <c r="H42" s="134"/>
      <c r="I42" s="134"/>
      <c r="J42" s="112" t="s">
        <v>78</v>
      </c>
      <c r="K42" s="114">
        <v>1</v>
      </c>
      <c r="L42" s="210"/>
      <c r="M42" s="210"/>
      <c r="N42" s="210"/>
      <c r="O42" s="210"/>
      <c r="P42" s="135"/>
      <c r="Q42" s="100"/>
      <c r="R42" s="100"/>
      <c r="S42" s="100"/>
    </row>
    <row r="43" spans="1:19" s="136" customFormat="1" outlineLevel="1">
      <c r="A43" s="296"/>
      <c r="B43" s="185" t="s">
        <v>183</v>
      </c>
      <c r="C43" s="132" t="s">
        <v>132</v>
      </c>
      <c r="D43" s="133"/>
      <c r="E43" s="111"/>
      <c r="F43" s="134"/>
      <c r="G43" s="134"/>
      <c r="H43" s="134"/>
      <c r="I43" s="134"/>
      <c r="J43" s="112" t="s">
        <v>57</v>
      </c>
      <c r="K43" s="114">
        <v>1</v>
      </c>
      <c r="L43" s="201"/>
      <c r="M43" s="201"/>
      <c r="N43" s="201"/>
      <c r="O43" s="201"/>
      <c r="P43" s="135"/>
      <c r="Q43" s="100"/>
      <c r="R43" s="100"/>
      <c r="S43" s="100"/>
    </row>
    <row r="44" spans="1:19" s="136" customFormat="1" outlineLevel="1">
      <c r="A44" s="296"/>
      <c r="B44" s="185" t="s">
        <v>184</v>
      </c>
      <c r="C44" s="243" t="s">
        <v>410</v>
      </c>
      <c r="D44" s="133"/>
      <c r="E44" s="111"/>
      <c r="F44" s="134"/>
      <c r="G44" s="134"/>
      <c r="H44" s="134"/>
      <c r="I44" s="134"/>
      <c r="J44" s="112" t="s">
        <v>57</v>
      </c>
      <c r="K44" s="114">
        <v>1</v>
      </c>
      <c r="L44" s="201"/>
      <c r="M44" s="201"/>
      <c r="N44" s="201"/>
      <c r="O44" s="201"/>
      <c r="P44" s="135"/>
      <c r="Q44" s="100"/>
      <c r="R44" s="100"/>
      <c r="S44" s="100"/>
    </row>
    <row r="45" spans="1:19" s="136" customFormat="1" outlineLevel="1">
      <c r="A45" s="296"/>
      <c r="B45" s="185" t="s">
        <v>185</v>
      </c>
      <c r="C45" s="132" t="s">
        <v>128</v>
      </c>
      <c r="D45" s="133"/>
      <c r="E45" s="111"/>
      <c r="F45" s="134"/>
      <c r="G45" s="134"/>
      <c r="H45" s="134"/>
      <c r="I45" s="134"/>
      <c r="J45" s="112" t="s">
        <v>57</v>
      </c>
      <c r="K45" s="114">
        <v>2</v>
      </c>
      <c r="L45" s="201"/>
      <c r="M45" s="201"/>
      <c r="N45" s="201"/>
      <c r="O45" s="201"/>
      <c r="P45" s="135"/>
      <c r="Q45" s="100"/>
      <c r="R45" s="100"/>
      <c r="S45" s="100"/>
    </row>
    <row r="46" spans="1:19" s="136" customFormat="1" outlineLevel="1">
      <c r="A46" s="296"/>
      <c r="B46" s="185" t="s">
        <v>186</v>
      </c>
      <c r="C46" s="132" t="s">
        <v>110</v>
      </c>
      <c r="D46" s="133"/>
      <c r="E46" s="111"/>
      <c r="F46" s="134"/>
      <c r="G46" s="134"/>
      <c r="H46" s="134"/>
      <c r="I46" s="134"/>
      <c r="J46" s="112" t="s">
        <v>57</v>
      </c>
      <c r="K46" s="114">
        <v>1</v>
      </c>
      <c r="L46" s="201"/>
      <c r="M46" s="201"/>
      <c r="N46" s="201"/>
      <c r="O46" s="201"/>
      <c r="P46" s="135"/>
      <c r="Q46" s="100"/>
      <c r="R46" s="100"/>
      <c r="S46" s="100"/>
    </row>
    <row r="47" spans="1:19" s="136" customFormat="1" outlineLevel="1">
      <c r="A47" s="296"/>
      <c r="B47" s="185" t="s">
        <v>411</v>
      </c>
      <c r="C47" s="132" t="s">
        <v>406</v>
      </c>
      <c r="D47" s="133"/>
      <c r="E47" s="111"/>
      <c r="F47" s="134"/>
      <c r="G47" s="134"/>
      <c r="H47" s="134"/>
      <c r="I47" s="134"/>
      <c r="J47" s="112" t="s">
        <v>57</v>
      </c>
      <c r="K47" s="114">
        <v>5</v>
      </c>
      <c r="L47" s="201"/>
      <c r="M47" s="201"/>
      <c r="N47" s="201"/>
      <c r="O47" s="201"/>
      <c r="P47" s="135"/>
      <c r="Q47" s="100"/>
      <c r="R47" s="100"/>
      <c r="S47" s="100"/>
    </row>
    <row r="48" spans="1:19" s="136" customFormat="1" outlineLevel="1">
      <c r="A48" s="296"/>
      <c r="B48" s="185" t="s">
        <v>412</v>
      </c>
      <c r="C48" s="132" t="s">
        <v>407</v>
      </c>
      <c r="D48" s="133"/>
      <c r="E48" s="111"/>
      <c r="F48" s="134"/>
      <c r="G48" s="134"/>
      <c r="H48" s="134"/>
      <c r="I48" s="134"/>
      <c r="J48" s="112" t="s">
        <v>57</v>
      </c>
      <c r="K48" s="114">
        <v>5</v>
      </c>
      <c r="L48" s="201"/>
      <c r="M48" s="201"/>
      <c r="N48" s="201"/>
      <c r="O48" s="201"/>
      <c r="P48" s="135"/>
      <c r="Q48" s="100"/>
      <c r="R48" s="100"/>
      <c r="S48" s="100"/>
    </row>
    <row r="49" spans="1:19" s="136" customFormat="1" outlineLevel="1">
      <c r="A49" s="296"/>
      <c r="B49" s="185" t="s">
        <v>187</v>
      </c>
      <c r="C49" s="132" t="s">
        <v>133</v>
      </c>
      <c r="D49" s="133"/>
      <c r="E49" s="111"/>
      <c r="F49" s="134"/>
      <c r="G49" s="134"/>
      <c r="H49" s="134"/>
      <c r="I49" s="134"/>
      <c r="J49" s="112" t="s">
        <v>57</v>
      </c>
      <c r="K49" s="114">
        <v>4</v>
      </c>
      <c r="L49" s="259"/>
      <c r="M49" s="259"/>
      <c r="N49" s="259"/>
      <c r="O49" s="259"/>
      <c r="P49" s="135"/>
      <c r="Q49" s="100"/>
      <c r="R49" s="100"/>
      <c r="S49" s="100"/>
    </row>
    <row r="50" spans="1:19" s="136" customFormat="1" outlineLevel="1">
      <c r="A50" s="296"/>
      <c r="B50" s="185" t="s">
        <v>188</v>
      </c>
      <c r="C50" s="132" t="s">
        <v>153</v>
      </c>
      <c r="D50" s="133"/>
      <c r="E50" s="111"/>
      <c r="F50" s="134"/>
      <c r="G50" s="134"/>
      <c r="H50" s="134"/>
      <c r="I50" s="134"/>
      <c r="J50" s="112" t="s">
        <v>57</v>
      </c>
      <c r="K50" s="114">
        <v>3</v>
      </c>
      <c r="L50" s="201"/>
      <c r="M50" s="201"/>
      <c r="N50" s="201"/>
      <c r="O50" s="201"/>
      <c r="P50" s="135"/>
      <c r="Q50" s="100"/>
      <c r="R50" s="100"/>
      <c r="S50" s="100"/>
    </row>
    <row r="51" spans="1:19" s="136" customFormat="1" ht="25.5" outlineLevel="1">
      <c r="A51" s="296"/>
      <c r="B51" s="185" t="s">
        <v>189</v>
      </c>
      <c r="C51" s="132" t="s">
        <v>134</v>
      </c>
      <c r="D51" s="133"/>
      <c r="E51" s="111"/>
      <c r="F51" s="134"/>
      <c r="G51" s="134"/>
      <c r="H51" s="134"/>
      <c r="I51" s="134"/>
      <c r="J51" s="112" t="s">
        <v>57</v>
      </c>
      <c r="K51" s="114" t="s">
        <v>104</v>
      </c>
      <c r="L51" s="201"/>
      <c r="M51" s="201"/>
      <c r="N51" s="201"/>
      <c r="O51" s="201"/>
      <c r="P51" s="135"/>
      <c r="Q51" s="100"/>
      <c r="R51" s="100"/>
      <c r="S51" s="100"/>
    </row>
    <row r="52" spans="1:19" s="136" customFormat="1" ht="25.5" outlineLevel="1">
      <c r="A52" s="296"/>
      <c r="B52" s="185" t="s">
        <v>190</v>
      </c>
      <c r="C52" s="132" t="s">
        <v>135</v>
      </c>
      <c r="D52" s="133"/>
      <c r="E52" s="111"/>
      <c r="F52" s="134"/>
      <c r="G52" s="134"/>
      <c r="H52" s="134"/>
      <c r="I52" s="134"/>
      <c r="J52" s="112" t="s">
        <v>57</v>
      </c>
      <c r="K52" s="114" t="s">
        <v>104</v>
      </c>
      <c r="L52" s="201"/>
      <c r="M52" s="201"/>
      <c r="N52" s="201"/>
      <c r="O52" s="201"/>
      <c r="P52" s="135"/>
      <c r="Q52" s="100"/>
      <c r="R52" s="100"/>
      <c r="S52" s="100"/>
    </row>
    <row r="53" spans="1:19" s="136" customFormat="1" outlineLevel="1">
      <c r="A53" s="296"/>
      <c r="B53" s="185" t="s">
        <v>191</v>
      </c>
      <c r="C53" s="132" t="s">
        <v>136</v>
      </c>
      <c r="D53" s="133"/>
      <c r="E53" s="111"/>
      <c r="F53" s="134"/>
      <c r="G53" s="134"/>
      <c r="H53" s="134"/>
      <c r="I53" s="134"/>
      <c r="J53" s="112" t="s">
        <v>57</v>
      </c>
      <c r="K53" s="114" t="s">
        <v>114</v>
      </c>
      <c r="L53" s="201"/>
      <c r="M53" s="201"/>
      <c r="N53" s="201"/>
      <c r="O53" s="201"/>
      <c r="P53" s="135"/>
      <c r="Q53" s="100"/>
      <c r="R53" s="100"/>
      <c r="S53" s="100"/>
    </row>
    <row r="54" spans="1:19" s="143" customFormat="1">
      <c r="A54" s="296"/>
      <c r="B54" s="125" t="s">
        <v>109</v>
      </c>
      <c r="C54" s="137" t="s">
        <v>388</v>
      </c>
      <c r="D54" s="138"/>
      <c r="E54" s="139"/>
      <c r="F54" s="140"/>
      <c r="G54" s="140"/>
      <c r="H54" s="140"/>
      <c r="I54" s="140"/>
      <c r="J54" s="141" t="s">
        <v>101</v>
      </c>
      <c r="K54" s="141">
        <v>1</v>
      </c>
      <c r="L54" s="209"/>
      <c r="M54" s="209">
        <f>SUM(M55:M73)</f>
        <v>0</v>
      </c>
      <c r="N54" s="209">
        <f t="shared" ref="N54:N85" si="2">M54*0.22</f>
        <v>0</v>
      </c>
      <c r="O54" s="209">
        <f t="shared" ref="O54:O85" si="3">M54+N54</f>
        <v>0</v>
      </c>
      <c r="P54" s="142"/>
      <c r="Q54" s="100"/>
      <c r="R54" s="100"/>
      <c r="S54" s="100"/>
    </row>
    <row r="55" spans="1:19" s="136" customFormat="1" outlineLevel="1">
      <c r="A55" s="296"/>
      <c r="B55" s="185" t="s">
        <v>192</v>
      </c>
      <c r="C55" s="234" t="s">
        <v>126</v>
      </c>
      <c r="D55" s="145"/>
      <c r="E55" s="146"/>
      <c r="F55" s="147"/>
      <c r="G55" s="147"/>
      <c r="H55" s="147"/>
      <c r="I55" s="147"/>
      <c r="J55" s="148" t="s">
        <v>78</v>
      </c>
      <c r="K55" s="145">
        <v>1</v>
      </c>
      <c r="L55" s="210"/>
      <c r="M55" s="210"/>
      <c r="N55" s="210"/>
      <c r="O55" s="210"/>
      <c r="P55" s="135"/>
      <c r="Q55" s="100"/>
      <c r="R55" s="100"/>
      <c r="S55" s="100"/>
    </row>
    <row r="56" spans="1:19" s="136" customFormat="1" outlineLevel="1">
      <c r="A56" s="296"/>
      <c r="B56" s="185" t="s">
        <v>193</v>
      </c>
      <c r="C56" s="144" t="s">
        <v>155</v>
      </c>
      <c r="D56" s="244"/>
      <c r="E56" s="146"/>
      <c r="F56" s="147"/>
      <c r="G56" s="147"/>
      <c r="H56" s="147"/>
      <c r="I56" s="147"/>
      <c r="J56" s="148" t="s">
        <v>57</v>
      </c>
      <c r="K56" s="145">
        <v>1</v>
      </c>
      <c r="L56" s="201"/>
      <c r="M56" s="201"/>
      <c r="N56" s="201"/>
      <c r="O56" s="201"/>
      <c r="P56" s="135"/>
      <c r="Q56" s="100"/>
      <c r="R56" s="100"/>
      <c r="S56" s="100"/>
    </row>
    <row r="57" spans="1:19" s="136" customFormat="1" outlineLevel="1">
      <c r="A57" s="296"/>
      <c r="B57" s="185" t="s">
        <v>194</v>
      </c>
      <c r="C57" s="144" t="s">
        <v>110</v>
      </c>
      <c r="D57" s="244"/>
      <c r="E57" s="146"/>
      <c r="F57" s="147"/>
      <c r="G57" s="147"/>
      <c r="H57" s="147"/>
      <c r="I57" s="147"/>
      <c r="J57" s="148" t="s">
        <v>57</v>
      </c>
      <c r="K57" s="145">
        <v>2</v>
      </c>
      <c r="L57" s="201"/>
      <c r="M57" s="201"/>
      <c r="N57" s="201"/>
      <c r="O57" s="201"/>
      <c r="P57" s="135"/>
      <c r="Q57" s="100"/>
      <c r="R57" s="100"/>
      <c r="S57" s="100"/>
    </row>
    <row r="58" spans="1:19" s="136" customFormat="1" outlineLevel="1">
      <c r="A58" s="296"/>
      <c r="B58" s="185" t="s">
        <v>195</v>
      </c>
      <c r="C58" s="234" t="s">
        <v>130</v>
      </c>
      <c r="D58" s="244"/>
      <c r="E58" s="146"/>
      <c r="F58" s="147"/>
      <c r="G58" s="147"/>
      <c r="H58" s="147"/>
      <c r="I58" s="147"/>
      <c r="J58" s="148" t="s">
        <v>78</v>
      </c>
      <c r="K58" s="145">
        <v>1</v>
      </c>
      <c r="L58" s="258"/>
      <c r="M58" s="258"/>
      <c r="N58" s="258"/>
      <c r="O58" s="258"/>
      <c r="P58" s="135"/>
      <c r="Q58" s="100"/>
      <c r="R58" s="100"/>
      <c r="S58" s="100"/>
    </row>
    <row r="59" spans="1:19" s="136" customFormat="1" outlineLevel="1">
      <c r="A59" s="296"/>
      <c r="B59" s="185" t="s">
        <v>196</v>
      </c>
      <c r="C59" s="144" t="s">
        <v>155</v>
      </c>
      <c r="D59" s="244"/>
      <c r="E59" s="146"/>
      <c r="F59" s="147"/>
      <c r="G59" s="147"/>
      <c r="H59" s="147"/>
      <c r="I59" s="147"/>
      <c r="J59" s="148" t="s">
        <v>57</v>
      </c>
      <c r="K59" s="145">
        <v>1</v>
      </c>
      <c r="L59" s="201"/>
      <c r="M59" s="201"/>
      <c r="N59" s="201"/>
      <c r="O59" s="201"/>
      <c r="P59" s="135"/>
      <c r="Q59" s="100"/>
      <c r="R59" s="100"/>
      <c r="S59" s="100"/>
    </row>
    <row r="60" spans="1:19" s="136" customFormat="1" outlineLevel="1">
      <c r="A60" s="296"/>
      <c r="B60" s="185" t="s">
        <v>197</v>
      </c>
      <c r="C60" s="144" t="s">
        <v>110</v>
      </c>
      <c r="D60" s="244"/>
      <c r="E60" s="146"/>
      <c r="F60" s="147"/>
      <c r="G60" s="147"/>
      <c r="H60" s="147"/>
      <c r="I60" s="147"/>
      <c r="J60" s="148" t="s">
        <v>57</v>
      </c>
      <c r="K60" s="145">
        <v>2</v>
      </c>
      <c r="L60" s="201"/>
      <c r="M60" s="201"/>
      <c r="N60" s="201"/>
      <c r="O60" s="201"/>
      <c r="P60" s="135"/>
      <c r="Q60" s="100"/>
      <c r="R60" s="100"/>
      <c r="S60" s="100"/>
    </row>
    <row r="61" spans="1:19" s="136" customFormat="1" outlineLevel="1">
      <c r="A61" s="296"/>
      <c r="B61" s="185" t="s">
        <v>198</v>
      </c>
      <c r="C61" s="144" t="s">
        <v>115</v>
      </c>
      <c r="D61" s="145"/>
      <c r="E61" s="146"/>
      <c r="F61" s="147"/>
      <c r="G61" s="147"/>
      <c r="H61" s="147"/>
      <c r="I61" s="147"/>
      <c r="J61" s="148" t="s">
        <v>57</v>
      </c>
      <c r="K61" s="145">
        <v>6</v>
      </c>
      <c r="L61" s="201"/>
      <c r="M61" s="201"/>
      <c r="N61" s="201"/>
      <c r="O61" s="201"/>
      <c r="P61" s="135"/>
      <c r="Q61" s="100"/>
      <c r="R61" s="100"/>
      <c r="S61" s="100"/>
    </row>
    <row r="62" spans="1:19" s="136" customFormat="1" outlineLevel="1">
      <c r="A62" s="296"/>
      <c r="B62" s="185" t="s">
        <v>199</v>
      </c>
      <c r="C62" s="234" t="s">
        <v>131</v>
      </c>
      <c r="D62" s="145"/>
      <c r="E62" s="146"/>
      <c r="F62" s="147"/>
      <c r="G62" s="147"/>
      <c r="H62" s="147"/>
      <c r="I62" s="147"/>
      <c r="J62" s="148" t="s">
        <v>78</v>
      </c>
      <c r="K62" s="145">
        <v>1</v>
      </c>
      <c r="L62" s="210"/>
      <c r="M62" s="210"/>
      <c r="N62" s="210"/>
      <c r="O62" s="210"/>
      <c r="P62" s="135"/>
      <c r="Q62" s="100"/>
      <c r="R62" s="100"/>
      <c r="S62" s="100"/>
    </row>
    <row r="63" spans="1:19" s="136" customFormat="1" outlineLevel="1">
      <c r="A63" s="296"/>
      <c r="B63" s="185" t="s">
        <v>200</v>
      </c>
      <c r="C63" s="144" t="s">
        <v>132</v>
      </c>
      <c r="D63" s="145"/>
      <c r="E63" s="146"/>
      <c r="F63" s="147"/>
      <c r="G63" s="147"/>
      <c r="H63" s="147"/>
      <c r="I63" s="147"/>
      <c r="J63" s="148" t="s">
        <v>57</v>
      </c>
      <c r="K63" s="145">
        <v>1</v>
      </c>
      <c r="L63" s="201"/>
      <c r="M63" s="201"/>
      <c r="N63" s="201"/>
      <c r="O63" s="201"/>
      <c r="P63" s="135"/>
      <c r="Q63" s="100"/>
      <c r="R63" s="100"/>
      <c r="S63" s="100"/>
    </row>
    <row r="64" spans="1:19" s="136" customFormat="1" outlineLevel="1">
      <c r="A64" s="296"/>
      <c r="B64" s="185" t="s">
        <v>201</v>
      </c>
      <c r="C64" s="245" t="s">
        <v>410</v>
      </c>
      <c r="D64" s="145"/>
      <c r="E64" s="146"/>
      <c r="F64" s="147"/>
      <c r="G64" s="147"/>
      <c r="H64" s="147"/>
      <c r="I64" s="147"/>
      <c r="J64" s="148" t="s">
        <v>57</v>
      </c>
      <c r="K64" s="145">
        <v>1</v>
      </c>
      <c r="L64" s="201"/>
      <c r="M64" s="201"/>
      <c r="N64" s="201"/>
      <c r="O64" s="201"/>
      <c r="P64" s="135"/>
      <c r="Q64" s="100"/>
      <c r="R64" s="100"/>
      <c r="S64" s="100"/>
    </row>
    <row r="65" spans="1:19" s="136" customFormat="1" outlineLevel="1">
      <c r="A65" s="296"/>
      <c r="B65" s="185" t="s">
        <v>202</v>
      </c>
      <c r="C65" s="144" t="s">
        <v>128</v>
      </c>
      <c r="D65" s="145"/>
      <c r="E65" s="146"/>
      <c r="F65" s="147"/>
      <c r="G65" s="147"/>
      <c r="H65" s="147"/>
      <c r="I65" s="147"/>
      <c r="J65" s="148" t="s">
        <v>57</v>
      </c>
      <c r="K65" s="145">
        <v>2</v>
      </c>
      <c r="L65" s="201"/>
      <c r="M65" s="201"/>
      <c r="N65" s="201"/>
      <c r="O65" s="201"/>
      <c r="P65" s="135"/>
      <c r="Q65" s="100"/>
      <c r="R65" s="100"/>
      <c r="S65" s="100"/>
    </row>
    <row r="66" spans="1:19" s="136" customFormat="1" outlineLevel="1">
      <c r="A66" s="296"/>
      <c r="B66" s="185" t="s">
        <v>203</v>
      </c>
      <c r="C66" s="144" t="s">
        <v>110</v>
      </c>
      <c r="D66" s="145"/>
      <c r="E66" s="146"/>
      <c r="F66" s="147"/>
      <c r="G66" s="147"/>
      <c r="H66" s="147"/>
      <c r="I66" s="147"/>
      <c r="J66" s="148" t="s">
        <v>57</v>
      </c>
      <c r="K66" s="145">
        <v>1</v>
      </c>
      <c r="L66" s="201"/>
      <c r="M66" s="201"/>
      <c r="N66" s="201"/>
      <c r="O66" s="201"/>
      <c r="P66" s="135"/>
      <c r="Q66" s="100"/>
      <c r="R66" s="100"/>
      <c r="S66" s="100"/>
    </row>
    <row r="67" spans="1:19" s="136" customFormat="1" outlineLevel="1">
      <c r="A67" s="296"/>
      <c r="B67" s="185" t="s">
        <v>413</v>
      </c>
      <c r="C67" s="132" t="s">
        <v>406</v>
      </c>
      <c r="D67" s="133"/>
      <c r="E67" s="111"/>
      <c r="F67" s="134"/>
      <c r="G67" s="134"/>
      <c r="H67" s="134"/>
      <c r="I67" s="134"/>
      <c r="J67" s="112" t="s">
        <v>57</v>
      </c>
      <c r="K67" s="114">
        <v>5</v>
      </c>
      <c r="L67" s="201"/>
      <c r="M67" s="201"/>
      <c r="N67" s="201"/>
      <c r="O67" s="201"/>
      <c r="P67" s="135"/>
      <c r="Q67" s="100"/>
      <c r="R67" s="100"/>
      <c r="S67" s="100"/>
    </row>
    <row r="68" spans="1:19" s="136" customFormat="1" outlineLevel="1">
      <c r="A68" s="296"/>
      <c r="B68" s="185" t="s">
        <v>414</v>
      </c>
      <c r="C68" s="132" t="s">
        <v>407</v>
      </c>
      <c r="D68" s="133"/>
      <c r="E68" s="111"/>
      <c r="F68" s="134"/>
      <c r="G68" s="134"/>
      <c r="H68" s="134"/>
      <c r="I68" s="134"/>
      <c r="J68" s="112" t="s">
        <v>57</v>
      </c>
      <c r="K68" s="114">
        <v>5</v>
      </c>
      <c r="L68" s="201"/>
      <c r="M68" s="201"/>
      <c r="N68" s="201"/>
      <c r="O68" s="201"/>
      <c r="P68" s="135"/>
      <c r="Q68" s="100"/>
      <c r="R68" s="100"/>
      <c r="S68" s="100"/>
    </row>
    <row r="69" spans="1:19" s="136" customFormat="1" outlineLevel="1">
      <c r="A69" s="296"/>
      <c r="B69" s="185" t="s">
        <v>204</v>
      </c>
      <c r="C69" s="144" t="s">
        <v>133</v>
      </c>
      <c r="D69" s="303"/>
      <c r="E69" s="149"/>
      <c r="F69" s="147"/>
      <c r="G69" s="147"/>
      <c r="H69" s="147"/>
      <c r="I69" s="147"/>
      <c r="J69" s="148" t="s">
        <v>57</v>
      </c>
      <c r="K69" s="145">
        <v>2</v>
      </c>
      <c r="L69" s="259"/>
      <c r="M69" s="259"/>
      <c r="N69" s="259"/>
      <c r="O69" s="259"/>
      <c r="P69" s="135"/>
      <c r="Q69" s="100"/>
      <c r="R69" s="100"/>
      <c r="S69" s="100"/>
    </row>
    <row r="70" spans="1:19" s="136" customFormat="1" outlineLevel="1">
      <c r="A70" s="296"/>
      <c r="B70" s="185" t="s">
        <v>205</v>
      </c>
      <c r="C70" s="144" t="s">
        <v>153</v>
      </c>
      <c r="D70" s="145"/>
      <c r="E70" s="146"/>
      <c r="F70" s="147"/>
      <c r="G70" s="147"/>
      <c r="H70" s="147"/>
      <c r="I70" s="147"/>
      <c r="J70" s="148" t="s">
        <v>57</v>
      </c>
      <c r="K70" s="145">
        <v>3</v>
      </c>
      <c r="L70" s="201"/>
      <c r="M70" s="201"/>
      <c r="N70" s="201"/>
      <c r="O70" s="201"/>
      <c r="P70" s="135"/>
      <c r="Q70" s="100"/>
      <c r="R70" s="100"/>
      <c r="S70" s="100"/>
    </row>
    <row r="71" spans="1:19" s="136" customFormat="1" ht="25.5" outlineLevel="1">
      <c r="A71" s="296"/>
      <c r="B71" s="185" t="s">
        <v>206</v>
      </c>
      <c r="C71" s="144" t="s">
        <v>134</v>
      </c>
      <c r="D71" s="145"/>
      <c r="E71" s="146"/>
      <c r="F71" s="147"/>
      <c r="G71" s="147"/>
      <c r="H71" s="147"/>
      <c r="I71" s="147"/>
      <c r="J71" s="148" t="s">
        <v>57</v>
      </c>
      <c r="K71" s="145" t="s">
        <v>104</v>
      </c>
      <c r="L71" s="201"/>
      <c r="M71" s="201"/>
      <c r="N71" s="201"/>
      <c r="O71" s="201"/>
      <c r="P71" s="135"/>
      <c r="Q71" s="100"/>
      <c r="R71" s="100"/>
      <c r="S71" s="100"/>
    </row>
    <row r="72" spans="1:19" s="136" customFormat="1" ht="25.5" outlineLevel="1">
      <c r="A72" s="296"/>
      <c r="B72" s="185" t="s">
        <v>207</v>
      </c>
      <c r="C72" s="144" t="s">
        <v>135</v>
      </c>
      <c r="D72" s="145"/>
      <c r="E72" s="146"/>
      <c r="F72" s="147"/>
      <c r="G72" s="147"/>
      <c r="H72" s="147"/>
      <c r="I72" s="147"/>
      <c r="J72" s="148" t="s">
        <v>57</v>
      </c>
      <c r="K72" s="145" t="s">
        <v>104</v>
      </c>
      <c r="L72" s="201"/>
      <c r="M72" s="201"/>
      <c r="N72" s="201"/>
      <c r="O72" s="201"/>
      <c r="P72" s="135"/>
      <c r="Q72" s="100"/>
      <c r="R72" s="100"/>
      <c r="S72" s="100"/>
    </row>
    <row r="73" spans="1:19" s="136" customFormat="1" outlineLevel="1">
      <c r="A73" s="296"/>
      <c r="B73" s="185" t="s">
        <v>208</v>
      </c>
      <c r="C73" s="144" t="s">
        <v>136</v>
      </c>
      <c r="D73" s="145"/>
      <c r="E73" s="146"/>
      <c r="F73" s="147"/>
      <c r="G73" s="147"/>
      <c r="H73" s="147"/>
      <c r="I73" s="147"/>
      <c r="J73" s="148" t="s">
        <v>57</v>
      </c>
      <c r="K73" s="145" t="s">
        <v>114</v>
      </c>
      <c r="L73" s="201"/>
      <c r="M73" s="201"/>
      <c r="N73" s="201"/>
      <c r="O73" s="201"/>
      <c r="P73" s="135"/>
      <c r="Q73" s="100"/>
      <c r="R73" s="100"/>
      <c r="S73" s="100"/>
    </row>
    <row r="74" spans="1:19" s="150" customFormat="1">
      <c r="A74" s="296"/>
      <c r="B74" s="125" t="s">
        <v>143</v>
      </c>
      <c r="C74" s="137" t="s">
        <v>389</v>
      </c>
      <c r="D74" s="138"/>
      <c r="E74" s="139"/>
      <c r="F74" s="140"/>
      <c r="G74" s="140"/>
      <c r="H74" s="140"/>
      <c r="I74" s="140"/>
      <c r="J74" s="141" t="s">
        <v>101</v>
      </c>
      <c r="K74" s="141">
        <v>1</v>
      </c>
      <c r="L74" s="209"/>
      <c r="M74" s="209">
        <f>SUM(M75:M92)</f>
        <v>0</v>
      </c>
      <c r="N74" s="209">
        <f t="shared" si="2"/>
        <v>0</v>
      </c>
      <c r="O74" s="209">
        <f t="shared" si="3"/>
        <v>0</v>
      </c>
      <c r="P74" s="142"/>
      <c r="Q74" s="100"/>
      <c r="R74" s="100"/>
      <c r="S74" s="100"/>
    </row>
    <row r="75" spans="1:19" s="136" customFormat="1" outlineLevel="1">
      <c r="A75" s="296"/>
      <c r="B75" s="185" t="s">
        <v>209</v>
      </c>
      <c r="C75" s="234" t="s">
        <v>126</v>
      </c>
      <c r="D75" s="145"/>
      <c r="E75" s="146"/>
      <c r="F75" s="147"/>
      <c r="G75" s="147"/>
      <c r="H75" s="147"/>
      <c r="I75" s="147"/>
      <c r="J75" s="148" t="s">
        <v>78</v>
      </c>
      <c r="K75" s="145">
        <v>1</v>
      </c>
      <c r="L75" s="210"/>
      <c r="M75" s="210"/>
      <c r="N75" s="210"/>
      <c r="O75" s="210"/>
      <c r="P75" s="135"/>
      <c r="Q75" s="100"/>
      <c r="R75" s="100"/>
      <c r="S75" s="100"/>
    </row>
    <row r="76" spans="1:19" s="136" customFormat="1" outlineLevel="1">
      <c r="A76" s="296"/>
      <c r="B76" s="185" t="s">
        <v>210</v>
      </c>
      <c r="C76" s="144" t="s">
        <v>155</v>
      </c>
      <c r="D76" s="145"/>
      <c r="E76" s="146"/>
      <c r="F76" s="147"/>
      <c r="G76" s="147"/>
      <c r="H76" s="147"/>
      <c r="I76" s="147"/>
      <c r="J76" s="148" t="s">
        <v>57</v>
      </c>
      <c r="K76" s="145">
        <v>1</v>
      </c>
      <c r="L76" s="201"/>
      <c r="M76" s="201"/>
      <c r="N76" s="201"/>
      <c r="O76" s="201"/>
      <c r="P76" s="135"/>
      <c r="Q76" s="100"/>
      <c r="R76" s="100"/>
      <c r="S76" s="100"/>
    </row>
    <row r="77" spans="1:19" s="136" customFormat="1" outlineLevel="1">
      <c r="A77" s="296"/>
      <c r="B77" s="185" t="s">
        <v>211</v>
      </c>
      <c r="C77" s="144" t="s">
        <v>110</v>
      </c>
      <c r="D77" s="145"/>
      <c r="E77" s="146"/>
      <c r="F77" s="147"/>
      <c r="G77" s="147"/>
      <c r="H77" s="147"/>
      <c r="I77" s="147"/>
      <c r="J77" s="148" t="s">
        <v>57</v>
      </c>
      <c r="K77" s="145">
        <v>4</v>
      </c>
      <c r="L77" s="201"/>
      <c r="M77" s="201"/>
      <c r="N77" s="201"/>
      <c r="O77" s="201"/>
      <c r="P77" s="135"/>
      <c r="Q77" s="100"/>
      <c r="R77" s="100"/>
      <c r="S77" s="100"/>
    </row>
    <row r="78" spans="1:19" s="136" customFormat="1" outlineLevel="1">
      <c r="A78" s="296"/>
      <c r="B78" s="185" t="s">
        <v>212</v>
      </c>
      <c r="C78" s="234" t="s">
        <v>130</v>
      </c>
      <c r="D78" s="145"/>
      <c r="E78" s="146"/>
      <c r="F78" s="147"/>
      <c r="G78" s="147"/>
      <c r="H78" s="147"/>
      <c r="I78" s="147"/>
      <c r="J78" s="148" t="s">
        <v>78</v>
      </c>
      <c r="K78" s="145">
        <v>1</v>
      </c>
      <c r="L78" s="210"/>
      <c r="M78" s="210"/>
      <c r="N78" s="210"/>
      <c r="O78" s="210"/>
      <c r="P78" s="135"/>
      <c r="Q78" s="100"/>
      <c r="R78" s="100"/>
      <c r="S78" s="100"/>
    </row>
    <row r="79" spans="1:19" s="136" customFormat="1" outlineLevel="1">
      <c r="A79" s="296"/>
      <c r="B79" s="185" t="s">
        <v>213</v>
      </c>
      <c r="C79" s="144" t="s">
        <v>127</v>
      </c>
      <c r="D79" s="145"/>
      <c r="E79" s="146"/>
      <c r="F79" s="147"/>
      <c r="G79" s="147"/>
      <c r="H79" s="147"/>
      <c r="I79" s="147"/>
      <c r="J79" s="148" t="s">
        <v>57</v>
      </c>
      <c r="K79" s="145">
        <v>1</v>
      </c>
      <c r="L79" s="201"/>
      <c r="M79" s="201"/>
      <c r="N79" s="201"/>
      <c r="O79" s="201"/>
      <c r="P79" s="135"/>
      <c r="Q79" s="100"/>
      <c r="R79" s="100"/>
      <c r="S79" s="100"/>
    </row>
    <row r="80" spans="1:19" s="136" customFormat="1" outlineLevel="1">
      <c r="A80" s="296"/>
      <c r="B80" s="185" t="s">
        <v>214</v>
      </c>
      <c r="C80" s="144" t="s">
        <v>110</v>
      </c>
      <c r="D80" s="145"/>
      <c r="E80" s="146"/>
      <c r="F80" s="147"/>
      <c r="G80" s="147"/>
      <c r="H80" s="147"/>
      <c r="I80" s="147"/>
      <c r="J80" s="148" t="s">
        <v>57</v>
      </c>
      <c r="K80" s="145">
        <v>3</v>
      </c>
      <c r="L80" s="201"/>
      <c r="M80" s="201"/>
      <c r="N80" s="201"/>
      <c r="O80" s="201"/>
      <c r="P80" s="135"/>
      <c r="Q80" s="100"/>
      <c r="R80" s="100"/>
      <c r="S80" s="100"/>
    </row>
    <row r="81" spans="1:19" s="136" customFormat="1" outlineLevel="1">
      <c r="A81" s="296"/>
      <c r="B81" s="185" t="s">
        <v>215</v>
      </c>
      <c r="C81" s="234" t="s">
        <v>131</v>
      </c>
      <c r="D81" s="145"/>
      <c r="E81" s="146"/>
      <c r="F81" s="147"/>
      <c r="G81" s="147"/>
      <c r="H81" s="147"/>
      <c r="I81" s="147"/>
      <c r="J81" s="148" t="s">
        <v>78</v>
      </c>
      <c r="K81" s="145">
        <v>1</v>
      </c>
      <c r="L81" s="210"/>
      <c r="M81" s="210"/>
      <c r="N81" s="210"/>
      <c r="O81" s="210"/>
      <c r="P81" s="135"/>
      <c r="Q81" s="100"/>
      <c r="R81" s="100"/>
      <c r="S81" s="100"/>
    </row>
    <row r="82" spans="1:19" s="136" customFormat="1" outlineLevel="1">
      <c r="A82" s="296"/>
      <c r="B82" s="185" t="s">
        <v>216</v>
      </c>
      <c r="C82" s="144" t="s">
        <v>132</v>
      </c>
      <c r="D82" s="145"/>
      <c r="E82" s="146"/>
      <c r="F82" s="147"/>
      <c r="G82" s="147"/>
      <c r="H82" s="147"/>
      <c r="I82" s="147"/>
      <c r="J82" s="148" t="s">
        <v>57</v>
      </c>
      <c r="K82" s="145">
        <v>1</v>
      </c>
      <c r="L82" s="201"/>
      <c r="M82" s="201"/>
      <c r="N82" s="201"/>
      <c r="O82" s="201"/>
      <c r="P82" s="135"/>
      <c r="Q82" s="100"/>
      <c r="R82" s="100"/>
      <c r="S82" s="100"/>
    </row>
    <row r="83" spans="1:19" s="136" customFormat="1" outlineLevel="1">
      <c r="A83" s="296"/>
      <c r="B83" s="185" t="s">
        <v>217</v>
      </c>
      <c r="C83" s="245" t="s">
        <v>410</v>
      </c>
      <c r="D83" s="145"/>
      <c r="E83" s="146"/>
      <c r="F83" s="147"/>
      <c r="G83" s="147"/>
      <c r="H83" s="147"/>
      <c r="I83" s="147"/>
      <c r="J83" s="148" t="s">
        <v>57</v>
      </c>
      <c r="K83" s="145">
        <v>1</v>
      </c>
      <c r="L83" s="201"/>
      <c r="M83" s="201"/>
      <c r="N83" s="201"/>
      <c r="O83" s="201"/>
      <c r="P83" s="135"/>
      <c r="Q83" s="100"/>
      <c r="R83" s="100"/>
      <c r="S83" s="100"/>
    </row>
    <row r="84" spans="1:19" s="136" customFormat="1" outlineLevel="1">
      <c r="A84" s="296"/>
      <c r="B84" s="185" t="s">
        <v>218</v>
      </c>
      <c r="C84" s="144" t="s">
        <v>128</v>
      </c>
      <c r="D84" s="145"/>
      <c r="E84" s="146"/>
      <c r="F84" s="147"/>
      <c r="G84" s="147"/>
      <c r="H84" s="147"/>
      <c r="I84" s="147"/>
      <c r="J84" s="148" t="s">
        <v>57</v>
      </c>
      <c r="K84" s="145">
        <v>2</v>
      </c>
      <c r="L84" s="201"/>
      <c r="M84" s="201"/>
      <c r="N84" s="201"/>
      <c r="O84" s="201"/>
      <c r="P84" s="135"/>
      <c r="Q84" s="100"/>
      <c r="R84" s="100"/>
      <c r="S84" s="100"/>
    </row>
    <row r="85" spans="1:19" s="136" customFormat="1" outlineLevel="1">
      <c r="A85" s="296"/>
      <c r="B85" s="185" t="s">
        <v>219</v>
      </c>
      <c r="C85" s="144" t="s">
        <v>110</v>
      </c>
      <c r="D85" s="145"/>
      <c r="E85" s="146"/>
      <c r="F85" s="147"/>
      <c r="G85" s="147"/>
      <c r="H85" s="147"/>
      <c r="I85" s="147"/>
      <c r="J85" s="148" t="s">
        <v>57</v>
      </c>
      <c r="K85" s="145">
        <v>1</v>
      </c>
      <c r="L85" s="201"/>
      <c r="M85" s="201"/>
      <c r="N85" s="201"/>
      <c r="O85" s="201"/>
      <c r="P85" s="135"/>
      <c r="Q85" s="100"/>
      <c r="R85" s="100"/>
      <c r="S85" s="100"/>
    </row>
    <row r="86" spans="1:19" s="136" customFormat="1" outlineLevel="1">
      <c r="A86" s="296"/>
      <c r="B86" s="185" t="s">
        <v>415</v>
      </c>
      <c r="C86" s="132" t="s">
        <v>406</v>
      </c>
      <c r="D86" s="133"/>
      <c r="E86" s="111"/>
      <c r="F86" s="134"/>
      <c r="G86" s="134"/>
      <c r="H86" s="134"/>
      <c r="I86" s="134"/>
      <c r="J86" s="112" t="s">
        <v>57</v>
      </c>
      <c r="K86" s="114">
        <v>5</v>
      </c>
      <c r="L86" s="201"/>
      <c r="M86" s="201"/>
      <c r="N86" s="201"/>
      <c r="O86" s="201"/>
      <c r="P86" s="135"/>
      <c r="Q86" s="100"/>
      <c r="R86" s="100"/>
      <c r="S86" s="100"/>
    </row>
    <row r="87" spans="1:19" s="136" customFormat="1" outlineLevel="1">
      <c r="A87" s="296"/>
      <c r="B87" s="185" t="s">
        <v>416</v>
      </c>
      <c r="C87" s="132" t="s">
        <v>407</v>
      </c>
      <c r="D87" s="133"/>
      <c r="E87" s="111"/>
      <c r="F87" s="134"/>
      <c r="G87" s="134"/>
      <c r="H87" s="134"/>
      <c r="I87" s="134"/>
      <c r="J87" s="112" t="s">
        <v>57</v>
      </c>
      <c r="K87" s="114">
        <v>5</v>
      </c>
      <c r="L87" s="201"/>
      <c r="M87" s="201"/>
      <c r="N87" s="201"/>
      <c r="O87" s="201"/>
      <c r="P87" s="135"/>
      <c r="Q87" s="100"/>
      <c r="R87" s="100"/>
      <c r="S87" s="100"/>
    </row>
    <row r="88" spans="1:19" s="136" customFormat="1" outlineLevel="1">
      <c r="A88" s="296"/>
      <c r="B88" s="185" t="s">
        <v>220</v>
      </c>
      <c r="C88" s="144" t="s">
        <v>133</v>
      </c>
      <c r="D88" s="145"/>
      <c r="E88" s="149"/>
      <c r="F88" s="147"/>
      <c r="G88" s="147"/>
      <c r="H88" s="147"/>
      <c r="I88" s="147"/>
      <c r="J88" s="148" t="s">
        <v>57</v>
      </c>
      <c r="K88" s="145">
        <v>2</v>
      </c>
      <c r="L88" s="201"/>
      <c r="M88" s="201"/>
      <c r="N88" s="201"/>
      <c r="O88" s="201"/>
      <c r="P88" s="135"/>
      <c r="Q88" s="100"/>
      <c r="R88" s="100"/>
      <c r="S88" s="100"/>
    </row>
    <row r="89" spans="1:19" s="136" customFormat="1" outlineLevel="1">
      <c r="A89" s="296"/>
      <c r="B89" s="185" t="s">
        <v>221</v>
      </c>
      <c r="C89" s="144" t="s">
        <v>153</v>
      </c>
      <c r="D89" s="145"/>
      <c r="E89" s="146"/>
      <c r="F89" s="147"/>
      <c r="G89" s="147"/>
      <c r="H89" s="147"/>
      <c r="I89" s="147"/>
      <c r="J89" s="148" t="s">
        <v>57</v>
      </c>
      <c r="K89" s="145">
        <v>3</v>
      </c>
      <c r="L89" s="201"/>
      <c r="M89" s="201"/>
      <c r="N89" s="201"/>
      <c r="O89" s="201"/>
      <c r="P89" s="135"/>
      <c r="Q89" s="100"/>
      <c r="R89" s="100"/>
      <c r="S89" s="100"/>
    </row>
    <row r="90" spans="1:19" s="136" customFormat="1" ht="25.5" outlineLevel="1">
      <c r="A90" s="296"/>
      <c r="B90" s="185" t="s">
        <v>222</v>
      </c>
      <c r="C90" s="144" t="s">
        <v>134</v>
      </c>
      <c r="D90" s="145"/>
      <c r="E90" s="146"/>
      <c r="F90" s="147"/>
      <c r="G90" s="147"/>
      <c r="H90" s="147"/>
      <c r="I90" s="147"/>
      <c r="J90" s="148" t="s">
        <v>57</v>
      </c>
      <c r="K90" s="145" t="s">
        <v>104</v>
      </c>
      <c r="L90" s="201"/>
      <c r="M90" s="201"/>
      <c r="N90" s="201"/>
      <c r="O90" s="201"/>
      <c r="P90" s="135"/>
      <c r="Q90" s="100"/>
      <c r="R90" s="100"/>
      <c r="S90" s="100"/>
    </row>
    <row r="91" spans="1:19" s="136" customFormat="1" ht="25.5" outlineLevel="1">
      <c r="A91" s="296"/>
      <c r="B91" s="185" t="s">
        <v>223</v>
      </c>
      <c r="C91" s="144" t="s">
        <v>135</v>
      </c>
      <c r="D91" s="145"/>
      <c r="E91" s="146"/>
      <c r="F91" s="147"/>
      <c r="G91" s="147"/>
      <c r="H91" s="147"/>
      <c r="I91" s="147"/>
      <c r="J91" s="148" t="s">
        <v>57</v>
      </c>
      <c r="K91" s="145" t="s">
        <v>104</v>
      </c>
      <c r="L91" s="201"/>
      <c r="M91" s="201"/>
      <c r="N91" s="201"/>
      <c r="O91" s="201"/>
      <c r="P91" s="135"/>
      <c r="Q91" s="100"/>
      <c r="R91" s="100"/>
      <c r="S91" s="100"/>
    </row>
    <row r="92" spans="1:19" s="136" customFormat="1" outlineLevel="1">
      <c r="A92" s="296"/>
      <c r="B92" s="185" t="s">
        <v>224</v>
      </c>
      <c r="C92" s="144" t="s">
        <v>136</v>
      </c>
      <c r="D92" s="145"/>
      <c r="E92" s="146"/>
      <c r="F92" s="147"/>
      <c r="G92" s="147"/>
      <c r="H92" s="147"/>
      <c r="I92" s="147"/>
      <c r="J92" s="148" t="s">
        <v>57</v>
      </c>
      <c r="K92" s="145" t="s">
        <v>114</v>
      </c>
      <c r="L92" s="201"/>
      <c r="M92" s="201"/>
      <c r="N92" s="201"/>
      <c r="O92" s="201"/>
      <c r="P92" s="135"/>
      <c r="Q92" s="100"/>
      <c r="R92" s="100"/>
      <c r="S92" s="100"/>
    </row>
    <row r="93" spans="1:19" s="150" customFormat="1">
      <c r="A93" s="296"/>
      <c r="B93" s="125" t="s">
        <v>111</v>
      </c>
      <c r="C93" s="137" t="s">
        <v>390</v>
      </c>
      <c r="D93" s="138"/>
      <c r="E93" s="139"/>
      <c r="F93" s="140"/>
      <c r="G93" s="140"/>
      <c r="H93" s="140"/>
      <c r="I93" s="140"/>
      <c r="J93" s="141" t="s">
        <v>101</v>
      </c>
      <c r="K93" s="141">
        <v>1</v>
      </c>
      <c r="L93" s="209"/>
      <c r="M93" s="209">
        <f>SUM(M94:M112)</f>
        <v>0</v>
      </c>
      <c r="N93" s="209">
        <f t="shared" ref="N93:N119" si="4">M93*0.22</f>
        <v>0</v>
      </c>
      <c r="O93" s="209">
        <f t="shared" ref="O93:O124" si="5">M93+N93</f>
        <v>0</v>
      </c>
      <c r="P93" s="142"/>
      <c r="Q93" s="100"/>
      <c r="R93" s="100"/>
      <c r="S93" s="100"/>
    </row>
    <row r="94" spans="1:19" s="136" customFormat="1" outlineLevel="1">
      <c r="A94" s="296"/>
      <c r="B94" s="185" t="s">
        <v>225</v>
      </c>
      <c r="C94" s="235" t="s">
        <v>126</v>
      </c>
      <c r="D94" s="145"/>
      <c r="E94" s="146"/>
      <c r="F94" s="147"/>
      <c r="G94" s="147"/>
      <c r="H94" s="147"/>
      <c r="I94" s="147"/>
      <c r="J94" s="148" t="s">
        <v>78</v>
      </c>
      <c r="K94" s="145">
        <v>1</v>
      </c>
      <c r="L94" s="210"/>
      <c r="M94" s="210"/>
      <c r="N94" s="210"/>
      <c r="O94" s="210"/>
      <c r="P94" s="135"/>
    </row>
    <row r="95" spans="1:19" s="136" customFormat="1" outlineLevel="1">
      <c r="A95" s="296"/>
      <c r="B95" s="185" t="s">
        <v>227</v>
      </c>
      <c r="C95" s="144" t="s">
        <v>155</v>
      </c>
      <c r="D95" s="145"/>
      <c r="E95" s="146"/>
      <c r="F95" s="147"/>
      <c r="G95" s="147"/>
      <c r="H95" s="147"/>
      <c r="I95" s="147"/>
      <c r="J95" s="148" t="s">
        <v>57</v>
      </c>
      <c r="K95" s="145">
        <v>1</v>
      </c>
      <c r="L95" s="201"/>
      <c r="M95" s="201"/>
      <c r="N95" s="201"/>
      <c r="O95" s="201"/>
      <c r="P95" s="135"/>
    </row>
    <row r="96" spans="1:19" s="136" customFormat="1" outlineLevel="1">
      <c r="A96" s="296"/>
      <c r="B96" s="185" t="s">
        <v>228</v>
      </c>
      <c r="C96" s="144" t="s">
        <v>110</v>
      </c>
      <c r="D96" s="145"/>
      <c r="E96" s="146"/>
      <c r="F96" s="147"/>
      <c r="G96" s="147"/>
      <c r="H96" s="147"/>
      <c r="I96" s="147"/>
      <c r="J96" s="148" t="s">
        <v>57</v>
      </c>
      <c r="K96" s="145">
        <v>2</v>
      </c>
      <c r="L96" s="201"/>
      <c r="M96" s="201"/>
      <c r="N96" s="201"/>
      <c r="O96" s="201"/>
      <c r="P96" s="135"/>
    </row>
    <row r="97" spans="1:16" s="136" customFormat="1" outlineLevel="1">
      <c r="A97" s="296"/>
      <c r="B97" s="185" t="s">
        <v>229</v>
      </c>
      <c r="C97" s="144" t="s">
        <v>115</v>
      </c>
      <c r="D97" s="145"/>
      <c r="E97" s="146"/>
      <c r="F97" s="147"/>
      <c r="G97" s="147"/>
      <c r="H97" s="147"/>
      <c r="I97" s="147"/>
      <c r="J97" s="148" t="s">
        <v>57</v>
      </c>
      <c r="K97" s="145">
        <v>4</v>
      </c>
      <c r="L97" s="201"/>
      <c r="M97" s="201"/>
      <c r="N97" s="201"/>
      <c r="O97" s="201"/>
      <c r="P97" s="135"/>
    </row>
    <row r="98" spans="1:16" s="136" customFormat="1" outlineLevel="1">
      <c r="A98" s="296"/>
      <c r="B98" s="185" t="s">
        <v>226</v>
      </c>
      <c r="C98" s="235" t="s">
        <v>130</v>
      </c>
      <c r="D98" s="145"/>
      <c r="E98" s="146"/>
      <c r="F98" s="147"/>
      <c r="G98" s="147"/>
      <c r="H98" s="147"/>
      <c r="I98" s="147"/>
      <c r="J98" s="148" t="s">
        <v>78</v>
      </c>
      <c r="K98" s="145">
        <v>1</v>
      </c>
      <c r="L98" s="210"/>
      <c r="M98" s="210"/>
      <c r="N98" s="210"/>
      <c r="O98" s="210"/>
      <c r="P98" s="135"/>
    </row>
    <row r="99" spans="1:16" s="136" customFormat="1" outlineLevel="1">
      <c r="A99" s="296"/>
      <c r="B99" s="185" t="s">
        <v>231</v>
      </c>
      <c r="C99" s="144" t="s">
        <v>155</v>
      </c>
      <c r="D99" s="145"/>
      <c r="E99" s="146"/>
      <c r="F99" s="147"/>
      <c r="G99" s="147"/>
      <c r="H99" s="147"/>
      <c r="I99" s="147"/>
      <c r="J99" s="148" t="s">
        <v>57</v>
      </c>
      <c r="K99" s="145">
        <v>1</v>
      </c>
      <c r="L99" s="201"/>
      <c r="M99" s="201"/>
      <c r="N99" s="201"/>
      <c r="O99" s="201"/>
      <c r="P99" s="135"/>
    </row>
    <row r="100" spans="1:16" s="136" customFormat="1" outlineLevel="1">
      <c r="A100" s="296"/>
      <c r="B100" s="185" t="s">
        <v>232</v>
      </c>
      <c r="C100" s="144" t="s">
        <v>110</v>
      </c>
      <c r="D100" s="145"/>
      <c r="E100" s="146"/>
      <c r="F100" s="147"/>
      <c r="G100" s="147"/>
      <c r="H100" s="147"/>
      <c r="I100" s="147"/>
      <c r="J100" s="148" t="s">
        <v>57</v>
      </c>
      <c r="K100" s="145">
        <v>3</v>
      </c>
      <c r="L100" s="201"/>
      <c r="M100" s="201"/>
      <c r="N100" s="201"/>
      <c r="O100" s="201"/>
      <c r="P100" s="135"/>
    </row>
    <row r="101" spans="1:16" s="136" customFormat="1" outlineLevel="1">
      <c r="A101" s="296"/>
      <c r="B101" s="185" t="s">
        <v>230</v>
      </c>
      <c r="C101" s="235" t="s">
        <v>131</v>
      </c>
      <c r="D101" s="145"/>
      <c r="E101" s="146"/>
      <c r="F101" s="147"/>
      <c r="G101" s="147"/>
      <c r="H101" s="147"/>
      <c r="I101" s="147"/>
      <c r="J101" s="148" t="s">
        <v>78</v>
      </c>
      <c r="K101" s="145">
        <v>1</v>
      </c>
      <c r="L101" s="210"/>
      <c r="M101" s="210"/>
      <c r="N101" s="210"/>
      <c r="O101" s="210"/>
      <c r="P101" s="135"/>
    </row>
    <row r="102" spans="1:16" s="136" customFormat="1" outlineLevel="1">
      <c r="A102" s="296"/>
      <c r="B102" s="185" t="s">
        <v>233</v>
      </c>
      <c r="C102" s="144" t="s">
        <v>132</v>
      </c>
      <c r="D102" s="145"/>
      <c r="E102" s="146"/>
      <c r="F102" s="147"/>
      <c r="G102" s="147"/>
      <c r="H102" s="147"/>
      <c r="I102" s="147"/>
      <c r="J102" s="148" t="s">
        <v>57</v>
      </c>
      <c r="K102" s="145">
        <v>1</v>
      </c>
      <c r="L102" s="201"/>
      <c r="M102" s="201"/>
      <c r="N102" s="201"/>
      <c r="O102" s="201"/>
      <c r="P102" s="135"/>
    </row>
    <row r="103" spans="1:16" s="136" customFormat="1" outlineLevel="1">
      <c r="A103" s="296"/>
      <c r="B103" s="185" t="s">
        <v>234</v>
      </c>
      <c r="C103" s="245" t="s">
        <v>410</v>
      </c>
      <c r="D103" s="145"/>
      <c r="E103" s="146"/>
      <c r="F103" s="147"/>
      <c r="G103" s="147"/>
      <c r="H103" s="147"/>
      <c r="I103" s="147"/>
      <c r="J103" s="148" t="s">
        <v>57</v>
      </c>
      <c r="K103" s="145">
        <v>1</v>
      </c>
      <c r="L103" s="201"/>
      <c r="M103" s="201"/>
      <c r="N103" s="201"/>
      <c r="O103" s="201"/>
      <c r="P103" s="135"/>
    </row>
    <row r="104" spans="1:16" s="136" customFormat="1" outlineLevel="1">
      <c r="A104" s="296"/>
      <c r="B104" s="185" t="s">
        <v>235</v>
      </c>
      <c r="C104" s="144" t="s">
        <v>128</v>
      </c>
      <c r="D104" s="145"/>
      <c r="E104" s="146"/>
      <c r="F104" s="147"/>
      <c r="G104" s="147"/>
      <c r="H104" s="147"/>
      <c r="I104" s="147"/>
      <c r="J104" s="148" t="s">
        <v>57</v>
      </c>
      <c r="K104" s="145">
        <v>2</v>
      </c>
      <c r="L104" s="201"/>
      <c r="M104" s="201"/>
      <c r="N104" s="201"/>
      <c r="O104" s="201"/>
      <c r="P104" s="135"/>
    </row>
    <row r="105" spans="1:16" s="136" customFormat="1" outlineLevel="1">
      <c r="A105" s="296"/>
      <c r="B105" s="185" t="s">
        <v>236</v>
      </c>
      <c r="C105" s="144" t="s">
        <v>110</v>
      </c>
      <c r="D105" s="145"/>
      <c r="E105" s="146"/>
      <c r="F105" s="147"/>
      <c r="G105" s="147"/>
      <c r="H105" s="147"/>
      <c r="I105" s="147"/>
      <c r="J105" s="148" t="s">
        <v>57</v>
      </c>
      <c r="K105" s="145">
        <v>1</v>
      </c>
      <c r="L105" s="201"/>
      <c r="M105" s="201"/>
      <c r="N105" s="201"/>
      <c r="O105" s="201"/>
      <c r="P105" s="135"/>
    </row>
    <row r="106" spans="1:16" s="136" customFormat="1" outlineLevel="1">
      <c r="A106" s="296"/>
      <c r="B106" s="185" t="s">
        <v>417</v>
      </c>
      <c r="C106" s="132" t="s">
        <v>406</v>
      </c>
      <c r="D106" s="133"/>
      <c r="E106" s="111"/>
      <c r="F106" s="134"/>
      <c r="G106" s="134"/>
      <c r="H106" s="134"/>
      <c r="I106" s="134"/>
      <c r="J106" s="112" t="s">
        <v>57</v>
      </c>
      <c r="K106" s="114">
        <v>5</v>
      </c>
      <c r="L106" s="201"/>
      <c r="M106" s="201"/>
      <c r="N106" s="201"/>
      <c r="O106" s="201"/>
      <c r="P106" s="135"/>
    </row>
    <row r="107" spans="1:16" s="136" customFormat="1" outlineLevel="1">
      <c r="A107" s="296"/>
      <c r="B107" s="185" t="s">
        <v>418</v>
      </c>
      <c r="C107" s="132" t="s">
        <v>407</v>
      </c>
      <c r="D107" s="133"/>
      <c r="E107" s="111"/>
      <c r="F107" s="134"/>
      <c r="G107" s="134"/>
      <c r="H107" s="134"/>
      <c r="I107" s="134"/>
      <c r="J107" s="112" t="s">
        <v>57</v>
      </c>
      <c r="K107" s="114">
        <v>5</v>
      </c>
      <c r="L107" s="201"/>
      <c r="M107" s="201"/>
      <c r="N107" s="201"/>
      <c r="O107" s="201"/>
      <c r="P107" s="135"/>
    </row>
    <row r="108" spans="1:16" s="136" customFormat="1" outlineLevel="1">
      <c r="A108" s="296"/>
      <c r="B108" s="185" t="s">
        <v>237</v>
      </c>
      <c r="C108" s="152" t="s">
        <v>133</v>
      </c>
      <c r="D108" s="303"/>
      <c r="E108" s="149"/>
      <c r="F108" s="147"/>
      <c r="G108" s="147"/>
      <c r="H108" s="147"/>
      <c r="I108" s="147"/>
      <c r="J108" s="148" t="s">
        <v>57</v>
      </c>
      <c r="K108" s="145">
        <v>2</v>
      </c>
      <c r="L108" s="201"/>
      <c r="M108" s="201"/>
      <c r="N108" s="201"/>
      <c r="O108" s="201"/>
      <c r="P108" s="135"/>
    </row>
    <row r="109" spans="1:16" s="136" customFormat="1" outlineLevel="1">
      <c r="A109" s="296"/>
      <c r="B109" s="185" t="s">
        <v>238</v>
      </c>
      <c r="C109" s="152" t="s">
        <v>153</v>
      </c>
      <c r="D109" s="145"/>
      <c r="E109" s="146"/>
      <c r="F109" s="147"/>
      <c r="G109" s="147"/>
      <c r="H109" s="147"/>
      <c r="I109" s="147"/>
      <c r="J109" s="148" t="s">
        <v>57</v>
      </c>
      <c r="K109" s="145">
        <v>3</v>
      </c>
      <c r="L109" s="201"/>
      <c r="M109" s="201"/>
      <c r="N109" s="201"/>
      <c r="O109" s="201"/>
      <c r="P109" s="135"/>
    </row>
    <row r="110" spans="1:16" s="136" customFormat="1" ht="25.5" outlineLevel="1">
      <c r="A110" s="296"/>
      <c r="B110" s="185" t="s">
        <v>239</v>
      </c>
      <c r="C110" s="152" t="s">
        <v>134</v>
      </c>
      <c r="D110" s="145"/>
      <c r="E110" s="146"/>
      <c r="F110" s="147"/>
      <c r="G110" s="147"/>
      <c r="H110" s="147"/>
      <c r="I110" s="147"/>
      <c r="J110" s="148" t="s">
        <v>57</v>
      </c>
      <c r="K110" s="145" t="s">
        <v>104</v>
      </c>
      <c r="L110" s="201"/>
      <c r="M110" s="201"/>
      <c r="N110" s="201"/>
      <c r="O110" s="201"/>
      <c r="P110" s="135"/>
    </row>
    <row r="111" spans="1:16" s="136" customFormat="1" ht="25.5" outlineLevel="1">
      <c r="A111" s="296"/>
      <c r="B111" s="185" t="s">
        <v>240</v>
      </c>
      <c r="C111" s="152" t="s">
        <v>135</v>
      </c>
      <c r="D111" s="145"/>
      <c r="E111" s="146"/>
      <c r="F111" s="147"/>
      <c r="G111" s="147"/>
      <c r="H111" s="147"/>
      <c r="I111" s="147"/>
      <c r="J111" s="148" t="s">
        <v>57</v>
      </c>
      <c r="K111" s="145" t="s">
        <v>104</v>
      </c>
      <c r="L111" s="201"/>
      <c r="M111" s="201"/>
      <c r="N111" s="201"/>
      <c r="O111" s="201"/>
      <c r="P111" s="135"/>
    </row>
    <row r="112" spans="1:16" s="136" customFormat="1" outlineLevel="1">
      <c r="A112" s="296"/>
      <c r="B112" s="185" t="s">
        <v>241</v>
      </c>
      <c r="C112" s="152" t="s">
        <v>136</v>
      </c>
      <c r="D112" s="145"/>
      <c r="E112" s="146"/>
      <c r="F112" s="147"/>
      <c r="G112" s="147"/>
      <c r="H112" s="147"/>
      <c r="I112" s="147"/>
      <c r="J112" s="148" t="s">
        <v>57</v>
      </c>
      <c r="K112" s="145" t="s">
        <v>114</v>
      </c>
      <c r="L112" s="201"/>
      <c r="M112" s="201"/>
      <c r="N112" s="201"/>
      <c r="O112" s="201"/>
      <c r="P112" s="135"/>
    </row>
    <row r="113" spans="1:16" s="150" customFormat="1">
      <c r="A113" s="296"/>
      <c r="B113" s="125" t="s">
        <v>144</v>
      </c>
      <c r="C113" s="137" t="s">
        <v>391</v>
      </c>
      <c r="D113" s="138"/>
      <c r="E113" s="139"/>
      <c r="F113" s="140"/>
      <c r="G113" s="140"/>
      <c r="H113" s="140"/>
      <c r="I113" s="140"/>
      <c r="J113" s="141" t="s">
        <v>101</v>
      </c>
      <c r="K113" s="141">
        <v>1</v>
      </c>
      <c r="L113" s="209"/>
      <c r="M113" s="209">
        <f>SUM(M114:M131)</f>
        <v>0</v>
      </c>
      <c r="N113" s="209">
        <f t="shared" si="4"/>
        <v>0</v>
      </c>
      <c r="O113" s="209">
        <f t="shared" si="5"/>
        <v>0</v>
      </c>
      <c r="P113" s="142"/>
    </row>
    <row r="114" spans="1:16" s="136" customFormat="1" outlineLevel="1">
      <c r="A114" s="296"/>
      <c r="B114" s="185" t="s">
        <v>242</v>
      </c>
      <c r="C114" s="235" t="s">
        <v>126</v>
      </c>
      <c r="D114" s="145"/>
      <c r="E114" s="146"/>
      <c r="F114" s="147"/>
      <c r="G114" s="147"/>
      <c r="H114" s="147"/>
      <c r="I114" s="147"/>
      <c r="J114" s="148" t="s">
        <v>78</v>
      </c>
      <c r="K114" s="145">
        <v>1</v>
      </c>
      <c r="L114" s="210"/>
      <c r="M114" s="210"/>
      <c r="N114" s="210"/>
      <c r="O114" s="210"/>
      <c r="P114" s="135"/>
    </row>
    <row r="115" spans="1:16" s="136" customFormat="1" outlineLevel="1">
      <c r="A115" s="296"/>
      <c r="B115" s="185" t="s">
        <v>244</v>
      </c>
      <c r="C115" s="144" t="s">
        <v>155</v>
      </c>
      <c r="D115" s="145"/>
      <c r="E115" s="146"/>
      <c r="F115" s="147"/>
      <c r="G115" s="147"/>
      <c r="H115" s="147"/>
      <c r="I115" s="147"/>
      <c r="J115" s="148" t="s">
        <v>57</v>
      </c>
      <c r="K115" s="145">
        <v>1</v>
      </c>
      <c r="L115" s="201"/>
      <c r="M115" s="201"/>
      <c r="N115" s="201"/>
      <c r="O115" s="201"/>
      <c r="P115" s="135"/>
    </row>
    <row r="116" spans="1:16" s="136" customFormat="1" outlineLevel="1">
      <c r="A116" s="296"/>
      <c r="B116" s="185" t="s">
        <v>245</v>
      </c>
      <c r="C116" s="144" t="s">
        <v>110</v>
      </c>
      <c r="D116" s="145"/>
      <c r="E116" s="146"/>
      <c r="F116" s="147"/>
      <c r="G116" s="147"/>
      <c r="H116" s="147"/>
      <c r="I116" s="147"/>
      <c r="J116" s="148" t="s">
        <v>57</v>
      </c>
      <c r="K116" s="145">
        <v>3</v>
      </c>
      <c r="L116" s="201"/>
      <c r="M116" s="201"/>
      <c r="N116" s="201"/>
      <c r="O116" s="201"/>
      <c r="P116" s="135"/>
    </row>
    <row r="117" spans="1:16" s="136" customFormat="1" outlineLevel="1">
      <c r="A117" s="296"/>
      <c r="B117" s="185" t="s">
        <v>243</v>
      </c>
      <c r="C117" s="235" t="s">
        <v>130</v>
      </c>
      <c r="D117" s="145"/>
      <c r="E117" s="146"/>
      <c r="F117" s="147"/>
      <c r="G117" s="147"/>
      <c r="H117" s="147"/>
      <c r="I117" s="147"/>
      <c r="J117" s="148" t="s">
        <v>78</v>
      </c>
      <c r="K117" s="145">
        <v>1</v>
      </c>
      <c r="L117" s="210"/>
      <c r="M117" s="210"/>
      <c r="N117" s="210"/>
      <c r="O117" s="210"/>
      <c r="P117" s="135"/>
    </row>
    <row r="118" spans="1:16" s="136" customFormat="1" outlineLevel="1">
      <c r="A118" s="296"/>
      <c r="B118" s="185" t="s">
        <v>247</v>
      </c>
      <c r="C118" s="144" t="s">
        <v>155</v>
      </c>
      <c r="D118" s="145"/>
      <c r="E118" s="146"/>
      <c r="F118" s="147"/>
      <c r="G118" s="147"/>
      <c r="H118" s="147"/>
      <c r="I118" s="147"/>
      <c r="J118" s="148" t="s">
        <v>57</v>
      </c>
      <c r="K118" s="145">
        <v>1</v>
      </c>
      <c r="L118" s="201"/>
      <c r="M118" s="201"/>
      <c r="N118" s="201"/>
      <c r="O118" s="201"/>
      <c r="P118" s="135"/>
    </row>
    <row r="119" spans="1:16" s="136" customFormat="1" outlineLevel="1">
      <c r="A119" s="296"/>
      <c r="B119" s="185" t="s">
        <v>248</v>
      </c>
      <c r="C119" s="144" t="s">
        <v>110</v>
      </c>
      <c r="D119" s="145"/>
      <c r="E119" s="146"/>
      <c r="F119" s="147"/>
      <c r="G119" s="147"/>
      <c r="H119" s="147"/>
      <c r="I119" s="147"/>
      <c r="J119" s="148" t="s">
        <v>57</v>
      </c>
      <c r="K119" s="145">
        <v>2</v>
      </c>
      <c r="L119" s="201"/>
      <c r="M119" s="201"/>
      <c r="N119" s="201"/>
      <c r="O119" s="201"/>
      <c r="P119" s="135"/>
    </row>
    <row r="120" spans="1:16" s="136" customFormat="1" outlineLevel="1">
      <c r="A120" s="296"/>
      <c r="B120" s="185" t="s">
        <v>246</v>
      </c>
      <c r="C120" s="235" t="s">
        <v>131</v>
      </c>
      <c r="D120" s="145"/>
      <c r="E120" s="146"/>
      <c r="F120" s="147"/>
      <c r="G120" s="147"/>
      <c r="H120" s="147"/>
      <c r="I120" s="147"/>
      <c r="J120" s="148" t="s">
        <v>78</v>
      </c>
      <c r="K120" s="145">
        <v>1</v>
      </c>
      <c r="L120" s="210"/>
      <c r="M120" s="210"/>
      <c r="N120" s="210"/>
      <c r="O120" s="210"/>
      <c r="P120" s="135"/>
    </row>
    <row r="121" spans="1:16" s="136" customFormat="1" outlineLevel="1">
      <c r="A121" s="296"/>
      <c r="B121" s="185" t="s">
        <v>250</v>
      </c>
      <c r="C121" s="144" t="s">
        <v>132</v>
      </c>
      <c r="D121" s="145"/>
      <c r="E121" s="146"/>
      <c r="F121" s="147"/>
      <c r="G121" s="147"/>
      <c r="H121" s="147"/>
      <c r="I121" s="147"/>
      <c r="J121" s="148" t="s">
        <v>57</v>
      </c>
      <c r="K121" s="145">
        <v>1</v>
      </c>
      <c r="L121" s="201"/>
      <c r="M121" s="201"/>
      <c r="N121" s="201"/>
      <c r="O121" s="201"/>
      <c r="P121" s="135"/>
    </row>
    <row r="122" spans="1:16" s="136" customFormat="1" outlineLevel="1">
      <c r="A122" s="296"/>
      <c r="B122" s="185" t="s">
        <v>251</v>
      </c>
      <c r="C122" s="245" t="s">
        <v>410</v>
      </c>
      <c r="D122" s="145"/>
      <c r="E122" s="146"/>
      <c r="F122" s="147"/>
      <c r="G122" s="147"/>
      <c r="H122" s="147"/>
      <c r="I122" s="147"/>
      <c r="J122" s="148" t="s">
        <v>57</v>
      </c>
      <c r="K122" s="145">
        <v>1</v>
      </c>
      <c r="L122" s="201"/>
      <c r="M122" s="201"/>
      <c r="N122" s="201"/>
      <c r="O122" s="201"/>
      <c r="P122" s="135"/>
    </row>
    <row r="123" spans="1:16" s="136" customFormat="1" outlineLevel="1">
      <c r="A123" s="296"/>
      <c r="B123" s="185" t="s">
        <v>252</v>
      </c>
      <c r="C123" s="144" t="s">
        <v>128</v>
      </c>
      <c r="D123" s="145"/>
      <c r="E123" s="146"/>
      <c r="F123" s="147"/>
      <c r="G123" s="147"/>
      <c r="H123" s="147"/>
      <c r="I123" s="147"/>
      <c r="J123" s="148" t="s">
        <v>57</v>
      </c>
      <c r="K123" s="145">
        <v>2</v>
      </c>
      <c r="L123" s="201"/>
      <c r="M123" s="201"/>
      <c r="N123" s="201"/>
      <c r="O123" s="201"/>
      <c r="P123" s="135"/>
    </row>
    <row r="124" spans="1:16" s="136" customFormat="1" outlineLevel="1">
      <c r="A124" s="296"/>
      <c r="B124" s="185" t="s">
        <v>253</v>
      </c>
      <c r="C124" s="144" t="s">
        <v>110</v>
      </c>
      <c r="D124" s="303"/>
      <c r="E124" s="146"/>
      <c r="F124" s="147"/>
      <c r="G124" s="147"/>
      <c r="H124" s="147"/>
      <c r="I124" s="147"/>
      <c r="J124" s="148" t="s">
        <v>57</v>
      </c>
      <c r="K124" s="145">
        <v>1</v>
      </c>
      <c r="L124" s="201"/>
      <c r="M124" s="201"/>
      <c r="N124" s="201"/>
      <c r="O124" s="201"/>
      <c r="P124" s="135"/>
    </row>
    <row r="125" spans="1:16" s="136" customFormat="1" outlineLevel="1">
      <c r="A125" s="296"/>
      <c r="B125" s="185" t="s">
        <v>419</v>
      </c>
      <c r="C125" s="132" t="s">
        <v>406</v>
      </c>
      <c r="D125" s="133"/>
      <c r="E125" s="111"/>
      <c r="F125" s="134"/>
      <c r="G125" s="134"/>
      <c r="H125" s="134"/>
      <c r="I125" s="134"/>
      <c r="J125" s="112" t="s">
        <v>57</v>
      </c>
      <c r="K125" s="114">
        <v>5</v>
      </c>
      <c r="L125" s="201"/>
      <c r="M125" s="201"/>
      <c r="N125" s="201"/>
      <c r="O125" s="201"/>
      <c r="P125" s="135"/>
    </row>
    <row r="126" spans="1:16" s="136" customFormat="1" outlineLevel="1">
      <c r="A126" s="296"/>
      <c r="B126" s="185" t="s">
        <v>420</v>
      </c>
      <c r="C126" s="132" t="s">
        <v>407</v>
      </c>
      <c r="D126" s="133"/>
      <c r="E126" s="111"/>
      <c r="F126" s="134"/>
      <c r="G126" s="134"/>
      <c r="H126" s="134"/>
      <c r="I126" s="134"/>
      <c r="J126" s="112" t="s">
        <v>57</v>
      </c>
      <c r="K126" s="114">
        <v>5</v>
      </c>
      <c r="L126" s="201"/>
      <c r="M126" s="201"/>
      <c r="N126" s="201"/>
      <c r="O126" s="201"/>
      <c r="P126" s="135"/>
    </row>
    <row r="127" spans="1:16" s="136" customFormat="1" outlineLevel="1">
      <c r="A127" s="296"/>
      <c r="B127" s="185" t="s">
        <v>249</v>
      </c>
      <c r="C127" s="152" t="s">
        <v>133</v>
      </c>
      <c r="D127" s="145"/>
      <c r="E127" s="149"/>
      <c r="F127" s="147"/>
      <c r="G127" s="147"/>
      <c r="H127" s="147"/>
      <c r="I127" s="147"/>
      <c r="J127" s="148" t="s">
        <v>57</v>
      </c>
      <c r="K127" s="145">
        <v>2</v>
      </c>
      <c r="L127" s="201"/>
      <c r="M127" s="201"/>
      <c r="N127" s="201"/>
      <c r="O127" s="201"/>
      <c r="P127" s="135"/>
    </row>
    <row r="128" spans="1:16" s="136" customFormat="1" outlineLevel="1">
      <c r="A128" s="296"/>
      <c r="B128" s="185" t="s">
        <v>254</v>
      </c>
      <c r="C128" s="152" t="s">
        <v>153</v>
      </c>
      <c r="D128" s="145"/>
      <c r="E128" s="146"/>
      <c r="F128" s="147"/>
      <c r="G128" s="147"/>
      <c r="H128" s="147"/>
      <c r="I128" s="147"/>
      <c r="J128" s="148" t="s">
        <v>57</v>
      </c>
      <c r="K128" s="145">
        <v>3</v>
      </c>
      <c r="L128" s="201"/>
      <c r="M128" s="201"/>
      <c r="N128" s="201"/>
      <c r="O128" s="201"/>
      <c r="P128" s="135"/>
    </row>
    <row r="129" spans="1:16" s="136" customFormat="1" ht="25.5" outlineLevel="1">
      <c r="A129" s="296"/>
      <c r="B129" s="185" t="s">
        <v>255</v>
      </c>
      <c r="C129" s="152" t="s">
        <v>134</v>
      </c>
      <c r="D129" s="145"/>
      <c r="E129" s="146"/>
      <c r="F129" s="147"/>
      <c r="G129" s="147"/>
      <c r="H129" s="147"/>
      <c r="I129" s="147"/>
      <c r="J129" s="148" t="s">
        <v>57</v>
      </c>
      <c r="K129" s="145" t="s">
        <v>104</v>
      </c>
      <c r="L129" s="201"/>
      <c r="M129" s="201"/>
      <c r="N129" s="201"/>
      <c r="O129" s="201"/>
      <c r="P129" s="135"/>
    </row>
    <row r="130" spans="1:16" s="136" customFormat="1" ht="25.5" outlineLevel="1">
      <c r="A130" s="296"/>
      <c r="B130" s="185" t="s">
        <v>256</v>
      </c>
      <c r="C130" s="152" t="s">
        <v>135</v>
      </c>
      <c r="D130" s="145"/>
      <c r="E130" s="146"/>
      <c r="F130" s="147"/>
      <c r="G130" s="147"/>
      <c r="H130" s="147"/>
      <c r="I130" s="147"/>
      <c r="J130" s="148" t="s">
        <v>57</v>
      </c>
      <c r="K130" s="145" t="s">
        <v>104</v>
      </c>
      <c r="L130" s="201"/>
      <c r="M130" s="201"/>
      <c r="N130" s="201"/>
      <c r="O130" s="201"/>
      <c r="P130" s="135"/>
    </row>
    <row r="131" spans="1:16" s="136" customFormat="1" outlineLevel="1">
      <c r="A131" s="296"/>
      <c r="B131" s="185" t="s">
        <v>257</v>
      </c>
      <c r="C131" s="152" t="s">
        <v>136</v>
      </c>
      <c r="D131" s="145"/>
      <c r="E131" s="146"/>
      <c r="F131" s="147"/>
      <c r="G131" s="147"/>
      <c r="H131" s="147"/>
      <c r="I131" s="147"/>
      <c r="J131" s="148" t="s">
        <v>57</v>
      </c>
      <c r="K131" s="145" t="s">
        <v>114</v>
      </c>
      <c r="L131" s="201"/>
      <c r="M131" s="201"/>
      <c r="N131" s="201"/>
      <c r="O131" s="201"/>
      <c r="P131" s="135"/>
    </row>
    <row r="132" spans="1:16" s="150" customFormat="1">
      <c r="A132" s="296"/>
      <c r="B132" s="125" t="s">
        <v>145</v>
      </c>
      <c r="C132" s="137" t="s">
        <v>392</v>
      </c>
      <c r="D132" s="138"/>
      <c r="E132" s="139"/>
      <c r="F132" s="140"/>
      <c r="G132" s="140"/>
      <c r="H132" s="140"/>
      <c r="I132" s="140"/>
      <c r="J132" s="141" t="s">
        <v>101</v>
      </c>
      <c r="K132" s="141">
        <v>1</v>
      </c>
      <c r="L132" s="209"/>
      <c r="M132" s="209">
        <f>SUM(M133:M153)</f>
        <v>0</v>
      </c>
      <c r="N132" s="209">
        <f t="shared" ref="N120:N154" si="6">M132*0.22</f>
        <v>0</v>
      </c>
      <c r="O132" s="209">
        <f t="shared" ref="O125:O154" si="7">M132+N132</f>
        <v>0</v>
      </c>
      <c r="P132" s="142"/>
    </row>
    <row r="133" spans="1:16" s="136" customFormat="1" outlineLevel="1">
      <c r="A133" s="296"/>
      <c r="B133" s="185" t="s">
        <v>258</v>
      </c>
      <c r="C133" s="235" t="s">
        <v>126</v>
      </c>
      <c r="D133" s="145"/>
      <c r="E133" s="146"/>
      <c r="F133" s="147"/>
      <c r="G133" s="147"/>
      <c r="H133" s="147"/>
      <c r="I133" s="147"/>
      <c r="J133" s="148" t="s">
        <v>78</v>
      </c>
      <c r="K133" s="145">
        <v>1</v>
      </c>
      <c r="L133" s="210"/>
      <c r="M133" s="210"/>
      <c r="N133" s="210"/>
      <c r="O133" s="210"/>
      <c r="P133" s="135"/>
    </row>
    <row r="134" spans="1:16" s="136" customFormat="1" outlineLevel="1">
      <c r="A134" s="296"/>
      <c r="B134" s="185" t="s">
        <v>260</v>
      </c>
      <c r="C134" s="144" t="s">
        <v>155</v>
      </c>
      <c r="D134" s="145"/>
      <c r="E134" s="146"/>
      <c r="F134" s="147"/>
      <c r="G134" s="147"/>
      <c r="H134" s="147"/>
      <c r="I134" s="147"/>
      <c r="J134" s="148" t="s">
        <v>57</v>
      </c>
      <c r="K134" s="145">
        <v>1</v>
      </c>
      <c r="L134" s="201"/>
      <c r="M134" s="201"/>
      <c r="N134" s="201"/>
      <c r="O134" s="201"/>
      <c r="P134" s="135"/>
    </row>
    <row r="135" spans="1:16" s="136" customFormat="1" outlineLevel="1">
      <c r="A135" s="296"/>
      <c r="B135" s="185" t="s">
        <v>261</v>
      </c>
      <c r="C135" s="144" t="s">
        <v>128</v>
      </c>
      <c r="D135" s="145"/>
      <c r="E135" s="146"/>
      <c r="F135" s="147"/>
      <c r="G135" s="147"/>
      <c r="H135" s="147"/>
      <c r="I135" s="147"/>
      <c r="J135" s="148" t="s">
        <v>57</v>
      </c>
      <c r="K135" s="145">
        <v>2</v>
      </c>
      <c r="L135" s="201"/>
      <c r="M135" s="201"/>
      <c r="N135" s="201"/>
      <c r="O135" s="201"/>
      <c r="P135" s="135"/>
    </row>
    <row r="136" spans="1:16" s="136" customFormat="1" outlineLevel="1">
      <c r="A136" s="296"/>
      <c r="B136" s="185" t="s">
        <v>262</v>
      </c>
      <c r="C136" s="144" t="s">
        <v>129</v>
      </c>
      <c r="D136" s="145"/>
      <c r="E136" s="146"/>
      <c r="F136" s="147"/>
      <c r="G136" s="147"/>
      <c r="H136" s="147"/>
      <c r="I136" s="147"/>
      <c r="J136" s="148" t="s">
        <v>57</v>
      </c>
      <c r="K136" s="145">
        <v>1</v>
      </c>
      <c r="L136" s="201"/>
      <c r="M136" s="201"/>
      <c r="N136" s="201"/>
      <c r="O136" s="201"/>
      <c r="P136" s="135"/>
    </row>
    <row r="137" spans="1:16" s="136" customFormat="1" outlineLevel="1">
      <c r="A137" s="296"/>
      <c r="B137" s="185" t="s">
        <v>263</v>
      </c>
      <c r="C137" s="144" t="s">
        <v>110</v>
      </c>
      <c r="D137" s="145"/>
      <c r="E137" s="146"/>
      <c r="F137" s="147"/>
      <c r="G137" s="147"/>
      <c r="H137" s="147"/>
      <c r="I137" s="147"/>
      <c r="J137" s="148" t="s">
        <v>57</v>
      </c>
      <c r="K137" s="145">
        <v>2</v>
      </c>
      <c r="L137" s="201"/>
      <c r="M137" s="201"/>
      <c r="N137" s="201"/>
      <c r="O137" s="201"/>
      <c r="P137" s="135"/>
    </row>
    <row r="138" spans="1:16" s="136" customFormat="1" outlineLevel="1">
      <c r="A138" s="296"/>
      <c r="B138" s="185" t="s">
        <v>259</v>
      </c>
      <c r="C138" s="235" t="s">
        <v>130</v>
      </c>
      <c r="D138" s="145"/>
      <c r="E138" s="146"/>
      <c r="F138" s="147"/>
      <c r="G138" s="147"/>
      <c r="H138" s="147"/>
      <c r="I138" s="147"/>
      <c r="J138" s="148" t="s">
        <v>78</v>
      </c>
      <c r="K138" s="145">
        <v>1</v>
      </c>
      <c r="L138" s="210"/>
      <c r="M138" s="210"/>
      <c r="N138" s="210"/>
      <c r="O138" s="210"/>
      <c r="P138" s="135"/>
    </row>
    <row r="139" spans="1:16" s="136" customFormat="1" outlineLevel="1">
      <c r="A139" s="296"/>
      <c r="B139" s="185" t="s">
        <v>265</v>
      </c>
      <c r="C139" s="144" t="s">
        <v>155</v>
      </c>
      <c r="D139" s="145"/>
      <c r="E139" s="146"/>
      <c r="F139" s="147"/>
      <c r="G139" s="147"/>
      <c r="H139" s="147"/>
      <c r="I139" s="147"/>
      <c r="J139" s="148" t="s">
        <v>57</v>
      </c>
      <c r="K139" s="145">
        <v>1</v>
      </c>
      <c r="L139" s="201"/>
      <c r="M139" s="201"/>
      <c r="N139" s="201"/>
      <c r="O139" s="201"/>
      <c r="P139" s="135"/>
    </row>
    <row r="140" spans="1:16" s="136" customFormat="1" outlineLevel="1">
      <c r="A140" s="296"/>
      <c r="B140" s="185" t="s">
        <v>266</v>
      </c>
      <c r="C140" s="144" t="s">
        <v>110</v>
      </c>
      <c r="D140" s="145"/>
      <c r="E140" s="146"/>
      <c r="F140" s="147"/>
      <c r="G140" s="147"/>
      <c r="H140" s="147"/>
      <c r="I140" s="147"/>
      <c r="J140" s="148" t="s">
        <v>57</v>
      </c>
      <c r="K140" s="145">
        <v>3</v>
      </c>
      <c r="L140" s="201"/>
      <c r="M140" s="201"/>
      <c r="N140" s="201"/>
      <c r="O140" s="201"/>
      <c r="P140" s="135"/>
    </row>
    <row r="141" spans="1:16" s="136" customFormat="1" outlineLevel="1">
      <c r="A141" s="296"/>
      <c r="B141" s="185" t="s">
        <v>267</v>
      </c>
      <c r="C141" s="144" t="s">
        <v>115</v>
      </c>
      <c r="D141" s="145"/>
      <c r="E141" s="146"/>
      <c r="F141" s="147"/>
      <c r="G141" s="147"/>
      <c r="H141" s="147"/>
      <c r="I141" s="147"/>
      <c r="J141" s="148" t="s">
        <v>57</v>
      </c>
      <c r="K141" s="145">
        <v>4</v>
      </c>
      <c r="L141" s="201"/>
      <c r="M141" s="201"/>
      <c r="N141" s="201"/>
      <c r="O141" s="201"/>
      <c r="P141" s="135"/>
    </row>
    <row r="142" spans="1:16" s="136" customFormat="1" outlineLevel="1">
      <c r="A142" s="296"/>
      <c r="B142" s="185" t="s">
        <v>264</v>
      </c>
      <c r="C142" s="235" t="s">
        <v>131</v>
      </c>
      <c r="D142" s="145"/>
      <c r="E142" s="146"/>
      <c r="F142" s="147"/>
      <c r="G142" s="147"/>
      <c r="H142" s="147"/>
      <c r="I142" s="147"/>
      <c r="J142" s="148" t="s">
        <v>78</v>
      </c>
      <c r="K142" s="145">
        <v>1</v>
      </c>
      <c r="L142" s="210"/>
      <c r="M142" s="210"/>
      <c r="N142" s="210"/>
      <c r="O142" s="210"/>
      <c r="P142" s="135"/>
    </row>
    <row r="143" spans="1:16" s="136" customFormat="1" outlineLevel="1">
      <c r="A143" s="296"/>
      <c r="B143" s="185" t="s">
        <v>269</v>
      </c>
      <c r="C143" s="144" t="s">
        <v>132</v>
      </c>
      <c r="D143" s="145"/>
      <c r="E143" s="146"/>
      <c r="F143" s="147"/>
      <c r="G143" s="147"/>
      <c r="H143" s="147"/>
      <c r="I143" s="147"/>
      <c r="J143" s="148" t="s">
        <v>57</v>
      </c>
      <c r="K143" s="145">
        <v>1</v>
      </c>
      <c r="L143" s="201"/>
      <c r="M143" s="201"/>
      <c r="N143" s="201"/>
      <c r="O143" s="201"/>
      <c r="P143" s="135"/>
    </row>
    <row r="144" spans="1:16" s="136" customFormat="1" outlineLevel="1">
      <c r="A144" s="296"/>
      <c r="B144" s="185" t="s">
        <v>270</v>
      </c>
      <c r="C144" s="245" t="s">
        <v>410</v>
      </c>
      <c r="D144" s="145"/>
      <c r="E144" s="146"/>
      <c r="F144" s="147"/>
      <c r="G144" s="147"/>
      <c r="H144" s="147"/>
      <c r="I144" s="147"/>
      <c r="J144" s="148" t="s">
        <v>57</v>
      </c>
      <c r="K144" s="145">
        <v>1</v>
      </c>
      <c r="L144" s="201"/>
      <c r="M144" s="201"/>
      <c r="N144" s="201"/>
      <c r="O144" s="201"/>
      <c r="P144" s="135"/>
    </row>
    <row r="145" spans="1:16" s="136" customFormat="1" outlineLevel="1">
      <c r="A145" s="296"/>
      <c r="B145" s="185" t="s">
        <v>271</v>
      </c>
      <c r="C145" s="144" t="s">
        <v>128</v>
      </c>
      <c r="D145" s="145"/>
      <c r="E145" s="146"/>
      <c r="F145" s="147"/>
      <c r="G145" s="147"/>
      <c r="H145" s="147"/>
      <c r="I145" s="147"/>
      <c r="J145" s="148" t="s">
        <v>57</v>
      </c>
      <c r="K145" s="145">
        <v>2</v>
      </c>
      <c r="L145" s="201"/>
      <c r="M145" s="201"/>
      <c r="N145" s="201"/>
      <c r="O145" s="201"/>
      <c r="P145" s="135"/>
    </row>
    <row r="146" spans="1:16" s="136" customFormat="1" outlineLevel="1">
      <c r="A146" s="296"/>
      <c r="B146" s="185" t="s">
        <v>272</v>
      </c>
      <c r="C146" s="144" t="s">
        <v>110</v>
      </c>
      <c r="D146" s="145"/>
      <c r="E146" s="146"/>
      <c r="F146" s="147"/>
      <c r="G146" s="147"/>
      <c r="H146" s="147"/>
      <c r="I146" s="147"/>
      <c r="J146" s="148" t="s">
        <v>57</v>
      </c>
      <c r="K146" s="145">
        <v>1</v>
      </c>
      <c r="L146" s="201"/>
      <c r="M146" s="201"/>
      <c r="N146" s="201"/>
      <c r="O146" s="201"/>
      <c r="P146" s="135"/>
    </row>
    <row r="147" spans="1:16" s="136" customFormat="1" outlineLevel="1">
      <c r="A147" s="296"/>
      <c r="B147" s="185" t="s">
        <v>421</v>
      </c>
      <c r="C147" s="132" t="s">
        <v>406</v>
      </c>
      <c r="D147" s="133"/>
      <c r="E147" s="111"/>
      <c r="F147" s="134"/>
      <c r="G147" s="134"/>
      <c r="H147" s="134"/>
      <c r="I147" s="134"/>
      <c r="J147" s="112" t="s">
        <v>57</v>
      </c>
      <c r="K147" s="114">
        <v>5</v>
      </c>
      <c r="L147" s="201"/>
      <c r="M147" s="201"/>
      <c r="N147" s="201"/>
      <c r="O147" s="201"/>
      <c r="P147" s="135"/>
    </row>
    <row r="148" spans="1:16" s="136" customFormat="1" outlineLevel="1">
      <c r="A148" s="296"/>
      <c r="B148" s="185" t="s">
        <v>422</v>
      </c>
      <c r="C148" s="132" t="s">
        <v>407</v>
      </c>
      <c r="D148" s="133"/>
      <c r="E148" s="111"/>
      <c r="F148" s="134"/>
      <c r="G148" s="134"/>
      <c r="H148" s="134"/>
      <c r="I148" s="134"/>
      <c r="J148" s="112" t="s">
        <v>57</v>
      </c>
      <c r="K148" s="114">
        <v>5</v>
      </c>
      <c r="L148" s="201"/>
      <c r="M148" s="201"/>
      <c r="N148" s="201"/>
      <c r="O148" s="201"/>
      <c r="P148" s="135"/>
    </row>
    <row r="149" spans="1:16" s="136" customFormat="1" outlineLevel="1">
      <c r="A149" s="296"/>
      <c r="B149" s="185" t="s">
        <v>268</v>
      </c>
      <c r="C149" s="152" t="s">
        <v>133</v>
      </c>
      <c r="D149" s="145"/>
      <c r="E149" s="149"/>
      <c r="F149" s="147"/>
      <c r="G149" s="147"/>
      <c r="H149" s="147"/>
      <c r="I149" s="147"/>
      <c r="J149" s="148" t="s">
        <v>57</v>
      </c>
      <c r="K149" s="145">
        <v>2</v>
      </c>
      <c r="L149" s="201"/>
      <c r="M149" s="201"/>
      <c r="N149" s="201"/>
      <c r="O149" s="201"/>
      <c r="P149" s="135"/>
    </row>
    <row r="150" spans="1:16" s="136" customFormat="1" outlineLevel="1">
      <c r="A150" s="296"/>
      <c r="B150" s="185" t="s">
        <v>273</v>
      </c>
      <c r="C150" s="152" t="s">
        <v>153</v>
      </c>
      <c r="D150" s="145"/>
      <c r="E150" s="146"/>
      <c r="F150" s="147"/>
      <c r="G150" s="147"/>
      <c r="H150" s="147"/>
      <c r="I150" s="147"/>
      <c r="J150" s="148" t="s">
        <v>57</v>
      </c>
      <c r="K150" s="145">
        <v>3</v>
      </c>
      <c r="L150" s="201"/>
      <c r="M150" s="201"/>
      <c r="N150" s="201"/>
      <c r="O150" s="201"/>
      <c r="P150" s="135"/>
    </row>
    <row r="151" spans="1:16" s="136" customFormat="1" ht="25.5" outlineLevel="1">
      <c r="A151" s="296"/>
      <c r="B151" s="185" t="s">
        <v>274</v>
      </c>
      <c r="C151" s="152" t="s">
        <v>134</v>
      </c>
      <c r="D151" s="145"/>
      <c r="E151" s="146"/>
      <c r="F151" s="147"/>
      <c r="G151" s="147"/>
      <c r="H151" s="147"/>
      <c r="I151" s="147"/>
      <c r="J151" s="148" t="s">
        <v>57</v>
      </c>
      <c r="K151" s="145" t="s">
        <v>104</v>
      </c>
      <c r="L151" s="201"/>
      <c r="M151" s="201"/>
      <c r="N151" s="201"/>
      <c r="O151" s="201"/>
      <c r="P151" s="135"/>
    </row>
    <row r="152" spans="1:16" s="136" customFormat="1" ht="25.5" outlineLevel="1">
      <c r="A152" s="296"/>
      <c r="B152" s="185" t="s">
        <v>275</v>
      </c>
      <c r="C152" s="152" t="s">
        <v>135</v>
      </c>
      <c r="D152" s="145"/>
      <c r="E152" s="146"/>
      <c r="F152" s="147"/>
      <c r="G152" s="147"/>
      <c r="H152" s="147"/>
      <c r="I152" s="147"/>
      <c r="J152" s="148" t="s">
        <v>57</v>
      </c>
      <c r="K152" s="145" t="s">
        <v>104</v>
      </c>
      <c r="L152" s="201"/>
      <c r="M152" s="201"/>
      <c r="N152" s="201"/>
      <c r="O152" s="201"/>
      <c r="P152" s="135"/>
    </row>
    <row r="153" spans="1:16" s="136" customFormat="1" outlineLevel="1">
      <c r="A153" s="296"/>
      <c r="B153" s="185" t="s">
        <v>276</v>
      </c>
      <c r="C153" s="152" t="s">
        <v>136</v>
      </c>
      <c r="D153" s="145"/>
      <c r="E153" s="146"/>
      <c r="F153" s="147"/>
      <c r="G153" s="147"/>
      <c r="H153" s="147"/>
      <c r="I153" s="147"/>
      <c r="J153" s="148" t="s">
        <v>57</v>
      </c>
      <c r="K153" s="145" t="s">
        <v>114</v>
      </c>
      <c r="L153" s="201"/>
      <c r="M153" s="201"/>
      <c r="N153" s="201"/>
      <c r="O153" s="201"/>
      <c r="P153" s="135"/>
    </row>
    <row r="154" spans="1:16" s="150" customFormat="1">
      <c r="A154" s="296"/>
      <c r="B154" s="125" t="s">
        <v>112</v>
      </c>
      <c r="C154" s="137" t="s">
        <v>392</v>
      </c>
      <c r="D154" s="138"/>
      <c r="E154" s="139"/>
      <c r="F154" s="140"/>
      <c r="G154" s="140"/>
      <c r="H154" s="140"/>
      <c r="I154" s="140"/>
      <c r="J154" s="141" t="s">
        <v>101</v>
      </c>
      <c r="K154" s="141">
        <v>1</v>
      </c>
      <c r="L154" s="209"/>
      <c r="M154" s="209">
        <f>SUM(M155:M172)</f>
        <v>0</v>
      </c>
      <c r="N154" s="209">
        <f t="shared" si="6"/>
        <v>0</v>
      </c>
      <c r="O154" s="209">
        <f t="shared" si="7"/>
        <v>0</v>
      </c>
      <c r="P154" s="142"/>
    </row>
    <row r="155" spans="1:16" s="100" customFormat="1" outlineLevel="1">
      <c r="A155" s="296"/>
      <c r="B155" s="185" t="s">
        <v>277</v>
      </c>
      <c r="C155" s="235" t="s">
        <v>126</v>
      </c>
      <c r="D155" s="145"/>
      <c r="E155" s="146"/>
      <c r="F155" s="112"/>
      <c r="G155" s="112"/>
      <c r="H155" s="112"/>
      <c r="I155" s="112"/>
      <c r="J155" s="148" t="s">
        <v>78</v>
      </c>
      <c r="K155" s="145">
        <v>1</v>
      </c>
      <c r="L155" s="210"/>
      <c r="M155" s="210"/>
      <c r="N155" s="210"/>
      <c r="O155" s="210"/>
      <c r="P155" s="115"/>
    </row>
    <row r="156" spans="1:16" s="100" customFormat="1" outlineLevel="1">
      <c r="A156" s="296"/>
      <c r="B156" s="185" t="s">
        <v>279</v>
      </c>
      <c r="C156" s="144" t="s">
        <v>155</v>
      </c>
      <c r="D156" s="145"/>
      <c r="E156" s="146"/>
      <c r="F156" s="112"/>
      <c r="G156" s="112"/>
      <c r="H156" s="112"/>
      <c r="I156" s="112"/>
      <c r="J156" s="148" t="s">
        <v>57</v>
      </c>
      <c r="K156" s="145">
        <v>1</v>
      </c>
      <c r="L156" s="201"/>
      <c r="M156" s="201"/>
      <c r="N156" s="201"/>
      <c r="O156" s="201"/>
      <c r="P156" s="115"/>
    </row>
    <row r="157" spans="1:16" s="100" customFormat="1" outlineLevel="1">
      <c r="A157" s="296"/>
      <c r="B157" s="185" t="s">
        <v>280</v>
      </c>
      <c r="C157" s="144" t="s">
        <v>110</v>
      </c>
      <c r="D157" s="145"/>
      <c r="E157" s="146"/>
      <c r="F157" s="112"/>
      <c r="G157" s="112"/>
      <c r="H157" s="112"/>
      <c r="I157" s="112"/>
      <c r="J157" s="148" t="s">
        <v>57</v>
      </c>
      <c r="K157" s="145">
        <v>2</v>
      </c>
      <c r="L157" s="201"/>
      <c r="M157" s="201"/>
      <c r="N157" s="201"/>
      <c r="O157" s="201"/>
      <c r="P157" s="115"/>
    </row>
    <row r="158" spans="1:16" s="100" customFormat="1" outlineLevel="1">
      <c r="A158" s="296"/>
      <c r="B158" s="185" t="s">
        <v>278</v>
      </c>
      <c r="C158" s="235" t="s">
        <v>130</v>
      </c>
      <c r="D158" s="145"/>
      <c r="E158" s="146"/>
      <c r="F158" s="112"/>
      <c r="G158" s="112"/>
      <c r="H158" s="112"/>
      <c r="I158" s="112"/>
      <c r="J158" s="148" t="s">
        <v>78</v>
      </c>
      <c r="K158" s="145">
        <v>1</v>
      </c>
      <c r="L158" s="258"/>
      <c r="M158" s="258"/>
      <c r="N158" s="258"/>
      <c r="O158" s="258"/>
      <c r="P158" s="115"/>
    </row>
    <row r="159" spans="1:16" s="100" customFormat="1" outlineLevel="1">
      <c r="A159" s="296"/>
      <c r="B159" s="185" t="s">
        <v>282</v>
      </c>
      <c r="C159" s="144" t="s">
        <v>155</v>
      </c>
      <c r="D159" s="145"/>
      <c r="E159" s="146"/>
      <c r="F159" s="112"/>
      <c r="G159" s="112"/>
      <c r="H159" s="112"/>
      <c r="I159" s="112"/>
      <c r="J159" s="148" t="s">
        <v>57</v>
      </c>
      <c r="K159" s="145">
        <v>1</v>
      </c>
      <c r="L159" s="201"/>
      <c r="M159" s="201"/>
      <c r="N159" s="201"/>
      <c r="O159" s="201"/>
      <c r="P159" s="115"/>
    </row>
    <row r="160" spans="1:16" s="100" customFormat="1" outlineLevel="1">
      <c r="A160" s="296"/>
      <c r="B160" s="185" t="s">
        <v>283</v>
      </c>
      <c r="C160" s="144" t="s">
        <v>110</v>
      </c>
      <c r="D160" s="145"/>
      <c r="E160" s="146"/>
      <c r="F160" s="112"/>
      <c r="G160" s="112"/>
      <c r="H160" s="112"/>
      <c r="I160" s="112"/>
      <c r="J160" s="148" t="s">
        <v>57</v>
      </c>
      <c r="K160" s="145">
        <v>2</v>
      </c>
      <c r="L160" s="201"/>
      <c r="M160" s="201"/>
      <c r="N160" s="201"/>
      <c r="O160" s="201"/>
      <c r="P160" s="115"/>
    </row>
    <row r="161" spans="1:16" s="100" customFormat="1" outlineLevel="1">
      <c r="A161" s="296"/>
      <c r="B161" s="185" t="s">
        <v>281</v>
      </c>
      <c r="C161" s="235" t="s">
        <v>131</v>
      </c>
      <c r="D161" s="145"/>
      <c r="E161" s="146"/>
      <c r="F161" s="112"/>
      <c r="G161" s="112"/>
      <c r="H161" s="112"/>
      <c r="I161" s="112"/>
      <c r="J161" s="148" t="s">
        <v>78</v>
      </c>
      <c r="K161" s="145">
        <v>1</v>
      </c>
      <c r="L161" s="210"/>
      <c r="M161" s="210"/>
      <c r="N161" s="210"/>
      <c r="O161" s="210"/>
      <c r="P161" s="115"/>
    </row>
    <row r="162" spans="1:16" s="100" customFormat="1" outlineLevel="1">
      <c r="A162" s="296"/>
      <c r="B162" s="185" t="s">
        <v>285</v>
      </c>
      <c r="C162" s="144" t="s">
        <v>132</v>
      </c>
      <c r="D162" s="145"/>
      <c r="E162" s="146"/>
      <c r="F162" s="112"/>
      <c r="G162" s="112"/>
      <c r="H162" s="112"/>
      <c r="I162" s="112"/>
      <c r="J162" s="148" t="s">
        <v>57</v>
      </c>
      <c r="K162" s="145">
        <v>1</v>
      </c>
      <c r="L162" s="201"/>
      <c r="M162" s="201"/>
      <c r="N162" s="201"/>
      <c r="O162" s="201"/>
      <c r="P162" s="115"/>
    </row>
    <row r="163" spans="1:16" s="100" customFormat="1" outlineLevel="1">
      <c r="A163" s="296"/>
      <c r="B163" s="185" t="s">
        <v>286</v>
      </c>
      <c r="C163" s="245" t="s">
        <v>410</v>
      </c>
      <c r="D163" s="145"/>
      <c r="E163" s="146"/>
      <c r="F163" s="112"/>
      <c r="G163" s="112"/>
      <c r="H163" s="112"/>
      <c r="I163" s="112"/>
      <c r="J163" s="148" t="s">
        <v>57</v>
      </c>
      <c r="K163" s="145">
        <v>1</v>
      </c>
      <c r="L163" s="201"/>
      <c r="M163" s="201"/>
      <c r="N163" s="201"/>
      <c r="O163" s="201"/>
      <c r="P163" s="115"/>
    </row>
    <row r="164" spans="1:16" s="100" customFormat="1" outlineLevel="1">
      <c r="A164" s="296"/>
      <c r="B164" s="185" t="s">
        <v>287</v>
      </c>
      <c r="C164" s="144" t="s">
        <v>128</v>
      </c>
      <c r="D164" s="145"/>
      <c r="E164" s="146"/>
      <c r="F164" s="112"/>
      <c r="G164" s="112"/>
      <c r="H164" s="112"/>
      <c r="I164" s="112"/>
      <c r="J164" s="148" t="s">
        <v>57</v>
      </c>
      <c r="K164" s="145">
        <v>2</v>
      </c>
      <c r="L164" s="201"/>
      <c r="M164" s="201"/>
      <c r="N164" s="201"/>
      <c r="O164" s="201"/>
      <c r="P164" s="115"/>
    </row>
    <row r="165" spans="1:16" s="100" customFormat="1" outlineLevel="1">
      <c r="A165" s="296"/>
      <c r="B165" s="185" t="s">
        <v>288</v>
      </c>
      <c r="C165" s="144" t="s">
        <v>110</v>
      </c>
      <c r="D165" s="145"/>
      <c r="E165" s="146"/>
      <c r="F165" s="112"/>
      <c r="G165" s="112"/>
      <c r="H165" s="112"/>
      <c r="I165" s="112"/>
      <c r="J165" s="148" t="s">
        <v>57</v>
      </c>
      <c r="K165" s="145">
        <v>1</v>
      </c>
      <c r="L165" s="201"/>
      <c r="M165" s="201"/>
      <c r="N165" s="201"/>
      <c r="O165" s="201"/>
      <c r="P165" s="115"/>
    </row>
    <row r="166" spans="1:16" s="100" customFormat="1" outlineLevel="1">
      <c r="A166" s="296"/>
      <c r="B166" s="185" t="s">
        <v>423</v>
      </c>
      <c r="C166" s="132" t="s">
        <v>406</v>
      </c>
      <c r="D166" s="133"/>
      <c r="E166" s="111"/>
      <c r="F166" s="134"/>
      <c r="G166" s="134"/>
      <c r="H166" s="134"/>
      <c r="I166" s="134"/>
      <c r="J166" s="112" t="s">
        <v>57</v>
      </c>
      <c r="K166" s="114">
        <v>5</v>
      </c>
      <c r="L166" s="201"/>
      <c r="M166" s="201"/>
      <c r="N166" s="201"/>
      <c r="O166" s="201"/>
      <c r="P166" s="135"/>
    </row>
    <row r="167" spans="1:16" s="100" customFormat="1" outlineLevel="1">
      <c r="A167" s="296"/>
      <c r="B167" s="185" t="s">
        <v>424</v>
      </c>
      <c r="C167" s="132" t="s">
        <v>407</v>
      </c>
      <c r="D167" s="133"/>
      <c r="E167" s="111"/>
      <c r="F167" s="134"/>
      <c r="G167" s="134"/>
      <c r="H167" s="134"/>
      <c r="I167" s="134"/>
      <c r="J167" s="112" t="s">
        <v>57</v>
      </c>
      <c r="K167" s="114">
        <v>5</v>
      </c>
      <c r="L167" s="201"/>
      <c r="M167" s="201"/>
      <c r="N167" s="201"/>
      <c r="O167" s="201"/>
      <c r="P167" s="135"/>
    </row>
    <row r="168" spans="1:16" s="100" customFormat="1" outlineLevel="1">
      <c r="A168" s="296"/>
      <c r="B168" s="185" t="s">
        <v>284</v>
      </c>
      <c r="C168" s="152" t="s">
        <v>133</v>
      </c>
      <c r="D168" s="303"/>
      <c r="E168" s="149"/>
      <c r="F168" s="112"/>
      <c r="G168" s="112"/>
      <c r="H168" s="112"/>
      <c r="I168" s="112"/>
      <c r="J168" s="148" t="s">
        <v>57</v>
      </c>
      <c r="K168" s="145">
        <v>2</v>
      </c>
      <c r="L168" s="201"/>
      <c r="M168" s="201"/>
      <c r="N168" s="201"/>
      <c r="O168" s="201"/>
      <c r="P168" s="115"/>
    </row>
    <row r="169" spans="1:16" s="100" customFormat="1" outlineLevel="1">
      <c r="A169" s="296"/>
      <c r="B169" s="185" t="s">
        <v>289</v>
      </c>
      <c r="C169" s="152" t="s">
        <v>153</v>
      </c>
      <c r="D169" s="303"/>
      <c r="E169" s="146"/>
      <c r="F169" s="112"/>
      <c r="G169" s="112"/>
      <c r="H169" s="112"/>
      <c r="I169" s="112"/>
      <c r="J169" s="148" t="s">
        <v>57</v>
      </c>
      <c r="K169" s="145">
        <v>3</v>
      </c>
      <c r="L169" s="201"/>
      <c r="M169" s="201"/>
      <c r="N169" s="201"/>
      <c r="O169" s="201"/>
      <c r="P169" s="115"/>
    </row>
    <row r="170" spans="1:16" s="100" customFormat="1" ht="25.5" outlineLevel="1">
      <c r="A170" s="296"/>
      <c r="B170" s="185" t="s">
        <v>290</v>
      </c>
      <c r="C170" s="152" t="s">
        <v>134</v>
      </c>
      <c r="D170" s="145"/>
      <c r="E170" s="146"/>
      <c r="F170" s="112"/>
      <c r="G170" s="112"/>
      <c r="H170" s="112"/>
      <c r="I170" s="112"/>
      <c r="J170" s="148" t="s">
        <v>57</v>
      </c>
      <c r="K170" s="145" t="s">
        <v>104</v>
      </c>
      <c r="L170" s="201"/>
      <c r="M170" s="201"/>
      <c r="N170" s="201"/>
      <c r="O170" s="201"/>
      <c r="P170" s="115"/>
    </row>
    <row r="171" spans="1:16" s="100" customFormat="1" ht="25.5" outlineLevel="1">
      <c r="A171" s="296"/>
      <c r="B171" s="185" t="s">
        <v>291</v>
      </c>
      <c r="C171" s="152" t="s">
        <v>135</v>
      </c>
      <c r="D171" s="145"/>
      <c r="E171" s="146"/>
      <c r="F171" s="112"/>
      <c r="G171" s="112"/>
      <c r="H171" s="112"/>
      <c r="I171" s="112"/>
      <c r="J171" s="148" t="s">
        <v>57</v>
      </c>
      <c r="K171" s="145" t="s">
        <v>104</v>
      </c>
      <c r="L171" s="201"/>
      <c r="M171" s="201"/>
      <c r="N171" s="201"/>
      <c r="O171" s="201"/>
      <c r="P171" s="115"/>
    </row>
    <row r="172" spans="1:16" s="100" customFormat="1" outlineLevel="1">
      <c r="A172" s="296"/>
      <c r="B172" s="185" t="s">
        <v>292</v>
      </c>
      <c r="C172" s="152" t="s">
        <v>136</v>
      </c>
      <c r="D172" s="145"/>
      <c r="E172" s="146"/>
      <c r="F172" s="112"/>
      <c r="G172" s="112"/>
      <c r="H172" s="112"/>
      <c r="I172" s="112"/>
      <c r="J172" s="148" t="s">
        <v>57</v>
      </c>
      <c r="K172" s="145" t="s">
        <v>114</v>
      </c>
      <c r="L172" s="201"/>
      <c r="M172" s="201"/>
      <c r="N172" s="201"/>
      <c r="O172" s="201"/>
      <c r="P172" s="115"/>
    </row>
    <row r="173" spans="1:16" s="131" customFormat="1">
      <c r="A173" s="296"/>
      <c r="B173" s="125" t="s">
        <v>146</v>
      </c>
      <c r="C173" s="137" t="s">
        <v>393</v>
      </c>
      <c r="D173" s="138"/>
      <c r="E173" s="139"/>
      <c r="F173" s="128"/>
      <c r="G173" s="128"/>
      <c r="H173" s="128"/>
      <c r="I173" s="128"/>
      <c r="J173" s="141" t="s">
        <v>101</v>
      </c>
      <c r="K173" s="141">
        <v>1</v>
      </c>
      <c r="L173" s="209"/>
      <c r="M173" s="209">
        <f>SUM(M174:M192)</f>
        <v>0</v>
      </c>
      <c r="N173" s="209">
        <f t="shared" ref="N155:N185" si="8">M173*0.22</f>
        <v>0</v>
      </c>
      <c r="O173" s="209">
        <f t="shared" ref="O155:O185" si="9">M173+N173</f>
        <v>0</v>
      </c>
      <c r="P173" s="130"/>
    </row>
    <row r="174" spans="1:16" s="100" customFormat="1" outlineLevel="1">
      <c r="A174" s="296"/>
      <c r="B174" s="185" t="s">
        <v>293</v>
      </c>
      <c r="C174" s="235" t="s">
        <v>126</v>
      </c>
      <c r="D174" s="145"/>
      <c r="E174" s="146"/>
      <c r="F174" s="112"/>
      <c r="G174" s="112"/>
      <c r="H174" s="112"/>
      <c r="I174" s="112"/>
      <c r="J174" s="148" t="s">
        <v>78</v>
      </c>
      <c r="K174" s="145">
        <v>1</v>
      </c>
      <c r="L174" s="210"/>
      <c r="M174" s="210"/>
      <c r="N174" s="210"/>
      <c r="O174" s="210"/>
      <c r="P174" s="115"/>
    </row>
    <row r="175" spans="1:16" s="100" customFormat="1" outlineLevel="1">
      <c r="A175" s="296"/>
      <c r="B175" s="185" t="s">
        <v>295</v>
      </c>
      <c r="C175" s="144" t="s">
        <v>155</v>
      </c>
      <c r="D175" s="145"/>
      <c r="E175" s="146"/>
      <c r="F175" s="112"/>
      <c r="G175" s="112"/>
      <c r="H175" s="112"/>
      <c r="I175" s="112"/>
      <c r="J175" s="148" t="s">
        <v>57</v>
      </c>
      <c r="K175" s="145">
        <v>1</v>
      </c>
      <c r="L175" s="201"/>
      <c r="M175" s="201"/>
      <c r="N175" s="201"/>
      <c r="O175" s="201"/>
      <c r="P175" s="115"/>
    </row>
    <row r="176" spans="1:16" s="100" customFormat="1" outlineLevel="1">
      <c r="A176" s="296"/>
      <c r="B176" s="185" t="s">
        <v>296</v>
      </c>
      <c r="C176" s="144" t="s">
        <v>110</v>
      </c>
      <c r="D176" s="145"/>
      <c r="E176" s="146"/>
      <c r="F176" s="112"/>
      <c r="G176" s="112"/>
      <c r="H176" s="112"/>
      <c r="I176" s="112"/>
      <c r="J176" s="148" t="s">
        <v>57</v>
      </c>
      <c r="K176" s="145">
        <v>2</v>
      </c>
      <c r="L176" s="201"/>
      <c r="M176" s="201"/>
      <c r="N176" s="201"/>
      <c r="O176" s="201"/>
      <c r="P176" s="115"/>
    </row>
    <row r="177" spans="1:16" s="100" customFormat="1" outlineLevel="1">
      <c r="A177" s="296"/>
      <c r="B177" s="185" t="s">
        <v>297</v>
      </c>
      <c r="C177" s="144" t="s">
        <v>115</v>
      </c>
      <c r="D177" s="145"/>
      <c r="E177" s="146"/>
      <c r="F177" s="112"/>
      <c r="G177" s="112"/>
      <c r="H177" s="112"/>
      <c r="I177" s="112"/>
      <c r="J177" s="148" t="s">
        <v>57</v>
      </c>
      <c r="K177" s="145">
        <v>2</v>
      </c>
      <c r="L177" s="201"/>
      <c r="M177" s="201"/>
      <c r="N177" s="201"/>
      <c r="O177" s="201"/>
      <c r="P177" s="115"/>
    </row>
    <row r="178" spans="1:16" s="100" customFormat="1" outlineLevel="1">
      <c r="A178" s="296"/>
      <c r="B178" s="185" t="s">
        <v>294</v>
      </c>
      <c r="C178" s="235" t="s">
        <v>130</v>
      </c>
      <c r="D178" s="145"/>
      <c r="E178" s="146"/>
      <c r="F178" s="112"/>
      <c r="G178" s="112"/>
      <c r="H178" s="112"/>
      <c r="I178" s="112"/>
      <c r="J178" s="148" t="s">
        <v>78</v>
      </c>
      <c r="K178" s="145">
        <v>1</v>
      </c>
      <c r="L178" s="210"/>
      <c r="M178" s="210"/>
      <c r="N178" s="210"/>
      <c r="O178" s="210"/>
      <c r="P178" s="115"/>
    </row>
    <row r="179" spans="1:16" s="100" customFormat="1" outlineLevel="1">
      <c r="A179" s="296"/>
      <c r="B179" s="185" t="s">
        <v>299</v>
      </c>
      <c r="C179" s="144" t="s">
        <v>155</v>
      </c>
      <c r="D179" s="145"/>
      <c r="E179" s="146"/>
      <c r="F179" s="112"/>
      <c r="G179" s="112"/>
      <c r="H179" s="112"/>
      <c r="I179" s="112"/>
      <c r="J179" s="148" t="s">
        <v>57</v>
      </c>
      <c r="K179" s="145">
        <v>1</v>
      </c>
      <c r="L179" s="201"/>
      <c r="M179" s="201"/>
      <c r="N179" s="201"/>
      <c r="O179" s="201"/>
      <c r="P179" s="115"/>
    </row>
    <row r="180" spans="1:16" s="100" customFormat="1" outlineLevel="1">
      <c r="A180" s="296"/>
      <c r="B180" s="185" t="s">
        <v>300</v>
      </c>
      <c r="C180" s="144" t="s">
        <v>110</v>
      </c>
      <c r="D180" s="145"/>
      <c r="E180" s="146"/>
      <c r="F180" s="112"/>
      <c r="G180" s="112"/>
      <c r="H180" s="112"/>
      <c r="I180" s="112"/>
      <c r="J180" s="148" t="s">
        <v>57</v>
      </c>
      <c r="K180" s="145">
        <v>2</v>
      </c>
      <c r="L180" s="201"/>
      <c r="M180" s="201"/>
      <c r="N180" s="201"/>
      <c r="O180" s="201"/>
      <c r="P180" s="115"/>
    </row>
    <row r="181" spans="1:16" s="100" customFormat="1" outlineLevel="1">
      <c r="A181" s="296"/>
      <c r="B181" s="185" t="s">
        <v>298</v>
      </c>
      <c r="C181" s="235" t="s">
        <v>131</v>
      </c>
      <c r="D181" s="145"/>
      <c r="E181" s="146"/>
      <c r="F181" s="112"/>
      <c r="G181" s="112"/>
      <c r="H181" s="112"/>
      <c r="I181" s="112"/>
      <c r="J181" s="148" t="s">
        <v>78</v>
      </c>
      <c r="K181" s="145">
        <v>1</v>
      </c>
      <c r="L181" s="210"/>
      <c r="M181" s="210"/>
      <c r="N181" s="210"/>
      <c r="O181" s="210"/>
      <c r="P181" s="115"/>
    </row>
    <row r="182" spans="1:16" s="100" customFormat="1" outlineLevel="1">
      <c r="A182" s="296"/>
      <c r="B182" s="185" t="s">
        <v>302</v>
      </c>
      <c r="C182" s="144" t="s">
        <v>132</v>
      </c>
      <c r="D182" s="145"/>
      <c r="E182" s="146"/>
      <c r="F182" s="112"/>
      <c r="G182" s="112"/>
      <c r="H182" s="112"/>
      <c r="I182" s="112"/>
      <c r="J182" s="148" t="s">
        <v>57</v>
      </c>
      <c r="K182" s="145">
        <v>1</v>
      </c>
      <c r="L182" s="201"/>
      <c r="M182" s="201"/>
      <c r="N182" s="201"/>
      <c r="O182" s="201"/>
      <c r="P182" s="115"/>
    </row>
    <row r="183" spans="1:16" s="100" customFormat="1" outlineLevel="1">
      <c r="A183" s="296"/>
      <c r="B183" s="185" t="s">
        <v>303</v>
      </c>
      <c r="C183" s="245" t="s">
        <v>410</v>
      </c>
      <c r="D183" s="145"/>
      <c r="E183" s="146"/>
      <c r="F183" s="112"/>
      <c r="G183" s="112"/>
      <c r="H183" s="112"/>
      <c r="I183" s="112"/>
      <c r="J183" s="148" t="s">
        <v>57</v>
      </c>
      <c r="K183" s="145">
        <v>1</v>
      </c>
      <c r="L183" s="201"/>
      <c r="M183" s="201"/>
      <c r="N183" s="201"/>
      <c r="O183" s="201"/>
      <c r="P183" s="115"/>
    </row>
    <row r="184" spans="1:16" s="100" customFormat="1" outlineLevel="1">
      <c r="A184" s="296"/>
      <c r="B184" s="185" t="s">
        <v>304</v>
      </c>
      <c r="C184" s="144" t="s">
        <v>128</v>
      </c>
      <c r="D184" s="145"/>
      <c r="E184" s="146"/>
      <c r="F184" s="112"/>
      <c r="G184" s="112"/>
      <c r="H184" s="112"/>
      <c r="I184" s="112"/>
      <c r="J184" s="148" t="s">
        <v>57</v>
      </c>
      <c r="K184" s="145">
        <v>2</v>
      </c>
      <c r="L184" s="201"/>
      <c r="M184" s="201"/>
      <c r="N184" s="201"/>
      <c r="O184" s="201"/>
      <c r="P184" s="115"/>
    </row>
    <row r="185" spans="1:16" s="100" customFormat="1" outlineLevel="1">
      <c r="A185" s="296"/>
      <c r="B185" s="185" t="s">
        <v>305</v>
      </c>
      <c r="C185" s="144" t="s">
        <v>110</v>
      </c>
      <c r="D185" s="145"/>
      <c r="E185" s="146"/>
      <c r="F185" s="112"/>
      <c r="G185" s="112"/>
      <c r="H185" s="112"/>
      <c r="I185" s="112"/>
      <c r="J185" s="148" t="s">
        <v>57</v>
      </c>
      <c r="K185" s="145">
        <v>1</v>
      </c>
      <c r="L185" s="201"/>
      <c r="M185" s="201"/>
      <c r="N185" s="201"/>
      <c r="O185" s="201"/>
      <c r="P185" s="115"/>
    </row>
    <row r="186" spans="1:16" s="100" customFormat="1" outlineLevel="1">
      <c r="A186" s="296"/>
      <c r="B186" s="185" t="s">
        <v>425</v>
      </c>
      <c r="C186" s="132" t="s">
        <v>406</v>
      </c>
      <c r="D186" s="133"/>
      <c r="E186" s="111"/>
      <c r="F186" s="134"/>
      <c r="G186" s="134"/>
      <c r="H186" s="134"/>
      <c r="I186" s="134"/>
      <c r="J186" s="112" t="s">
        <v>57</v>
      </c>
      <c r="K186" s="114">
        <v>5</v>
      </c>
      <c r="L186" s="201"/>
      <c r="M186" s="201"/>
      <c r="N186" s="201"/>
      <c r="O186" s="201"/>
      <c r="P186" s="135"/>
    </row>
    <row r="187" spans="1:16" s="100" customFormat="1" outlineLevel="1">
      <c r="A187" s="296"/>
      <c r="B187" s="185" t="s">
        <v>426</v>
      </c>
      <c r="C187" s="132" t="s">
        <v>407</v>
      </c>
      <c r="D187" s="133"/>
      <c r="E187" s="111"/>
      <c r="F187" s="134"/>
      <c r="G187" s="134"/>
      <c r="H187" s="134"/>
      <c r="I187" s="134"/>
      <c r="J187" s="112" t="s">
        <v>57</v>
      </c>
      <c r="K187" s="114">
        <v>5</v>
      </c>
      <c r="L187" s="201"/>
      <c r="M187" s="201"/>
      <c r="N187" s="201"/>
      <c r="O187" s="201"/>
      <c r="P187" s="135"/>
    </row>
    <row r="188" spans="1:16" s="100" customFormat="1" outlineLevel="1">
      <c r="A188" s="296"/>
      <c r="B188" s="185" t="s">
        <v>301</v>
      </c>
      <c r="C188" s="152" t="s">
        <v>133</v>
      </c>
      <c r="D188" s="303"/>
      <c r="E188" s="149"/>
      <c r="F188" s="112"/>
      <c r="G188" s="112"/>
      <c r="H188" s="112"/>
      <c r="I188" s="112"/>
      <c r="J188" s="148" t="s">
        <v>57</v>
      </c>
      <c r="K188" s="145">
        <v>2</v>
      </c>
      <c r="L188" s="201"/>
      <c r="M188" s="201"/>
      <c r="N188" s="201"/>
      <c r="O188" s="201"/>
      <c r="P188" s="115"/>
    </row>
    <row r="189" spans="1:16" s="100" customFormat="1" outlineLevel="1">
      <c r="A189" s="296"/>
      <c r="B189" s="185" t="s">
        <v>306</v>
      </c>
      <c r="C189" s="152" t="s">
        <v>153</v>
      </c>
      <c r="D189" s="303"/>
      <c r="E189" s="146"/>
      <c r="F189" s="112"/>
      <c r="G189" s="112"/>
      <c r="H189" s="112"/>
      <c r="I189" s="112"/>
      <c r="J189" s="148" t="s">
        <v>57</v>
      </c>
      <c r="K189" s="145">
        <v>3</v>
      </c>
      <c r="L189" s="201"/>
      <c r="M189" s="201"/>
      <c r="N189" s="201"/>
      <c r="O189" s="201"/>
      <c r="P189" s="115"/>
    </row>
    <row r="190" spans="1:16" s="100" customFormat="1" ht="25.5" outlineLevel="1">
      <c r="A190" s="296"/>
      <c r="B190" s="185" t="s">
        <v>307</v>
      </c>
      <c r="C190" s="152" t="s">
        <v>134</v>
      </c>
      <c r="D190" s="145"/>
      <c r="E190" s="146"/>
      <c r="F190" s="112"/>
      <c r="G190" s="112"/>
      <c r="H190" s="112"/>
      <c r="I190" s="112"/>
      <c r="J190" s="148" t="s">
        <v>57</v>
      </c>
      <c r="K190" s="145" t="s">
        <v>104</v>
      </c>
      <c r="L190" s="201"/>
      <c r="M190" s="201"/>
      <c r="N190" s="201"/>
      <c r="O190" s="201"/>
      <c r="P190" s="115"/>
    </row>
    <row r="191" spans="1:16" s="100" customFormat="1" ht="25.5" outlineLevel="1">
      <c r="A191" s="296"/>
      <c r="B191" s="185" t="s">
        <v>308</v>
      </c>
      <c r="C191" s="152" t="s">
        <v>135</v>
      </c>
      <c r="D191" s="145"/>
      <c r="E191" s="146"/>
      <c r="F191" s="112"/>
      <c r="G191" s="112"/>
      <c r="H191" s="112"/>
      <c r="I191" s="112"/>
      <c r="J191" s="148" t="s">
        <v>57</v>
      </c>
      <c r="K191" s="145" t="s">
        <v>104</v>
      </c>
      <c r="L191" s="201"/>
      <c r="M191" s="201"/>
      <c r="N191" s="201"/>
      <c r="O191" s="201"/>
      <c r="P191" s="115"/>
    </row>
    <row r="192" spans="1:16" s="100" customFormat="1" outlineLevel="1">
      <c r="A192" s="296"/>
      <c r="B192" s="185" t="s">
        <v>309</v>
      </c>
      <c r="C192" s="152" t="s">
        <v>136</v>
      </c>
      <c r="D192" s="145"/>
      <c r="E192" s="146"/>
      <c r="F192" s="112"/>
      <c r="G192" s="112"/>
      <c r="H192" s="112"/>
      <c r="I192" s="112"/>
      <c r="J192" s="148" t="s">
        <v>57</v>
      </c>
      <c r="K192" s="145" t="s">
        <v>114</v>
      </c>
      <c r="L192" s="201"/>
      <c r="M192" s="201"/>
      <c r="N192" s="201"/>
      <c r="O192" s="201"/>
      <c r="P192" s="115"/>
    </row>
    <row r="193" spans="1:16" s="131" customFormat="1">
      <c r="A193" s="296"/>
      <c r="B193" s="125" t="s">
        <v>147</v>
      </c>
      <c r="C193" s="137" t="s">
        <v>394</v>
      </c>
      <c r="D193" s="138"/>
      <c r="E193" s="139"/>
      <c r="F193" s="128"/>
      <c r="G193" s="128"/>
      <c r="H193" s="128"/>
      <c r="I193" s="128"/>
      <c r="J193" s="141" t="s">
        <v>101</v>
      </c>
      <c r="K193" s="141">
        <v>1</v>
      </c>
      <c r="L193" s="209"/>
      <c r="M193" s="209">
        <f>SUM(M194:M204)</f>
        <v>0</v>
      </c>
      <c r="N193" s="209">
        <f t="shared" ref="N193:N227" si="10">M193*0.22</f>
        <v>0</v>
      </c>
      <c r="O193" s="209">
        <f t="shared" ref="O193:O227" si="11">M193+N193</f>
        <v>0</v>
      </c>
      <c r="P193" s="130"/>
    </row>
    <row r="194" spans="1:16" s="100" customFormat="1" outlineLevel="1">
      <c r="A194" s="296"/>
      <c r="B194" s="185" t="s">
        <v>310</v>
      </c>
      <c r="C194" s="235" t="s">
        <v>126</v>
      </c>
      <c r="D194" s="145"/>
      <c r="E194" s="146"/>
      <c r="F194" s="112"/>
      <c r="G194" s="112"/>
      <c r="H194" s="112"/>
      <c r="I194" s="112"/>
      <c r="J194" s="148" t="s">
        <v>78</v>
      </c>
      <c r="K194" s="145">
        <v>1</v>
      </c>
      <c r="L194" s="210"/>
      <c r="M194" s="210"/>
      <c r="N194" s="210"/>
      <c r="O194" s="210"/>
      <c r="P194" s="115"/>
    </row>
    <row r="195" spans="1:16" s="100" customFormat="1" outlineLevel="1">
      <c r="A195" s="296"/>
      <c r="B195" s="185" t="s">
        <v>312</v>
      </c>
      <c r="C195" s="144" t="s">
        <v>155</v>
      </c>
      <c r="D195" s="145"/>
      <c r="E195" s="146"/>
      <c r="F195" s="112"/>
      <c r="G195" s="112"/>
      <c r="H195" s="112"/>
      <c r="I195" s="112"/>
      <c r="J195" s="148" t="s">
        <v>57</v>
      </c>
      <c r="K195" s="145">
        <v>1</v>
      </c>
      <c r="L195" s="201"/>
      <c r="M195" s="201"/>
      <c r="N195" s="201"/>
      <c r="O195" s="201"/>
      <c r="P195" s="115"/>
    </row>
    <row r="196" spans="1:16" s="100" customFormat="1" outlineLevel="1">
      <c r="A196" s="296"/>
      <c r="B196" s="185" t="s">
        <v>313</v>
      </c>
      <c r="C196" s="144" t="s">
        <v>110</v>
      </c>
      <c r="D196" s="145"/>
      <c r="E196" s="146"/>
      <c r="F196" s="112"/>
      <c r="G196" s="112"/>
      <c r="H196" s="112"/>
      <c r="I196" s="112"/>
      <c r="J196" s="148" t="s">
        <v>57</v>
      </c>
      <c r="K196" s="145">
        <v>2</v>
      </c>
      <c r="L196" s="201"/>
      <c r="M196" s="201"/>
      <c r="N196" s="201"/>
      <c r="O196" s="201"/>
      <c r="P196" s="115"/>
    </row>
    <row r="197" spans="1:16" s="100" customFormat="1" outlineLevel="1">
      <c r="A197" s="296"/>
      <c r="B197" s="185" t="s">
        <v>314</v>
      </c>
      <c r="C197" s="144" t="s">
        <v>115</v>
      </c>
      <c r="D197" s="145"/>
      <c r="E197" s="146"/>
      <c r="F197" s="112"/>
      <c r="G197" s="112"/>
      <c r="H197" s="112"/>
      <c r="I197" s="112"/>
      <c r="J197" s="148" t="s">
        <v>57</v>
      </c>
      <c r="K197" s="145">
        <v>1</v>
      </c>
      <c r="L197" s="201"/>
      <c r="M197" s="201"/>
      <c r="N197" s="201"/>
      <c r="O197" s="201"/>
      <c r="P197" s="115"/>
    </row>
    <row r="198" spans="1:16" s="100" customFormat="1" outlineLevel="1">
      <c r="A198" s="296"/>
      <c r="B198" s="185" t="s">
        <v>311</v>
      </c>
      <c r="C198" s="235" t="s">
        <v>130</v>
      </c>
      <c r="D198" s="145"/>
      <c r="E198" s="146"/>
      <c r="F198" s="112"/>
      <c r="G198" s="112"/>
      <c r="H198" s="112"/>
      <c r="I198" s="112"/>
      <c r="J198" s="148" t="s">
        <v>78</v>
      </c>
      <c r="K198" s="145">
        <v>1</v>
      </c>
      <c r="L198" s="210"/>
      <c r="M198" s="210"/>
      <c r="N198" s="210"/>
      <c r="O198" s="210"/>
      <c r="P198" s="115"/>
    </row>
    <row r="199" spans="1:16" s="100" customFormat="1" outlineLevel="1">
      <c r="A199" s="296"/>
      <c r="B199" s="185" t="s">
        <v>316</v>
      </c>
      <c r="C199" s="144" t="s">
        <v>155</v>
      </c>
      <c r="D199" s="145"/>
      <c r="E199" s="146"/>
      <c r="F199" s="112"/>
      <c r="G199" s="112"/>
      <c r="H199" s="112"/>
      <c r="I199" s="112"/>
      <c r="J199" s="148" t="s">
        <v>57</v>
      </c>
      <c r="K199" s="145">
        <v>1</v>
      </c>
      <c r="L199" s="201"/>
      <c r="M199" s="201"/>
      <c r="N199" s="201"/>
      <c r="O199" s="201"/>
      <c r="P199" s="115"/>
    </row>
    <row r="200" spans="1:16" s="100" customFormat="1" outlineLevel="1">
      <c r="A200" s="296"/>
      <c r="B200" s="185" t="s">
        <v>317</v>
      </c>
      <c r="C200" s="144" t="s">
        <v>110</v>
      </c>
      <c r="D200" s="145"/>
      <c r="E200" s="146"/>
      <c r="F200" s="112"/>
      <c r="G200" s="112"/>
      <c r="H200" s="112"/>
      <c r="I200" s="112"/>
      <c r="J200" s="148" t="s">
        <v>57</v>
      </c>
      <c r="K200" s="145">
        <v>2</v>
      </c>
      <c r="L200" s="201"/>
      <c r="M200" s="201"/>
      <c r="N200" s="201"/>
      <c r="O200" s="201"/>
      <c r="P200" s="115"/>
    </row>
    <row r="201" spans="1:16" s="100" customFormat="1" outlineLevel="1">
      <c r="A201" s="296"/>
      <c r="B201" s="185" t="s">
        <v>318</v>
      </c>
      <c r="C201" s="144" t="s">
        <v>115</v>
      </c>
      <c r="D201" s="145"/>
      <c r="E201" s="146"/>
      <c r="F201" s="112"/>
      <c r="G201" s="112"/>
      <c r="H201" s="112"/>
      <c r="I201" s="112"/>
      <c r="J201" s="148" t="s">
        <v>57</v>
      </c>
      <c r="K201" s="145">
        <v>1</v>
      </c>
      <c r="L201" s="201"/>
      <c r="M201" s="201"/>
      <c r="N201" s="201"/>
      <c r="O201" s="201"/>
      <c r="P201" s="115"/>
    </row>
    <row r="202" spans="1:16" s="100" customFormat="1" outlineLevel="1">
      <c r="A202" s="296"/>
      <c r="B202" s="185" t="s">
        <v>427</v>
      </c>
      <c r="C202" s="132" t="s">
        <v>406</v>
      </c>
      <c r="D202" s="133"/>
      <c r="E202" s="111"/>
      <c r="F202" s="134"/>
      <c r="G202" s="134"/>
      <c r="H202" s="134"/>
      <c r="I202" s="134"/>
      <c r="J202" s="112" t="s">
        <v>57</v>
      </c>
      <c r="K202" s="114">
        <v>5</v>
      </c>
      <c r="L202" s="201"/>
      <c r="M202" s="201"/>
      <c r="N202" s="201"/>
      <c r="O202" s="201"/>
      <c r="P202" s="135"/>
    </row>
    <row r="203" spans="1:16" s="100" customFormat="1" outlineLevel="1">
      <c r="A203" s="296"/>
      <c r="B203" s="185" t="s">
        <v>428</v>
      </c>
      <c r="C203" s="132" t="s">
        <v>407</v>
      </c>
      <c r="D203" s="133"/>
      <c r="E203" s="111"/>
      <c r="F203" s="134"/>
      <c r="G203" s="134"/>
      <c r="H203" s="134"/>
      <c r="I203" s="134"/>
      <c r="J203" s="112" t="s">
        <v>57</v>
      </c>
      <c r="K203" s="114">
        <v>5</v>
      </c>
      <c r="L203" s="201"/>
      <c r="M203" s="201"/>
      <c r="N203" s="201"/>
      <c r="O203" s="201"/>
      <c r="P203" s="135"/>
    </row>
    <row r="204" spans="1:16" s="100" customFormat="1" outlineLevel="1">
      <c r="A204" s="296"/>
      <c r="B204" s="185" t="s">
        <v>315</v>
      </c>
      <c r="C204" s="152" t="s">
        <v>133</v>
      </c>
      <c r="D204" s="145"/>
      <c r="E204" s="149"/>
      <c r="F204" s="112"/>
      <c r="G204" s="112"/>
      <c r="H204" s="112"/>
      <c r="I204" s="112"/>
      <c r="J204" s="148" t="s">
        <v>57</v>
      </c>
      <c r="K204" s="145">
        <v>1</v>
      </c>
      <c r="L204" s="201"/>
      <c r="M204" s="201"/>
      <c r="N204" s="201"/>
      <c r="O204" s="201"/>
      <c r="P204" s="115"/>
    </row>
    <row r="205" spans="1:16" s="131" customFormat="1">
      <c r="A205" s="296"/>
      <c r="B205" s="125" t="s">
        <v>148</v>
      </c>
      <c r="C205" s="138" t="s">
        <v>395</v>
      </c>
      <c r="D205" s="138"/>
      <c r="E205" s="139"/>
      <c r="F205" s="128"/>
      <c r="G205" s="128"/>
      <c r="H205" s="128"/>
      <c r="I205" s="128"/>
      <c r="J205" s="141" t="s">
        <v>101</v>
      </c>
      <c r="K205" s="141">
        <v>1</v>
      </c>
      <c r="L205" s="209"/>
      <c r="M205" s="209">
        <f>SUM(M206:M220)</f>
        <v>0</v>
      </c>
      <c r="N205" s="209">
        <f t="shared" si="10"/>
        <v>0</v>
      </c>
      <c r="O205" s="209">
        <f t="shared" si="11"/>
        <v>0</v>
      </c>
      <c r="P205" s="130"/>
    </row>
    <row r="206" spans="1:16" s="100" customFormat="1" outlineLevel="1">
      <c r="A206" s="296"/>
      <c r="B206" s="185" t="s">
        <v>319</v>
      </c>
      <c r="C206" s="235" t="s">
        <v>137</v>
      </c>
      <c r="D206" s="145"/>
      <c r="E206" s="146"/>
      <c r="F206" s="112"/>
      <c r="G206" s="112"/>
      <c r="H206" s="112"/>
      <c r="I206" s="112"/>
      <c r="J206" s="148" t="s">
        <v>78</v>
      </c>
      <c r="K206" s="145">
        <v>1</v>
      </c>
      <c r="L206" s="210"/>
      <c r="M206" s="210"/>
      <c r="N206" s="210"/>
      <c r="O206" s="210"/>
      <c r="P206" s="115"/>
    </row>
    <row r="207" spans="1:16" s="100" customFormat="1" outlineLevel="1">
      <c r="A207" s="296"/>
      <c r="B207" s="185" t="s">
        <v>321</v>
      </c>
      <c r="C207" s="144" t="s">
        <v>155</v>
      </c>
      <c r="D207" s="303"/>
      <c r="E207" s="304"/>
      <c r="F207" s="305"/>
      <c r="G207" s="305"/>
      <c r="H207" s="305"/>
      <c r="I207" s="305"/>
      <c r="J207" s="306" t="s">
        <v>57</v>
      </c>
      <c r="K207" s="303">
        <v>1</v>
      </c>
      <c r="L207" s="201"/>
      <c r="M207" s="201"/>
      <c r="N207" s="201"/>
      <c r="O207" s="201"/>
      <c r="P207" s="115"/>
    </row>
    <row r="208" spans="1:16" s="100" customFormat="1" outlineLevel="1">
      <c r="A208" s="296"/>
      <c r="B208" s="185" t="s">
        <v>322</v>
      </c>
      <c r="C208" s="144" t="s">
        <v>110</v>
      </c>
      <c r="D208" s="303"/>
      <c r="E208" s="304"/>
      <c r="F208" s="305"/>
      <c r="G208" s="305"/>
      <c r="H208" s="305"/>
      <c r="I208" s="305"/>
      <c r="J208" s="306" t="s">
        <v>57</v>
      </c>
      <c r="K208" s="303">
        <v>2</v>
      </c>
      <c r="L208" s="201"/>
      <c r="M208" s="201"/>
      <c r="N208" s="201"/>
      <c r="O208" s="201"/>
      <c r="P208" s="115"/>
    </row>
    <row r="209" spans="1:16" s="100" customFormat="1" outlineLevel="1">
      <c r="A209" s="296"/>
      <c r="B209" s="185" t="s">
        <v>323</v>
      </c>
      <c r="C209" s="245" t="s">
        <v>115</v>
      </c>
      <c r="D209" s="303"/>
      <c r="E209" s="304"/>
      <c r="F209" s="305"/>
      <c r="G209" s="305"/>
      <c r="H209" s="305"/>
      <c r="I209" s="305"/>
      <c r="J209" s="306" t="s">
        <v>57</v>
      </c>
      <c r="K209" s="303">
        <v>1</v>
      </c>
      <c r="L209" s="201"/>
      <c r="M209" s="201"/>
      <c r="N209" s="201"/>
      <c r="O209" s="201"/>
      <c r="P209" s="115"/>
    </row>
    <row r="210" spans="1:16" s="100" customFormat="1" outlineLevel="1">
      <c r="A210" s="296"/>
      <c r="B210" s="185" t="s">
        <v>320</v>
      </c>
      <c r="C210" s="235" t="s">
        <v>138</v>
      </c>
      <c r="D210" s="303"/>
      <c r="E210" s="304"/>
      <c r="F210" s="305"/>
      <c r="G210" s="305"/>
      <c r="H210" s="305"/>
      <c r="I210" s="305"/>
      <c r="J210" s="306" t="s">
        <v>78</v>
      </c>
      <c r="K210" s="303">
        <v>1</v>
      </c>
      <c r="L210" s="210"/>
      <c r="M210" s="210"/>
      <c r="N210" s="210"/>
      <c r="O210" s="210"/>
      <c r="P210" s="115"/>
    </row>
    <row r="211" spans="1:16" s="100" customFormat="1" outlineLevel="1">
      <c r="A211" s="296"/>
      <c r="B211" s="185" t="s">
        <v>325</v>
      </c>
      <c r="C211" s="144" t="s">
        <v>155</v>
      </c>
      <c r="D211" s="303"/>
      <c r="E211" s="304"/>
      <c r="F211" s="305"/>
      <c r="G211" s="305"/>
      <c r="H211" s="305"/>
      <c r="I211" s="305"/>
      <c r="J211" s="306" t="s">
        <v>57</v>
      </c>
      <c r="K211" s="303">
        <v>1</v>
      </c>
      <c r="L211" s="201"/>
      <c r="M211" s="201"/>
      <c r="N211" s="201"/>
      <c r="O211" s="201"/>
      <c r="P211" s="115"/>
    </row>
    <row r="212" spans="1:16" s="100" customFormat="1" outlineLevel="1">
      <c r="A212" s="296"/>
      <c r="B212" s="185" t="s">
        <v>326</v>
      </c>
      <c r="C212" s="144" t="s">
        <v>110</v>
      </c>
      <c r="D212" s="303"/>
      <c r="E212" s="304"/>
      <c r="F212" s="305"/>
      <c r="G212" s="305"/>
      <c r="H212" s="305"/>
      <c r="I212" s="305"/>
      <c r="J212" s="306" t="s">
        <v>57</v>
      </c>
      <c r="K212" s="303">
        <v>2</v>
      </c>
      <c r="L212" s="201"/>
      <c r="M212" s="201"/>
      <c r="N212" s="201"/>
      <c r="O212" s="201"/>
      <c r="P212" s="115"/>
    </row>
    <row r="213" spans="1:16" s="100" customFormat="1" outlineLevel="1">
      <c r="A213" s="296"/>
      <c r="B213" s="185" t="s">
        <v>327</v>
      </c>
      <c r="C213" s="245" t="s">
        <v>115</v>
      </c>
      <c r="D213" s="303"/>
      <c r="E213" s="304"/>
      <c r="F213" s="305"/>
      <c r="G213" s="305"/>
      <c r="H213" s="305"/>
      <c r="I213" s="305"/>
      <c r="J213" s="306" t="s">
        <v>57</v>
      </c>
      <c r="K213" s="303">
        <v>1</v>
      </c>
      <c r="L213" s="201"/>
      <c r="M213" s="201"/>
      <c r="N213" s="201"/>
      <c r="O213" s="201"/>
      <c r="P213" s="115"/>
    </row>
    <row r="214" spans="1:16" s="100" customFormat="1" outlineLevel="1">
      <c r="A214" s="296"/>
      <c r="B214" s="185" t="s">
        <v>324</v>
      </c>
      <c r="C214" s="235" t="s">
        <v>131</v>
      </c>
      <c r="D214" s="303"/>
      <c r="E214" s="304"/>
      <c r="F214" s="305"/>
      <c r="G214" s="305"/>
      <c r="H214" s="305"/>
      <c r="I214" s="305"/>
      <c r="J214" s="306" t="s">
        <v>78</v>
      </c>
      <c r="K214" s="303">
        <v>1</v>
      </c>
      <c r="L214" s="210"/>
      <c r="M214" s="210"/>
      <c r="N214" s="210"/>
      <c r="O214" s="210"/>
      <c r="P214" s="115"/>
    </row>
    <row r="215" spans="1:16" s="100" customFormat="1" outlineLevel="1">
      <c r="A215" s="296"/>
      <c r="B215" s="185" t="s">
        <v>329</v>
      </c>
      <c r="C215" s="144" t="s">
        <v>132</v>
      </c>
      <c r="D215" s="303"/>
      <c r="E215" s="304"/>
      <c r="F215" s="305"/>
      <c r="G215" s="305"/>
      <c r="H215" s="305"/>
      <c r="I215" s="305"/>
      <c r="J215" s="306" t="s">
        <v>57</v>
      </c>
      <c r="K215" s="303">
        <v>1</v>
      </c>
      <c r="L215" s="201"/>
      <c r="M215" s="201"/>
      <c r="N215" s="201"/>
      <c r="O215" s="201"/>
      <c r="P215" s="115"/>
    </row>
    <row r="216" spans="1:16" s="100" customFormat="1" outlineLevel="1">
      <c r="A216" s="296"/>
      <c r="B216" s="185" t="s">
        <v>330</v>
      </c>
      <c r="C216" s="245" t="s">
        <v>139</v>
      </c>
      <c r="D216" s="303"/>
      <c r="E216" s="304"/>
      <c r="F216" s="305"/>
      <c r="G216" s="305"/>
      <c r="H216" s="305"/>
      <c r="I216" s="305"/>
      <c r="J216" s="306" t="s">
        <v>57</v>
      </c>
      <c r="K216" s="303">
        <v>1</v>
      </c>
      <c r="L216" s="211"/>
      <c r="M216" s="211"/>
      <c r="N216" s="211"/>
      <c r="O216" s="211"/>
      <c r="P216" s="115"/>
    </row>
    <row r="217" spans="1:16" s="100" customFormat="1" outlineLevel="1">
      <c r="A217" s="296"/>
      <c r="B217" s="185" t="s">
        <v>331</v>
      </c>
      <c r="C217" s="144" t="s">
        <v>128</v>
      </c>
      <c r="D217" s="303"/>
      <c r="E217" s="304"/>
      <c r="F217" s="305"/>
      <c r="G217" s="305"/>
      <c r="H217" s="305"/>
      <c r="I217" s="305"/>
      <c r="J217" s="306" t="s">
        <v>57</v>
      </c>
      <c r="K217" s="303">
        <v>2</v>
      </c>
      <c r="L217" s="211"/>
      <c r="M217" s="211"/>
      <c r="N217" s="211"/>
      <c r="O217" s="211"/>
      <c r="P217" s="115"/>
    </row>
    <row r="218" spans="1:16" s="100" customFormat="1" outlineLevel="1">
      <c r="A218" s="296"/>
      <c r="B218" s="185" t="s">
        <v>332</v>
      </c>
      <c r="C218" s="144" t="s">
        <v>110</v>
      </c>
      <c r="D218" s="303"/>
      <c r="E218" s="304"/>
      <c r="F218" s="305"/>
      <c r="G218" s="305"/>
      <c r="H218" s="305"/>
      <c r="I218" s="305"/>
      <c r="J218" s="306" t="s">
        <v>57</v>
      </c>
      <c r="K218" s="303">
        <v>1</v>
      </c>
      <c r="L218" s="201"/>
      <c r="M218" s="201"/>
      <c r="N218" s="201"/>
      <c r="O218" s="201"/>
      <c r="P218" s="115"/>
    </row>
    <row r="219" spans="1:16" s="100" customFormat="1" outlineLevel="1">
      <c r="A219" s="296"/>
      <c r="B219" s="185" t="s">
        <v>328</v>
      </c>
      <c r="C219" s="151" t="s">
        <v>133</v>
      </c>
      <c r="D219" s="149"/>
      <c r="E219" s="149"/>
      <c r="F219" s="112"/>
      <c r="G219" s="112"/>
      <c r="H219" s="112"/>
      <c r="I219" s="112"/>
      <c r="J219" s="148" t="s">
        <v>57</v>
      </c>
      <c r="K219" s="149">
        <v>2</v>
      </c>
      <c r="L219" s="201"/>
      <c r="M219" s="201"/>
      <c r="N219" s="201"/>
      <c r="O219" s="201"/>
      <c r="P219" s="115"/>
    </row>
    <row r="220" spans="1:16" s="100" customFormat="1" outlineLevel="1">
      <c r="A220" s="296"/>
      <c r="B220" s="185" t="s">
        <v>333</v>
      </c>
      <c r="C220" s="151" t="s">
        <v>153</v>
      </c>
      <c r="D220" s="149"/>
      <c r="E220" s="149"/>
      <c r="F220" s="112"/>
      <c r="G220" s="112"/>
      <c r="H220" s="112"/>
      <c r="I220" s="112"/>
      <c r="J220" s="148" t="s">
        <v>57</v>
      </c>
      <c r="K220" s="149">
        <v>5</v>
      </c>
      <c r="L220" s="201"/>
      <c r="M220" s="201"/>
      <c r="N220" s="201"/>
      <c r="O220" s="201"/>
      <c r="P220" s="115"/>
    </row>
    <row r="221" spans="1:16" s="131" customFormat="1">
      <c r="A221" s="296"/>
      <c r="B221" s="125" t="s">
        <v>149</v>
      </c>
      <c r="C221" s="137" t="s">
        <v>396</v>
      </c>
      <c r="D221" s="138"/>
      <c r="E221" s="139"/>
      <c r="F221" s="128"/>
      <c r="G221" s="128"/>
      <c r="H221" s="128"/>
      <c r="I221" s="128"/>
      <c r="J221" s="141" t="s">
        <v>101</v>
      </c>
      <c r="K221" s="141">
        <v>1</v>
      </c>
      <c r="L221" s="209"/>
      <c r="M221" s="209">
        <f>SUM(M222:M230)</f>
        <v>0</v>
      </c>
      <c r="N221" s="209">
        <f t="shared" si="10"/>
        <v>0</v>
      </c>
      <c r="O221" s="209">
        <f t="shared" si="11"/>
        <v>0</v>
      </c>
      <c r="P221" s="130"/>
    </row>
    <row r="222" spans="1:16" s="100" customFormat="1" outlineLevel="1">
      <c r="A222" s="296"/>
      <c r="B222" s="185" t="s">
        <v>334</v>
      </c>
      <c r="C222" s="152" t="s">
        <v>126</v>
      </c>
      <c r="D222" s="145"/>
      <c r="E222" s="146"/>
      <c r="F222" s="112"/>
      <c r="G222" s="112"/>
      <c r="H222" s="112"/>
      <c r="I222" s="112"/>
      <c r="J222" s="148" t="s">
        <v>78</v>
      </c>
      <c r="K222" s="145">
        <v>1</v>
      </c>
      <c r="L222" s="210"/>
      <c r="M222" s="210"/>
      <c r="N222" s="210"/>
      <c r="O222" s="210"/>
      <c r="P222" s="115"/>
    </row>
    <row r="223" spans="1:16" s="100" customFormat="1" outlineLevel="1">
      <c r="A223" s="296"/>
      <c r="B223" s="185" t="s">
        <v>336</v>
      </c>
      <c r="C223" s="144" t="s">
        <v>155</v>
      </c>
      <c r="D223" s="145"/>
      <c r="E223" s="146"/>
      <c r="F223" s="112"/>
      <c r="G223" s="112"/>
      <c r="H223" s="112"/>
      <c r="I223" s="112"/>
      <c r="J223" s="148" t="s">
        <v>57</v>
      </c>
      <c r="K223" s="145">
        <v>1</v>
      </c>
      <c r="L223" s="201"/>
      <c r="M223" s="201"/>
      <c r="N223" s="201"/>
      <c r="O223" s="201"/>
      <c r="P223" s="115"/>
    </row>
    <row r="224" spans="1:16" s="100" customFormat="1" ht="13.5" customHeight="1" outlineLevel="1">
      <c r="A224" s="296"/>
      <c r="B224" s="185" t="s">
        <v>337</v>
      </c>
      <c r="C224" s="245" t="s">
        <v>430</v>
      </c>
      <c r="D224" s="303"/>
      <c r="E224" s="304"/>
      <c r="F224" s="305"/>
      <c r="G224" s="305"/>
      <c r="H224" s="305"/>
      <c r="I224" s="305"/>
      <c r="J224" s="306" t="s">
        <v>57</v>
      </c>
      <c r="K224" s="303">
        <v>2</v>
      </c>
      <c r="L224" s="211"/>
      <c r="M224" s="201"/>
      <c r="N224" s="201"/>
      <c r="O224" s="201"/>
      <c r="P224" s="115"/>
    </row>
    <row r="225" spans="1:382" s="100" customFormat="1" outlineLevel="1">
      <c r="A225" s="296"/>
      <c r="B225" s="185" t="s">
        <v>335</v>
      </c>
      <c r="C225" s="152" t="s">
        <v>130</v>
      </c>
      <c r="D225" s="303"/>
      <c r="E225" s="304"/>
      <c r="F225" s="305"/>
      <c r="G225" s="305"/>
      <c r="H225" s="305"/>
      <c r="I225" s="305"/>
      <c r="J225" s="306" t="s">
        <v>78</v>
      </c>
      <c r="K225" s="303">
        <v>1</v>
      </c>
      <c r="L225" s="211"/>
      <c r="M225" s="210"/>
      <c r="N225" s="210"/>
      <c r="O225" s="210"/>
      <c r="P225" s="115"/>
    </row>
    <row r="226" spans="1:382" s="100" customFormat="1" outlineLevel="1">
      <c r="A226" s="296"/>
      <c r="B226" s="185" t="s">
        <v>339</v>
      </c>
      <c r="C226" s="144" t="s">
        <v>155</v>
      </c>
      <c r="D226" s="303"/>
      <c r="E226" s="304"/>
      <c r="F226" s="305"/>
      <c r="G226" s="305"/>
      <c r="H226" s="305"/>
      <c r="I226" s="305"/>
      <c r="J226" s="306" t="s">
        <v>57</v>
      </c>
      <c r="K226" s="303">
        <v>1</v>
      </c>
      <c r="L226" s="211"/>
      <c r="M226" s="201"/>
      <c r="N226" s="201"/>
      <c r="O226" s="201"/>
      <c r="P226" s="115"/>
    </row>
    <row r="227" spans="1:382" s="100" customFormat="1" outlineLevel="1">
      <c r="A227" s="296"/>
      <c r="B227" s="185" t="s">
        <v>340</v>
      </c>
      <c r="C227" s="245" t="s">
        <v>110</v>
      </c>
      <c r="D227" s="303"/>
      <c r="E227" s="304"/>
      <c r="F227" s="305"/>
      <c r="G227" s="305"/>
      <c r="H227" s="305"/>
      <c r="I227" s="305"/>
      <c r="J227" s="306" t="s">
        <v>57</v>
      </c>
      <c r="K227" s="303">
        <v>1</v>
      </c>
      <c r="L227" s="211"/>
      <c r="M227" s="201"/>
      <c r="N227" s="201"/>
      <c r="O227" s="201"/>
      <c r="P227" s="115"/>
    </row>
    <row r="228" spans="1:382" s="100" customFormat="1" outlineLevel="1">
      <c r="A228" s="296"/>
      <c r="B228" s="185" t="s">
        <v>341</v>
      </c>
      <c r="C228" s="245" t="s">
        <v>430</v>
      </c>
      <c r="D228" s="303"/>
      <c r="E228" s="304"/>
      <c r="F228" s="305"/>
      <c r="G228" s="305"/>
      <c r="H228" s="305"/>
      <c r="I228" s="305"/>
      <c r="J228" s="306" t="s">
        <v>57</v>
      </c>
      <c r="K228" s="303">
        <v>1</v>
      </c>
      <c r="L228" s="211"/>
      <c r="M228" s="201"/>
      <c r="N228" s="201"/>
      <c r="O228" s="201"/>
      <c r="P228" s="115"/>
    </row>
    <row r="229" spans="1:382" s="100" customFormat="1" outlineLevel="1">
      <c r="A229" s="296"/>
      <c r="B229" s="185" t="s">
        <v>429</v>
      </c>
      <c r="C229" s="152" t="s">
        <v>133</v>
      </c>
      <c r="D229" s="145"/>
      <c r="E229" s="149"/>
      <c r="F229" s="112"/>
      <c r="G229" s="112"/>
      <c r="H229" s="112"/>
      <c r="I229" s="112"/>
      <c r="J229" s="148" t="s">
        <v>57</v>
      </c>
      <c r="K229" s="145">
        <v>2</v>
      </c>
      <c r="L229" s="201"/>
      <c r="M229" s="201"/>
      <c r="N229" s="201"/>
      <c r="O229" s="201"/>
      <c r="P229" s="115"/>
    </row>
    <row r="230" spans="1:382" s="100" customFormat="1" outlineLevel="1">
      <c r="A230" s="296"/>
      <c r="B230" s="185" t="s">
        <v>338</v>
      </c>
      <c r="C230" s="152" t="s">
        <v>153</v>
      </c>
      <c r="D230" s="145"/>
      <c r="E230" s="146"/>
      <c r="F230" s="112"/>
      <c r="G230" s="112"/>
      <c r="H230" s="112"/>
      <c r="I230" s="112"/>
      <c r="J230" s="148" t="s">
        <v>57</v>
      </c>
      <c r="K230" s="145">
        <v>2</v>
      </c>
      <c r="L230" s="201"/>
      <c r="M230" s="201"/>
      <c r="N230" s="201"/>
      <c r="O230" s="201"/>
      <c r="P230" s="115"/>
    </row>
    <row r="231" spans="1:382" s="131" customFormat="1" ht="18.600000000000001" customHeight="1">
      <c r="A231" s="296"/>
      <c r="B231" s="125" t="s">
        <v>113</v>
      </c>
      <c r="C231" s="137" t="s">
        <v>385</v>
      </c>
      <c r="D231" s="138"/>
      <c r="E231" s="139"/>
      <c r="F231" s="128"/>
      <c r="G231" s="128"/>
      <c r="H231" s="128"/>
      <c r="I231" s="128"/>
      <c r="J231" s="141" t="s">
        <v>101</v>
      </c>
      <c r="K231" s="141">
        <v>1</v>
      </c>
      <c r="L231" s="209"/>
      <c r="M231" s="209">
        <f>SUM(M232:M248)</f>
        <v>0</v>
      </c>
      <c r="N231" s="209">
        <f t="shared" ref="N231:N272" si="12">M231*0.22</f>
        <v>0</v>
      </c>
      <c r="O231" s="209">
        <f t="shared" ref="O231:O273" si="13">M231+N231</f>
        <v>0</v>
      </c>
      <c r="P231" s="130"/>
    </row>
    <row r="232" spans="1:382" s="155" customFormat="1" outlineLevel="1">
      <c r="A232" s="296"/>
      <c r="B232" s="185" t="s">
        <v>342</v>
      </c>
      <c r="C232" s="235" t="s">
        <v>126</v>
      </c>
      <c r="D232" s="145"/>
      <c r="E232" s="146"/>
      <c r="F232" s="156"/>
      <c r="G232" s="156"/>
      <c r="H232" s="157"/>
      <c r="I232" s="157"/>
      <c r="J232" s="148" t="s">
        <v>78</v>
      </c>
      <c r="K232" s="145">
        <v>1</v>
      </c>
      <c r="L232" s="158"/>
      <c r="M232" s="201"/>
      <c r="N232" s="158"/>
      <c r="O232" s="158"/>
      <c r="P232" s="115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  <c r="AM232" s="100"/>
      <c r="AN232" s="100"/>
      <c r="AO232" s="100"/>
      <c r="AP232" s="100"/>
      <c r="AQ232" s="100"/>
      <c r="AR232" s="100"/>
      <c r="AS232" s="100"/>
      <c r="AT232" s="100"/>
      <c r="AU232" s="100"/>
      <c r="AV232" s="100"/>
      <c r="AW232" s="100"/>
      <c r="AX232" s="100"/>
      <c r="AY232" s="100"/>
      <c r="AZ232" s="100"/>
      <c r="BA232" s="100"/>
      <c r="BB232" s="100"/>
      <c r="BC232" s="100"/>
      <c r="BD232" s="100"/>
      <c r="BE232" s="100"/>
      <c r="BF232" s="100"/>
      <c r="BG232" s="100"/>
      <c r="BH232" s="100"/>
      <c r="BI232" s="100"/>
      <c r="BJ232" s="100"/>
      <c r="BK232" s="100"/>
      <c r="BL232" s="100"/>
      <c r="BM232" s="100"/>
      <c r="BN232" s="100"/>
      <c r="BO232" s="100"/>
      <c r="BP232" s="100"/>
      <c r="BQ232" s="100"/>
      <c r="BR232" s="100"/>
      <c r="BS232" s="100"/>
      <c r="BT232" s="100"/>
      <c r="BU232" s="100"/>
      <c r="BV232" s="100"/>
      <c r="BW232" s="100"/>
      <c r="BX232" s="100"/>
      <c r="BY232" s="100"/>
      <c r="BZ232" s="100"/>
      <c r="CA232" s="100"/>
      <c r="CB232" s="100"/>
      <c r="CC232" s="100"/>
      <c r="CD232" s="100"/>
      <c r="CE232" s="100"/>
      <c r="CF232" s="100"/>
      <c r="CG232" s="100"/>
      <c r="CH232" s="100"/>
      <c r="CI232" s="100"/>
      <c r="CJ232" s="100"/>
      <c r="CK232" s="100"/>
      <c r="CL232" s="100"/>
      <c r="CM232" s="100"/>
      <c r="CN232" s="100"/>
      <c r="CO232" s="100"/>
      <c r="CP232" s="100"/>
      <c r="CQ232" s="100"/>
      <c r="CR232" s="100"/>
      <c r="CS232" s="100"/>
      <c r="CT232" s="100"/>
      <c r="CU232" s="100"/>
      <c r="CV232" s="100"/>
      <c r="CW232" s="100"/>
      <c r="CX232" s="100"/>
      <c r="CY232" s="100"/>
      <c r="CZ232" s="100"/>
      <c r="DA232" s="100"/>
      <c r="DB232" s="100"/>
      <c r="DC232" s="100"/>
      <c r="DD232" s="100"/>
      <c r="DE232" s="100"/>
      <c r="DF232" s="100"/>
      <c r="DG232" s="100"/>
      <c r="DH232" s="100"/>
      <c r="DI232" s="100"/>
      <c r="DJ232" s="100"/>
      <c r="DK232" s="100"/>
      <c r="DL232" s="100"/>
      <c r="DM232" s="100"/>
      <c r="DN232" s="100"/>
      <c r="DO232" s="100"/>
      <c r="DP232" s="100"/>
      <c r="DQ232" s="100"/>
      <c r="DR232" s="100"/>
      <c r="DS232" s="100"/>
      <c r="DT232" s="100"/>
      <c r="DU232" s="100"/>
      <c r="DV232" s="100"/>
      <c r="DW232" s="100"/>
      <c r="DX232" s="100"/>
      <c r="DY232" s="100"/>
      <c r="DZ232" s="100"/>
      <c r="EA232" s="100"/>
      <c r="EB232" s="100"/>
      <c r="EC232" s="100"/>
      <c r="ED232" s="100"/>
      <c r="EE232" s="100"/>
      <c r="EF232" s="100"/>
      <c r="EG232" s="100"/>
      <c r="EH232" s="100"/>
      <c r="EI232" s="100"/>
      <c r="EJ232" s="100"/>
      <c r="EK232" s="100"/>
      <c r="EL232" s="100"/>
      <c r="EM232" s="100"/>
      <c r="EN232" s="100"/>
      <c r="EO232" s="100"/>
      <c r="EP232" s="100"/>
      <c r="EQ232" s="100"/>
      <c r="ER232" s="100"/>
      <c r="ES232" s="100"/>
      <c r="ET232" s="100"/>
      <c r="EU232" s="100"/>
      <c r="EV232" s="100"/>
      <c r="EW232" s="100"/>
      <c r="EX232" s="100"/>
      <c r="EY232" s="100"/>
      <c r="EZ232" s="100"/>
      <c r="FA232" s="100"/>
      <c r="FB232" s="100"/>
      <c r="FC232" s="100"/>
      <c r="FD232" s="100"/>
      <c r="FE232" s="100"/>
      <c r="FF232" s="100"/>
      <c r="FG232" s="100"/>
      <c r="FH232" s="100"/>
      <c r="FI232" s="100"/>
      <c r="FJ232" s="100"/>
      <c r="FK232" s="100"/>
      <c r="FL232" s="100"/>
      <c r="FM232" s="100"/>
      <c r="FN232" s="100"/>
      <c r="FO232" s="100"/>
      <c r="FP232" s="100"/>
      <c r="FQ232" s="100"/>
      <c r="FR232" s="100"/>
      <c r="FS232" s="100"/>
      <c r="FT232" s="100"/>
      <c r="FU232" s="100"/>
      <c r="FV232" s="100"/>
      <c r="FW232" s="100"/>
      <c r="FX232" s="100"/>
      <c r="FY232" s="100"/>
      <c r="FZ232" s="100"/>
      <c r="GA232" s="100"/>
      <c r="GB232" s="100"/>
      <c r="GC232" s="100"/>
      <c r="GD232" s="100"/>
      <c r="GE232" s="100"/>
      <c r="GF232" s="100"/>
      <c r="GG232" s="100"/>
      <c r="GH232" s="100"/>
      <c r="GI232" s="100"/>
      <c r="GJ232" s="100"/>
      <c r="GK232" s="100"/>
      <c r="GL232" s="100"/>
      <c r="GM232" s="100"/>
      <c r="GN232" s="100"/>
      <c r="GO232" s="100"/>
      <c r="GP232" s="100"/>
      <c r="GQ232" s="100"/>
      <c r="GR232" s="100"/>
      <c r="GS232" s="100"/>
      <c r="GT232" s="100"/>
      <c r="GU232" s="100"/>
      <c r="GV232" s="100"/>
      <c r="GW232" s="100"/>
      <c r="GX232" s="100"/>
      <c r="GY232" s="100"/>
      <c r="GZ232" s="100"/>
      <c r="HA232" s="100"/>
      <c r="HB232" s="100"/>
      <c r="HC232" s="100"/>
      <c r="HD232" s="100"/>
      <c r="HE232" s="100"/>
      <c r="HF232" s="100"/>
      <c r="HG232" s="100"/>
      <c r="HH232" s="100"/>
      <c r="HI232" s="100"/>
      <c r="HJ232" s="100"/>
      <c r="HK232" s="100"/>
      <c r="HL232" s="100"/>
      <c r="HM232" s="100"/>
      <c r="HN232" s="100"/>
      <c r="HO232" s="100"/>
      <c r="HP232" s="100"/>
      <c r="HQ232" s="100"/>
      <c r="HR232" s="100"/>
      <c r="HS232" s="100"/>
      <c r="HT232" s="100"/>
      <c r="HU232" s="100"/>
      <c r="HV232" s="100"/>
      <c r="HW232" s="100"/>
      <c r="HX232" s="100"/>
      <c r="HY232" s="100"/>
      <c r="HZ232" s="100"/>
      <c r="IA232" s="100"/>
      <c r="IB232" s="100"/>
      <c r="IC232" s="100"/>
      <c r="ID232" s="100"/>
      <c r="IE232" s="100"/>
      <c r="IF232" s="100"/>
      <c r="IG232" s="100"/>
      <c r="IH232" s="100"/>
      <c r="II232" s="100"/>
      <c r="IJ232" s="100"/>
      <c r="IK232" s="100"/>
      <c r="IL232" s="100"/>
      <c r="IM232" s="100"/>
      <c r="IN232" s="100"/>
      <c r="IO232" s="100"/>
      <c r="IP232" s="100"/>
      <c r="IQ232" s="100"/>
      <c r="IR232" s="100"/>
      <c r="IS232" s="100"/>
      <c r="IT232" s="100"/>
      <c r="IU232" s="100"/>
      <c r="IV232" s="100"/>
      <c r="IW232" s="100"/>
      <c r="IX232" s="100"/>
      <c r="IY232" s="100"/>
      <c r="IZ232" s="100"/>
      <c r="JA232" s="100"/>
      <c r="JB232" s="100"/>
      <c r="JC232" s="100"/>
      <c r="JD232" s="100"/>
      <c r="JE232" s="100"/>
      <c r="JF232" s="100"/>
      <c r="JG232" s="100"/>
      <c r="JH232" s="100"/>
      <c r="JI232" s="100"/>
      <c r="JJ232" s="100"/>
      <c r="JK232" s="100"/>
      <c r="JL232" s="100"/>
      <c r="JM232" s="100"/>
      <c r="JN232" s="100"/>
      <c r="JO232" s="100"/>
      <c r="JP232" s="100"/>
      <c r="JQ232" s="100"/>
      <c r="JR232" s="100"/>
      <c r="JS232" s="100"/>
      <c r="JT232" s="100"/>
      <c r="JU232" s="100"/>
      <c r="JV232" s="100"/>
      <c r="JW232" s="100"/>
      <c r="JX232" s="100"/>
      <c r="JY232" s="100"/>
      <c r="JZ232" s="100"/>
      <c r="KA232" s="100"/>
      <c r="KB232" s="100"/>
      <c r="KC232" s="100"/>
      <c r="KD232" s="100"/>
      <c r="KE232" s="100"/>
      <c r="KF232" s="100"/>
      <c r="KG232" s="100"/>
      <c r="KH232" s="100"/>
      <c r="KI232" s="100"/>
      <c r="KJ232" s="100"/>
      <c r="KK232" s="100"/>
      <c r="KL232" s="100"/>
      <c r="KM232" s="100"/>
      <c r="KN232" s="100"/>
      <c r="KO232" s="100"/>
      <c r="KP232" s="100"/>
      <c r="KQ232" s="100"/>
      <c r="KR232" s="100"/>
      <c r="KS232" s="100"/>
      <c r="KT232" s="100"/>
      <c r="KU232" s="100"/>
      <c r="KV232" s="100"/>
      <c r="KW232" s="100"/>
      <c r="KX232" s="100"/>
      <c r="KY232" s="100"/>
      <c r="KZ232" s="100"/>
      <c r="LA232" s="100"/>
      <c r="LB232" s="100"/>
      <c r="LC232" s="100"/>
      <c r="LD232" s="100"/>
      <c r="LE232" s="100"/>
      <c r="LF232" s="100"/>
      <c r="LG232" s="100"/>
      <c r="LH232" s="100"/>
      <c r="LI232" s="100"/>
      <c r="LJ232" s="100"/>
      <c r="LK232" s="100"/>
      <c r="LL232" s="100"/>
      <c r="LM232" s="100"/>
      <c r="LN232" s="100"/>
      <c r="LO232" s="100"/>
      <c r="LP232" s="100"/>
      <c r="LQ232" s="100"/>
      <c r="LR232" s="100"/>
      <c r="LS232" s="100"/>
      <c r="LT232" s="100"/>
      <c r="LU232" s="100"/>
      <c r="LV232" s="100"/>
      <c r="LW232" s="100"/>
      <c r="LX232" s="100"/>
      <c r="LY232" s="100"/>
      <c r="LZ232" s="100"/>
      <c r="MA232" s="100"/>
      <c r="MB232" s="100"/>
      <c r="MC232" s="100"/>
      <c r="MD232" s="100"/>
      <c r="ME232" s="100"/>
      <c r="MF232" s="100"/>
      <c r="MG232" s="100"/>
      <c r="MH232" s="100"/>
      <c r="MI232" s="100"/>
      <c r="MJ232" s="100"/>
      <c r="MK232" s="100"/>
      <c r="ML232" s="100"/>
      <c r="MM232" s="100"/>
      <c r="MN232" s="100"/>
      <c r="MO232" s="100"/>
      <c r="MP232" s="100"/>
      <c r="MQ232" s="100"/>
      <c r="MR232" s="100"/>
      <c r="MS232" s="100"/>
      <c r="MT232" s="100"/>
      <c r="MU232" s="100"/>
      <c r="MV232" s="100"/>
      <c r="MW232" s="100"/>
      <c r="MX232" s="100"/>
      <c r="MY232" s="100"/>
      <c r="MZ232" s="100"/>
      <c r="NA232" s="100"/>
      <c r="NB232" s="100"/>
      <c r="NC232" s="100"/>
      <c r="ND232" s="100"/>
      <c r="NE232" s="100"/>
      <c r="NF232" s="100"/>
      <c r="NG232" s="100"/>
      <c r="NH232" s="100"/>
      <c r="NI232" s="100"/>
      <c r="NJ232" s="100"/>
      <c r="NK232" s="100"/>
      <c r="NL232" s="100"/>
      <c r="NM232" s="100"/>
      <c r="NN232" s="100"/>
      <c r="NO232" s="100"/>
      <c r="NP232" s="100"/>
      <c r="NQ232" s="100"/>
      <c r="NR232" s="100"/>
    </row>
    <row r="233" spans="1:382" s="155" customFormat="1" outlineLevel="1">
      <c r="A233" s="296"/>
      <c r="B233" s="185" t="s">
        <v>344</v>
      </c>
      <c r="C233" s="144" t="s">
        <v>155</v>
      </c>
      <c r="D233" s="145"/>
      <c r="E233" s="146"/>
      <c r="F233" s="156"/>
      <c r="G233" s="156"/>
      <c r="H233" s="157"/>
      <c r="I233" s="157"/>
      <c r="J233" s="148" t="s">
        <v>57</v>
      </c>
      <c r="K233" s="145">
        <v>1</v>
      </c>
      <c r="L233" s="201"/>
      <c r="M233" s="201"/>
      <c r="N233" s="201"/>
      <c r="O233" s="201"/>
      <c r="P233" s="115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  <c r="AJ233" s="100"/>
      <c r="AK233" s="100"/>
      <c r="AL233" s="100"/>
      <c r="AM233" s="100"/>
      <c r="AN233" s="100"/>
      <c r="AO233" s="100"/>
      <c r="AP233" s="100"/>
      <c r="AQ233" s="100"/>
      <c r="AR233" s="100"/>
      <c r="AS233" s="100"/>
      <c r="AT233" s="100"/>
      <c r="AU233" s="100"/>
      <c r="AV233" s="100"/>
      <c r="AW233" s="100"/>
      <c r="AX233" s="100"/>
      <c r="AY233" s="100"/>
      <c r="AZ233" s="100"/>
      <c r="BA233" s="100"/>
      <c r="BB233" s="100"/>
      <c r="BC233" s="100"/>
      <c r="BD233" s="100"/>
      <c r="BE233" s="100"/>
      <c r="BF233" s="100"/>
      <c r="BG233" s="100"/>
      <c r="BH233" s="100"/>
      <c r="BI233" s="100"/>
      <c r="BJ233" s="100"/>
      <c r="BK233" s="100"/>
      <c r="BL233" s="100"/>
      <c r="BM233" s="100"/>
      <c r="BN233" s="100"/>
      <c r="BO233" s="100"/>
      <c r="BP233" s="100"/>
      <c r="BQ233" s="100"/>
      <c r="BR233" s="100"/>
      <c r="BS233" s="100"/>
      <c r="BT233" s="100"/>
      <c r="BU233" s="100"/>
      <c r="BV233" s="100"/>
      <c r="BW233" s="100"/>
      <c r="BX233" s="100"/>
      <c r="BY233" s="100"/>
      <c r="BZ233" s="100"/>
      <c r="CA233" s="100"/>
      <c r="CB233" s="100"/>
      <c r="CC233" s="100"/>
      <c r="CD233" s="100"/>
      <c r="CE233" s="100"/>
      <c r="CF233" s="100"/>
      <c r="CG233" s="100"/>
      <c r="CH233" s="100"/>
      <c r="CI233" s="100"/>
      <c r="CJ233" s="100"/>
      <c r="CK233" s="100"/>
      <c r="CL233" s="100"/>
      <c r="CM233" s="100"/>
      <c r="CN233" s="100"/>
      <c r="CO233" s="100"/>
      <c r="CP233" s="100"/>
      <c r="CQ233" s="100"/>
      <c r="CR233" s="100"/>
      <c r="CS233" s="100"/>
      <c r="CT233" s="100"/>
      <c r="CU233" s="100"/>
      <c r="CV233" s="100"/>
      <c r="CW233" s="100"/>
      <c r="CX233" s="100"/>
      <c r="CY233" s="100"/>
      <c r="CZ233" s="100"/>
      <c r="DA233" s="100"/>
      <c r="DB233" s="100"/>
      <c r="DC233" s="100"/>
      <c r="DD233" s="100"/>
      <c r="DE233" s="100"/>
      <c r="DF233" s="100"/>
      <c r="DG233" s="100"/>
      <c r="DH233" s="100"/>
      <c r="DI233" s="100"/>
      <c r="DJ233" s="100"/>
      <c r="DK233" s="100"/>
      <c r="DL233" s="100"/>
      <c r="DM233" s="100"/>
      <c r="DN233" s="100"/>
      <c r="DO233" s="100"/>
      <c r="DP233" s="100"/>
      <c r="DQ233" s="100"/>
      <c r="DR233" s="100"/>
      <c r="DS233" s="100"/>
      <c r="DT233" s="100"/>
      <c r="DU233" s="100"/>
      <c r="DV233" s="100"/>
      <c r="DW233" s="100"/>
      <c r="DX233" s="100"/>
      <c r="DY233" s="100"/>
      <c r="DZ233" s="100"/>
      <c r="EA233" s="100"/>
      <c r="EB233" s="100"/>
      <c r="EC233" s="100"/>
      <c r="ED233" s="100"/>
      <c r="EE233" s="100"/>
      <c r="EF233" s="100"/>
      <c r="EG233" s="100"/>
      <c r="EH233" s="100"/>
      <c r="EI233" s="100"/>
      <c r="EJ233" s="100"/>
      <c r="EK233" s="100"/>
      <c r="EL233" s="100"/>
      <c r="EM233" s="100"/>
      <c r="EN233" s="100"/>
      <c r="EO233" s="100"/>
      <c r="EP233" s="100"/>
      <c r="EQ233" s="100"/>
      <c r="ER233" s="100"/>
      <c r="ES233" s="100"/>
      <c r="ET233" s="100"/>
      <c r="EU233" s="100"/>
      <c r="EV233" s="100"/>
      <c r="EW233" s="100"/>
      <c r="EX233" s="100"/>
      <c r="EY233" s="100"/>
      <c r="EZ233" s="100"/>
      <c r="FA233" s="100"/>
      <c r="FB233" s="100"/>
      <c r="FC233" s="100"/>
      <c r="FD233" s="100"/>
      <c r="FE233" s="100"/>
      <c r="FF233" s="100"/>
      <c r="FG233" s="100"/>
      <c r="FH233" s="100"/>
      <c r="FI233" s="100"/>
      <c r="FJ233" s="100"/>
      <c r="FK233" s="100"/>
      <c r="FL233" s="100"/>
      <c r="FM233" s="100"/>
      <c r="FN233" s="100"/>
      <c r="FO233" s="100"/>
      <c r="FP233" s="100"/>
      <c r="FQ233" s="100"/>
      <c r="FR233" s="100"/>
      <c r="FS233" s="100"/>
      <c r="FT233" s="100"/>
      <c r="FU233" s="100"/>
      <c r="FV233" s="100"/>
      <c r="FW233" s="100"/>
      <c r="FX233" s="100"/>
      <c r="FY233" s="100"/>
      <c r="FZ233" s="100"/>
      <c r="GA233" s="100"/>
      <c r="GB233" s="100"/>
      <c r="GC233" s="100"/>
      <c r="GD233" s="100"/>
      <c r="GE233" s="100"/>
      <c r="GF233" s="100"/>
      <c r="GG233" s="100"/>
      <c r="GH233" s="100"/>
      <c r="GI233" s="100"/>
      <c r="GJ233" s="100"/>
      <c r="GK233" s="100"/>
      <c r="GL233" s="100"/>
      <c r="GM233" s="100"/>
      <c r="GN233" s="100"/>
      <c r="GO233" s="100"/>
      <c r="GP233" s="100"/>
      <c r="GQ233" s="100"/>
      <c r="GR233" s="100"/>
      <c r="GS233" s="100"/>
      <c r="GT233" s="100"/>
      <c r="GU233" s="100"/>
      <c r="GV233" s="100"/>
      <c r="GW233" s="100"/>
      <c r="GX233" s="100"/>
      <c r="GY233" s="100"/>
      <c r="GZ233" s="100"/>
      <c r="HA233" s="100"/>
      <c r="HB233" s="100"/>
      <c r="HC233" s="100"/>
      <c r="HD233" s="100"/>
      <c r="HE233" s="100"/>
      <c r="HF233" s="100"/>
      <c r="HG233" s="100"/>
      <c r="HH233" s="100"/>
      <c r="HI233" s="100"/>
      <c r="HJ233" s="100"/>
      <c r="HK233" s="100"/>
      <c r="HL233" s="100"/>
      <c r="HM233" s="100"/>
      <c r="HN233" s="100"/>
      <c r="HO233" s="100"/>
      <c r="HP233" s="100"/>
      <c r="HQ233" s="100"/>
      <c r="HR233" s="100"/>
      <c r="HS233" s="100"/>
      <c r="HT233" s="100"/>
      <c r="HU233" s="100"/>
      <c r="HV233" s="100"/>
      <c r="HW233" s="100"/>
      <c r="HX233" s="100"/>
      <c r="HY233" s="100"/>
      <c r="HZ233" s="100"/>
      <c r="IA233" s="100"/>
      <c r="IB233" s="100"/>
      <c r="IC233" s="100"/>
      <c r="ID233" s="100"/>
      <c r="IE233" s="100"/>
      <c r="IF233" s="100"/>
      <c r="IG233" s="100"/>
      <c r="IH233" s="100"/>
      <c r="II233" s="100"/>
      <c r="IJ233" s="100"/>
      <c r="IK233" s="100"/>
      <c r="IL233" s="100"/>
      <c r="IM233" s="100"/>
      <c r="IN233" s="100"/>
      <c r="IO233" s="100"/>
      <c r="IP233" s="100"/>
      <c r="IQ233" s="100"/>
      <c r="IR233" s="100"/>
      <c r="IS233" s="100"/>
      <c r="IT233" s="100"/>
      <c r="IU233" s="100"/>
      <c r="IV233" s="100"/>
      <c r="IW233" s="100"/>
      <c r="IX233" s="100"/>
      <c r="IY233" s="100"/>
      <c r="IZ233" s="100"/>
      <c r="JA233" s="100"/>
      <c r="JB233" s="100"/>
      <c r="JC233" s="100"/>
      <c r="JD233" s="100"/>
      <c r="JE233" s="100"/>
      <c r="JF233" s="100"/>
      <c r="JG233" s="100"/>
      <c r="JH233" s="100"/>
      <c r="JI233" s="100"/>
      <c r="JJ233" s="100"/>
      <c r="JK233" s="100"/>
      <c r="JL233" s="100"/>
      <c r="JM233" s="100"/>
      <c r="JN233" s="100"/>
      <c r="JO233" s="100"/>
      <c r="JP233" s="100"/>
      <c r="JQ233" s="100"/>
      <c r="JR233" s="100"/>
      <c r="JS233" s="100"/>
      <c r="JT233" s="100"/>
      <c r="JU233" s="100"/>
      <c r="JV233" s="100"/>
      <c r="JW233" s="100"/>
      <c r="JX233" s="100"/>
      <c r="JY233" s="100"/>
      <c r="JZ233" s="100"/>
      <c r="KA233" s="100"/>
      <c r="KB233" s="100"/>
      <c r="KC233" s="100"/>
      <c r="KD233" s="100"/>
      <c r="KE233" s="100"/>
      <c r="KF233" s="100"/>
      <c r="KG233" s="100"/>
      <c r="KH233" s="100"/>
      <c r="KI233" s="100"/>
      <c r="KJ233" s="100"/>
      <c r="KK233" s="100"/>
      <c r="KL233" s="100"/>
      <c r="KM233" s="100"/>
      <c r="KN233" s="100"/>
      <c r="KO233" s="100"/>
      <c r="KP233" s="100"/>
      <c r="KQ233" s="100"/>
      <c r="KR233" s="100"/>
      <c r="KS233" s="100"/>
      <c r="KT233" s="100"/>
      <c r="KU233" s="100"/>
      <c r="KV233" s="100"/>
      <c r="KW233" s="100"/>
      <c r="KX233" s="100"/>
      <c r="KY233" s="100"/>
      <c r="KZ233" s="100"/>
      <c r="LA233" s="100"/>
      <c r="LB233" s="100"/>
      <c r="LC233" s="100"/>
      <c r="LD233" s="100"/>
      <c r="LE233" s="100"/>
      <c r="LF233" s="100"/>
      <c r="LG233" s="100"/>
      <c r="LH233" s="100"/>
      <c r="LI233" s="100"/>
      <c r="LJ233" s="100"/>
      <c r="LK233" s="100"/>
      <c r="LL233" s="100"/>
      <c r="LM233" s="100"/>
      <c r="LN233" s="100"/>
      <c r="LO233" s="100"/>
      <c r="LP233" s="100"/>
      <c r="LQ233" s="100"/>
      <c r="LR233" s="100"/>
      <c r="LS233" s="100"/>
      <c r="LT233" s="100"/>
      <c r="LU233" s="100"/>
      <c r="LV233" s="100"/>
      <c r="LW233" s="100"/>
      <c r="LX233" s="100"/>
      <c r="LY233" s="100"/>
      <c r="LZ233" s="100"/>
      <c r="MA233" s="100"/>
      <c r="MB233" s="100"/>
      <c r="MC233" s="100"/>
      <c r="MD233" s="100"/>
      <c r="ME233" s="100"/>
      <c r="MF233" s="100"/>
      <c r="MG233" s="100"/>
      <c r="MH233" s="100"/>
      <c r="MI233" s="100"/>
      <c r="MJ233" s="100"/>
      <c r="MK233" s="100"/>
      <c r="ML233" s="100"/>
      <c r="MM233" s="100"/>
      <c r="MN233" s="100"/>
      <c r="MO233" s="100"/>
      <c r="MP233" s="100"/>
      <c r="MQ233" s="100"/>
      <c r="MR233" s="100"/>
      <c r="MS233" s="100"/>
      <c r="MT233" s="100"/>
      <c r="MU233" s="100"/>
      <c r="MV233" s="100"/>
      <c r="MW233" s="100"/>
      <c r="MX233" s="100"/>
      <c r="MY233" s="100"/>
      <c r="MZ233" s="100"/>
      <c r="NA233" s="100"/>
      <c r="NB233" s="100"/>
      <c r="NC233" s="100"/>
      <c r="ND233" s="100"/>
      <c r="NE233" s="100"/>
      <c r="NF233" s="100"/>
      <c r="NG233" s="100"/>
      <c r="NH233" s="100"/>
      <c r="NI233" s="100"/>
      <c r="NJ233" s="100"/>
      <c r="NK233" s="100"/>
      <c r="NL233" s="100"/>
      <c r="NM233" s="100"/>
      <c r="NN233" s="100"/>
      <c r="NO233" s="100"/>
      <c r="NP233" s="100"/>
      <c r="NQ233" s="100"/>
      <c r="NR233" s="100"/>
    </row>
    <row r="234" spans="1:382" s="155" customFormat="1" outlineLevel="1">
      <c r="A234" s="296"/>
      <c r="B234" s="185" t="s">
        <v>345</v>
      </c>
      <c r="C234" s="144" t="s">
        <v>110</v>
      </c>
      <c r="D234" s="145"/>
      <c r="E234" s="146"/>
      <c r="F234" s="156"/>
      <c r="G234" s="156"/>
      <c r="H234" s="157"/>
      <c r="I234" s="157"/>
      <c r="J234" s="148" t="s">
        <v>57</v>
      </c>
      <c r="K234" s="145">
        <v>2</v>
      </c>
      <c r="L234" s="201"/>
      <c r="M234" s="201"/>
      <c r="N234" s="201"/>
      <c r="O234" s="201"/>
      <c r="P234" s="115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  <c r="AJ234" s="100"/>
      <c r="AK234" s="100"/>
      <c r="AL234" s="100"/>
      <c r="AM234" s="100"/>
      <c r="AN234" s="100"/>
      <c r="AO234" s="100"/>
      <c r="AP234" s="100"/>
      <c r="AQ234" s="100"/>
      <c r="AR234" s="100"/>
      <c r="AS234" s="100"/>
      <c r="AT234" s="100"/>
      <c r="AU234" s="100"/>
      <c r="AV234" s="100"/>
      <c r="AW234" s="100"/>
      <c r="AX234" s="100"/>
      <c r="AY234" s="100"/>
      <c r="AZ234" s="100"/>
      <c r="BA234" s="100"/>
      <c r="BB234" s="100"/>
      <c r="BC234" s="100"/>
      <c r="BD234" s="100"/>
      <c r="BE234" s="100"/>
      <c r="BF234" s="100"/>
      <c r="BG234" s="100"/>
      <c r="BH234" s="100"/>
      <c r="BI234" s="100"/>
      <c r="BJ234" s="100"/>
      <c r="BK234" s="100"/>
      <c r="BL234" s="100"/>
      <c r="BM234" s="100"/>
      <c r="BN234" s="100"/>
      <c r="BO234" s="100"/>
      <c r="BP234" s="100"/>
      <c r="BQ234" s="100"/>
      <c r="BR234" s="100"/>
      <c r="BS234" s="100"/>
      <c r="BT234" s="100"/>
      <c r="BU234" s="100"/>
      <c r="BV234" s="100"/>
      <c r="BW234" s="100"/>
      <c r="BX234" s="100"/>
      <c r="BY234" s="100"/>
      <c r="BZ234" s="100"/>
      <c r="CA234" s="100"/>
      <c r="CB234" s="100"/>
      <c r="CC234" s="100"/>
      <c r="CD234" s="100"/>
      <c r="CE234" s="100"/>
      <c r="CF234" s="100"/>
      <c r="CG234" s="100"/>
      <c r="CH234" s="100"/>
      <c r="CI234" s="100"/>
      <c r="CJ234" s="100"/>
      <c r="CK234" s="100"/>
      <c r="CL234" s="100"/>
      <c r="CM234" s="100"/>
      <c r="CN234" s="100"/>
      <c r="CO234" s="100"/>
      <c r="CP234" s="100"/>
      <c r="CQ234" s="100"/>
      <c r="CR234" s="100"/>
      <c r="CS234" s="100"/>
      <c r="CT234" s="100"/>
      <c r="CU234" s="100"/>
      <c r="CV234" s="100"/>
      <c r="CW234" s="100"/>
      <c r="CX234" s="100"/>
      <c r="CY234" s="100"/>
      <c r="CZ234" s="100"/>
      <c r="DA234" s="100"/>
      <c r="DB234" s="100"/>
      <c r="DC234" s="100"/>
      <c r="DD234" s="100"/>
      <c r="DE234" s="100"/>
      <c r="DF234" s="100"/>
      <c r="DG234" s="100"/>
      <c r="DH234" s="100"/>
      <c r="DI234" s="100"/>
      <c r="DJ234" s="100"/>
      <c r="DK234" s="100"/>
      <c r="DL234" s="100"/>
      <c r="DM234" s="100"/>
      <c r="DN234" s="100"/>
      <c r="DO234" s="100"/>
      <c r="DP234" s="100"/>
      <c r="DQ234" s="100"/>
      <c r="DR234" s="100"/>
      <c r="DS234" s="100"/>
      <c r="DT234" s="100"/>
      <c r="DU234" s="100"/>
      <c r="DV234" s="100"/>
      <c r="DW234" s="100"/>
      <c r="DX234" s="100"/>
      <c r="DY234" s="100"/>
      <c r="DZ234" s="100"/>
      <c r="EA234" s="100"/>
      <c r="EB234" s="100"/>
      <c r="EC234" s="100"/>
      <c r="ED234" s="100"/>
      <c r="EE234" s="100"/>
      <c r="EF234" s="100"/>
      <c r="EG234" s="100"/>
      <c r="EH234" s="100"/>
      <c r="EI234" s="100"/>
      <c r="EJ234" s="100"/>
      <c r="EK234" s="100"/>
      <c r="EL234" s="100"/>
      <c r="EM234" s="100"/>
      <c r="EN234" s="100"/>
      <c r="EO234" s="100"/>
      <c r="EP234" s="100"/>
      <c r="EQ234" s="100"/>
      <c r="ER234" s="100"/>
      <c r="ES234" s="100"/>
      <c r="ET234" s="100"/>
      <c r="EU234" s="100"/>
      <c r="EV234" s="100"/>
      <c r="EW234" s="100"/>
      <c r="EX234" s="100"/>
      <c r="EY234" s="100"/>
      <c r="EZ234" s="100"/>
      <c r="FA234" s="100"/>
      <c r="FB234" s="100"/>
      <c r="FC234" s="100"/>
      <c r="FD234" s="100"/>
      <c r="FE234" s="100"/>
      <c r="FF234" s="100"/>
      <c r="FG234" s="100"/>
      <c r="FH234" s="100"/>
      <c r="FI234" s="100"/>
      <c r="FJ234" s="100"/>
      <c r="FK234" s="100"/>
      <c r="FL234" s="100"/>
      <c r="FM234" s="100"/>
      <c r="FN234" s="100"/>
      <c r="FO234" s="100"/>
      <c r="FP234" s="100"/>
      <c r="FQ234" s="100"/>
      <c r="FR234" s="100"/>
      <c r="FS234" s="100"/>
      <c r="FT234" s="100"/>
      <c r="FU234" s="100"/>
      <c r="FV234" s="100"/>
      <c r="FW234" s="100"/>
      <c r="FX234" s="100"/>
      <c r="FY234" s="100"/>
      <c r="FZ234" s="100"/>
      <c r="GA234" s="100"/>
      <c r="GB234" s="100"/>
      <c r="GC234" s="100"/>
      <c r="GD234" s="100"/>
      <c r="GE234" s="100"/>
      <c r="GF234" s="100"/>
      <c r="GG234" s="100"/>
      <c r="GH234" s="100"/>
      <c r="GI234" s="100"/>
      <c r="GJ234" s="100"/>
      <c r="GK234" s="100"/>
      <c r="GL234" s="100"/>
      <c r="GM234" s="100"/>
      <c r="GN234" s="100"/>
      <c r="GO234" s="100"/>
      <c r="GP234" s="100"/>
      <c r="GQ234" s="100"/>
      <c r="GR234" s="100"/>
      <c r="GS234" s="100"/>
      <c r="GT234" s="100"/>
      <c r="GU234" s="100"/>
      <c r="GV234" s="100"/>
      <c r="GW234" s="100"/>
      <c r="GX234" s="100"/>
      <c r="GY234" s="100"/>
      <c r="GZ234" s="100"/>
      <c r="HA234" s="100"/>
      <c r="HB234" s="100"/>
      <c r="HC234" s="100"/>
      <c r="HD234" s="100"/>
      <c r="HE234" s="100"/>
      <c r="HF234" s="100"/>
      <c r="HG234" s="100"/>
      <c r="HH234" s="100"/>
      <c r="HI234" s="100"/>
      <c r="HJ234" s="100"/>
      <c r="HK234" s="100"/>
      <c r="HL234" s="100"/>
      <c r="HM234" s="100"/>
      <c r="HN234" s="100"/>
      <c r="HO234" s="100"/>
      <c r="HP234" s="100"/>
      <c r="HQ234" s="100"/>
      <c r="HR234" s="100"/>
      <c r="HS234" s="100"/>
      <c r="HT234" s="100"/>
      <c r="HU234" s="100"/>
      <c r="HV234" s="100"/>
      <c r="HW234" s="100"/>
      <c r="HX234" s="100"/>
      <c r="HY234" s="100"/>
      <c r="HZ234" s="100"/>
      <c r="IA234" s="100"/>
      <c r="IB234" s="100"/>
      <c r="IC234" s="100"/>
      <c r="ID234" s="100"/>
      <c r="IE234" s="100"/>
      <c r="IF234" s="100"/>
      <c r="IG234" s="100"/>
      <c r="IH234" s="100"/>
      <c r="II234" s="100"/>
      <c r="IJ234" s="100"/>
      <c r="IK234" s="100"/>
      <c r="IL234" s="100"/>
      <c r="IM234" s="100"/>
      <c r="IN234" s="100"/>
      <c r="IO234" s="100"/>
      <c r="IP234" s="100"/>
      <c r="IQ234" s="100"/>
      <c r="IR234" s="100"/>
      <c r="IS234" s="100"/>
      <c r="IT234" s="100"/>
      <c r="IU234" s="100"/>
      <c r="IV234" s="100"/>
      <c r="IW234" s="100"/>
      <c r="IX234" s="100"/>
      <c r="IY234" s="100"/>
      <c r="IZ234" s="100"/>
      <c r="JA234" s="100"/>
      <c r="JB234" s="100"/>
      <c r="JC234" s="100"/>
      <c r="JD234" s="100"/>
      <c r="JE234" s="100"/>
      <c r="JF234" s="100"/>
      <c r="JG234" s="100"/>
      <c r="JH234" s="100"/>
      <c r="JI234" s="100"/>
      <c r="JJ234" s="100"/>
      <c r="JK234" s="100"/>
      <c r="JL234" s="100"/>
      <c r="JM234" s="100"/>
      <c r="JN234" s="100"/>
      <c r="JO234" s="100"/>
      <c r="JP234" s="100"/>
      <c r="JQ234" s="100"/>
      <c r="JR234" s="100"/>
      <c r="JS234" s="100"/>
      <c r="JT234" s="100"/>
      <c r="JU234" s="100"/>
      <c r="JV234" s="100"/>
      <c r="JW234" s="100"/>
      <c r="JX234" s="100"/>
      <c r="JY234" s="100"/>
      <c r="JZ234" s="100"/>
      <c r="KA234" s="100"/>
      <c r="KB234" s="100"/>
      <c r="KC234" s="100"/>
      <c r="KD234" s="100"/>
      <c r="KE234" s="100"/>
      <c r="KF234" s="100"/>
      <c r="KG234" s="100"/>
      <c r="KH234" s="100"/>
      <c r="KI234" s="100"/>
      <c r="KJ234" s="100"/>
      <c r="KK234" s="100"/>
      <c r="KL234" s="100"/>
      <c r="KM234" s="100"/>
      <c r="KN234" s="100"/>
      <c r="KO234" s="100"/>
      <c r="KP234" s="100"/>
      <c r="KQ234" s="100"/>
      <c r="KR234" s="100"/>
      <c r="KS234" s="100"/>
      <c r="KT234" s="100"/>
      <c r="KU234" s="100"/>
      <c r="KV234" s="100"/>
      <c r="KW234" s="100"/>
      <c r="KX234" s="100"/>
      <c r="KY234" s="100"/>
      <c r="KZ234" s="100"/>
      <c r="LA234" s="100"/>
      <c r="LB234" s="100"/>
      <c r="LC234" s="100"/>
      <c r="LD234" s="100"/>
      <c r="LE234" s="100"/>
      <c r="LF234" s="100"/>
      <c r="LG234" s="100"/>
      <c r="LH234" s="100"/>
      <c r="LI234" s="100"/>
      <c r="LJ234" s="100"/>
      <c r="LK234" s="100"/>
      <c r="LL234" s="100"/>
      <c r="LM234" s="100"/>
      <c r="LN234" s="100"/>
      <c r="LO234" s="100"/>
      <c r="LP234" s="100"/>
      <c r="LQ234" s="100"/>
      <c r="LR234" s="100"/>
      <c r="LS234" s="100"/>
      <c r="LT234" s="100"/>
      <c r="LU234" s="100"/>
      <c r="LV234" s="100"/>
      <c r="LW234" s="100"/>
      <c r="LX234" s="100"/>
      <c r="LY234" s="100"/>
      <c r="LZ234" s="100"/>
      <c r="MA234" s="100"/>
      <c r="MB234" s="100"/>
      <c r="MC234" s="100"/>
      <c r="MD234" s="100"/>
      <c r="ME234" s="100"/>
      <c r="MF234" s="100"/>
      <c r="MG234" s="100"/>
      <c r="MH234" s="100"/>
      <c r="MI234" s="100"/>
      <c r="MJ234" s="100"/>
      <c r="MK234" s="100"/>
      <c r="ML234" s="100"/>
      <c r="MM234" s="100"/>
      <c r="MN234" s="100"/>
      <c r="MO234" s="100"/>
      <c r="MP234" s="100"/>
      <c r="MQ234" s="100"/>
      <c r="MR234" s="100"/>
      <c r="MS234" s="100"/>
      <c r="MT234" s="100"/>
      <c r="MU234" s="100"/>
      <c r="MV234" s="100"/>
      <c r="MW234" s="100"/>
      <c r="MX234" s="100"/>
      <c r="MY234" s="100"/>
      <c r="MZ234" s="100"/>
      <c r="NA234" s="100"/>
      <c r="NB234" s="100"/>
      <c r="NC234" s="100"/>
      <c r="ND234" s="100"/>
      <c r="NE234" s="100"/>
      <c r="NF234" s="100"/>
      <c r="NG234" s="100"/>
      <c r="NH234" s="100"/>
      <c r="NI234" s="100"/>
      <c r="NJ234" s="100"/>
      <c r="NK234" s="100"/>
      <c r="NL234" s="100"/>
      <c r="NM234" s="100"/>
      <c r="NN234" s="100"/>
      <c r="NO234" s="100"/>
      <c r="NP234" s="100"/>
      <c r="NQ234" s="100"/>
      <c r="NR234" s="100"/>
    </row>
    <row r="235" spans="1:382" s="155" customFormat="1" outlineLevel="1">
      <c r="A235" s="296"/>
      <c r="B235" s="185" t="s">
        <v>343</v>
      </c>
      <c r="C235" s="235" t="s">
        <v>130</v>
      </c>
      <c r="D235" s="145"/>
      <c r="E235" s="146"/>
      <c r="F235" s="156"/>
      <c r="G235" s="156"/>
      <c r="H235" s="157"/>
      <c r="I235" s="157"/>
      <c r="J235" s="148" t="s">
        <v>78</v>
      </c>
      <c r="K235" s="145">
        <v>1</v>
      </c>
      <c r="L235" s="158"/>
      <c r="M235" s="201"/>
      <c r="N235" s="158"/>
      <c r="O235" s="158"/>
      <c r="P235" s="115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  <c r="AJ235" s="100"/>
      <c r="AK235" s="100"/>
      <c r="AL235" s="100"/>
      <c r="AM235" s="100"/>
      <c r="AN235" s="100"/>
      <c r="AO235" s="100"/>
      <c r="AP235" s="100"/>
      <c r="AQ235" s="100"/>
      <c r="AR235" s="100"/>
      <c r="AS235" s="100"/>
      <c r="AT235" s="100"/>
      <c r="AU235" s="100"/>
      <c r="AV235" s="100"/>
      <c r="AW235" s="100"/>
      <c r="AX235" s="100"/>
      <c r="AY235" s="100"/>
      <c r="AZ235" s="100"/>
      <c r="BA235" s="100"/>
      <c r="BB235" s="100"/>
      <c r="BC235" s="100"/>
      <c r="BD235" s="100"/>
      <c r="BE235" s="100"/>
      <c r="BF235" s="100"/>
      <c r="BG235" s="100"/>
      <c r="BH235" s="100"/>
      <c r="BI235" s="100"/>
      <c r="BJ235" s="100"/>
      <c r="BK235" s="100"/>
      <c r="BL235" s="100"/>
      <c r="BM235" s="100"/>
      <c r="BN235" s="100"/>
      <c r="BO235" s="100"/>
      <c r="BP235" s="100"/>
      <c r="BQ235" s="100"/>
      <c r="BR235" s="100"/>
      <c r="BS235" s="100"/>
      <c r="BT235" s="100"/>
      <c r="BU235" s="100"/>
      <c r="BV235" s="100"/>
      <c r="BW235" s="100"/>
      <c r="BX235" s="100"/>
      <c r="BY235" s="100"/>
      <c r="BZ235" s="100"/>
      <c r="CA235" s="100"/>
      <c r="CB235" s="100"/>
      <c r="CC235" s="100"/>
      <c r="CD235" s="100"/>
      <c r="CE235" s="100"/>
      <c r="CF235" s="100"/>
      <c r="CG235" s="100"/>
      <c r="CH235" s="100"/>
      <c r="CI235" s="100"/>
      <c r="CJ235" s="100"/>
      <c r="CK235" s="100"/>
      <c r="CL235" s="100"/>
      <c r="CM235" s="100"/>
      <c r="CN235" s="100"/>
      <c r="CO235" s="100"/>
      <c r="CP235" s="100"/>
      <c r="CQ235" s="100"/>
      <c r="CR235" s="100"/>
      <c r="CS235" s="100"/>
      <c r="CT235" s="100"/>
      <c r="CU235" s="100"/>
      <c r="CV235" s="100"/>
      <c r="CW235" s="100"/>
      <c r="CX235" s="100"/>
      <c r="CY235" s="100"/>
      <c r="CZ235" s="100"/>
      <c r="DA235" s="100"/>
      <c r="DB235" s="100"/>
      <c r="DC235" s="100"/>
      <c r="DD235" s="100"/>
      <c r="DE235" s="100"/>
      <c r="DF235" s="100"/>
      <c r="DG235" s="100"/>
      <c r="DH235" s="100"/>
      <c r="DI235" s="100"/>
      <c r="DJ235" s="100"/>
      <c r="DK235" s="100"/>
      <c r="DL235" s="100"/>
      <c r="DM235" s="100"/>
      <c r="DN235" s="100"/>
      <c r="DO235" s="100"/>
      <c r="DP235" s="100"/>
      <c r="DQ235" s="100"/>
      <c r="DR235" s="100"/>
      <c r="DS235" s="100"/>
      <c r="DT235" s="100"/>
      <c r="DU235" s="100"/>
      <c r="DV235" s="100"/>
      <c r="DW235" s="100"/>
      <c r="DX235" s="100"/>
      <c r="DY235" s="100"/>
      <c r="DZ235" s="100"/>
      <c r="EA235" s="100"/>
      <c r="EB235" s="100"/>
      <c r="EC235" s="100"/>
      <c r="ED235" s="100"/>
      <c r="EE235" s="100"/>
      <c r="EF235" s="100"/>
      <c r="EG235" s="100"/>
      <c r="EH235" s="100"/>
      <c r="EI235" s="100"/>
      <c r="EJ235" s="100"/>
      <c r="EK235" s="100"/>
      <c r="EL235" s="100"/>
      <c r="EM235" s="100"/>
      <c r="EN235" s="100"/>
      <c r="EO235" s="100"/>
      <c r="EP235" s="100"/>
      <c r="EQ235" s="100"/>
      <c r="ER235" s="100"/>
      <c r="ES235" s="100"/>
      <c r="ET235" s="100"/>
      <c r="EU235" s="100"/>
      <c r="EV235" s="100"/>
      <c r="EW235" s="100"/>
      <c r="EX235" s="100"/>
      <c r="EY235" s="100"/>
      <c r="EZ235" s="100"/>
      <c r="FA235" s="100"/>
      <c r="FB235" s="100"/>
      <c r="FC235" s="100"/>
      <c r="FD235" s="100"/>
      <c r="FE235" s="100"/>
      <c r="FF235" s="100"/>
      <c r="FG235" s="100"/>
      <c r="FH235" s="100"/>
      <c r="FI235" s="100"/>
      <c r="FJ235" s="100"/>
      <c r="FK235" s="100"/>
      <c r="FL235" s="100"/>
      <c r="FM235" s="100"/>
      <c r="FN235" s="100"/>
      <c r="FO235" s="100"/>
      <c r="FP235" s="100"/>
      <c r="FQ235" s="100"/>
      <c r="FR235" s="100"/>
      <c r="FS235" s="100"/>
      <c r="FT235" s="100"/>
      <c r="FU235" s="100"/>
      <c r="FV235" s="100"/>
      <c r="FW235" s="100"/>
      <c r="FX235" s="100"/>
      <c r="FY235" s="100"/>
      <c r="FZ235" s="100"/>
      <c r="GA235" s="100"/>
      <c r="GB235" s="100"/>
      <c r="GC235" s="100"/>
      <c r="GD235" s="100"/>
      <c r="GE235" s="100"/>
      <c r="GF235" s="100"/>
      <c r="GG235" s="100"/>
      <c r="GH235" s="100"/>
      <c r="GI235" s="100"/>
      <c r="GJ235" s="100"/>
      <c r="GK235" s="100"/>
      <c r="GL235" s="100"/>
      <c r="GM235" s="100"/>
      <c r="GN235" s="100"/>
      <c r="GO235" s="100"/>
      <c r="GP235" s="100"/>
      <c r="GQ235" s="100"/>
      <c r="GR235" s="100"/>
      <c r="GS235" s="100"/>
      <c r="GT235" s="100"/>
      <c r="GU235" s="100"/>
      <c r="GV235" s="100"/>
      <c r="GW235" s="100"/>
      <c r="GX235" s="100"/>
      <c r="GY235" s="100"/>
      <c r="GZ235" s="100"/>
      <c r="HA235" s="100"/>
      <c r="HB235" s="100"/>
      <c r="HC235" s="100"/>
      <c r="HD235" s="100"/>
      <c r="HE235" s="100"/>
      <c r="HF235" s="100"/>
      <c r="HG235" s="100"/>
      <c r="HH235" s="100"/>
      <c r="HI235" s="100"/>
      <c r="HJ235" s="100"/>
      <c r="HK235" s="100"/>
      <c r="HL235" s="100"/>
      <c r="HM235" s="100"/>
      <c r="HN235" s="100"/>
      <c r="HO235" s="100"/>
      <c r="HP235" s="100"/>
      <c r="HQ235" s="100"/>
      <c r="HR235" s="100"/>
      <c r="HS235" s="100"/>
      <c r="HT235" s="100"/>
      <c r="HU235" s="100"/>
      <c r="HV235" s="100"/>
      <c r="HW235" s="100"/>
      <c r="HX235" s="100"/>
      <c r="HY235" s="100"/>
      <c r="HZ235" s="100"/>
      <c r="IA235" s="100"/>
      <c r="IB235" s="100"/>
      <c r="IC235" s="100"/>
      <c r="ID235" s="100"/>
      <c r="IE235" s="100"/>
      <c r="IF235" s="100"/>
      <c r="IG235" s="100"/>
      <c r="IH235" s="100"/>
      <c r="II235" s="100"/>
      <c r="IJ235" s="100"/>
      <c r="IK235" s="100"/>
      <c r="IL235" s="100"/>
      <c r="IM235" s="100"/>
      <c r="IN235" s="100"/>
      <c r="IO235" s="100"/>
      <c r="IP235" s="100"/>
      <c r="IQ235" s="100"/>
      <c r="IR235" s="100"/>
      <c r="IS235" s="100"/>
      <c r="IT235" s="100"/>
      <c r="IU235" s="100"/>
      <c r="IV235" s="100"/>
      <c r="IW235" s="100"/>
      <c r="IX235" s="100"/>
      <c r="IY235" s="100"/>
      <c r="IZ235" s="100"/>
      <c r="JA235" s="100"/>
      <c r="JB235" s="100"/>
      <c r="JC235" s="100"/>
      <c r="JD235" s="100"/>
      <c r="JE235" s="100"/>
      <c r="JF235" s="100"/>
      <c r="JG235" s="100"/>
      <c r="JH235" s="100"/>
      <c r="JI235" s="100"/>
      <c r="JJ235" s="100"/>
      <c r="JK235" s="100"/>
      <c r="JL235" s="100"/>
      <c r="JM235" s="100"/>
      <c r="JN235" s="100"/>
      <c r="JO235" s="100"/>
      <c r="JP235" s="100"/>
      <c r="JQ235" s="100"/>
      <c r="JR235" s="100"/>
      <c r="JS235" s="100"/>
      <c r="JT235" s="100"/>
      <c r="JU235" s="100"/>
      <c r="JV235" s="100"/>
      <c r="JW235" s="100"/>
      <c r="JX235" s="100"/>
      <c r="JY235" s="100"/>
      <c r="JZ235" s="100"/>
      <c r="KA235" s="100"/>
      <c r="KB235" s="100"/>
      <c r="KC235" s="100"/>
      <c r="KD235" s="100"/>
      <c r="KE235" s="100"/>
      <c r="KF235" s="100"/>
      <c r="KG235" s="100"/>
      <c r="KH235" s="100"/>
      <c r="KI235" s="100"/>
      <c r="KJ235" s="100"/>
      <c r="KK235" s="100"/>
      <c r="KL235" s="100"/>
      <c r="KM235" s="100"/>
      <c r="KN235" s="100"/>
      <c r="KO235" s="100"/>
      <c r="KP235" s="100"/>
      <c r="KQ235" s="100"/>
      <c r="KR235" s="100"/>
      <c r="KS235" s="100"/>
      <c r="KT235" s="100"/>
      <c r="KU235" s="100"/>
      <c r="KV235" s="100"/>
      <c r="KW235" s="100"/>
      <c r="KX235" s="100"/>
      <c r="KY235" s="100"/>
      <c r="KZ235" s="100"/>
      <c r="LA235" s="100"/>
      <c r="LB235" s="100"/>
      <c r="LC235" s="100"/>
      <c r="LD235" s="100"/>
      <c r="LE235" s="100"/>
      <c r="LF235" s="100"/>
      <c r="LG235" s="100"/>
      <c r="LH235" s="100"/>
      <c r="LI235" s="100"/>
      <c r="LJ235" s="100"/>
      <c r="LK235" s="100"/>
      <c r="LL235" s="100"/>
      <c r="LM235" s="100"/>
      <c r="LN235" s="100"/>
      <c r="LO235" s="100"/>
      <c r="LP235" s="100"/>
      <c r="LQ235" s="100"/>
      <c r="LR235" s="100"/>
      <c r="LS235" s="100"/>
      <c r="LT235" s="100"/>
      <c r="LU235" s="100"/>
      <c r="LV235" s="100"/>
      <c r="LW235" s="100"/>
      <c r="LX235" s="100"/>
      <c r="LY235" s="100"/>
      <c r="LZ235" s="100"/>
      <c r="MA235" s="100"/>
      <c r="MB235" s="100"/>
      <c r="MC235" s="100"/>
      <c r="MD235" s="100"/>
      <c r="ME235" s="100"/>
      <c r="MF235" s="100"/>
      <c r="MG235" s="100"/>
      <c r="MH235" s="100"/>
      <c r="MI235" s="100"/>
      <c r="MJ235" s="100"/>
      <c r="MK235" s="100"/>
      <c r="ML235" s="100"/>
      <c r="MM235" s="100"/>
      <c r="MN235" s="100"/>
      <c r="MO235" s="100"/>
      <c r="MP235" s="100"/>
      <c r="MQ235" s="100"/>
      <c r="MR235" s="100"/>
      <c r="MS235" s="100"/>
      <c r="MT235" s="100"/>
      <c r="MU235" s="100"/>
      <c r="MV235" s="100"/>
      <c r="MW235" s="100"/>
      <c r="MX235" s="100"/>
      <c r="MY235" s="100"/>
      <c r="MZ235" s="100"/>
      <c r="NA235" s="100"/>
      <c r="NB235" s="100"/>
      <c r="NC235" s="100"/>
      <c r="ND235" s="100"/>
      <c r="NE235" s="100"/>
      <c r="NF235" s="100"/>
      <c r="NG235" s="100"/>
      <c r="NH235" s="100"/>
      <c r="NI235" s="100"/>
      <c r="NJ235" s="100"/>
      <c r="NK235" s="100"/>
      <c r="NL235" s="100"/>
      <c r="NM235" s="100"/>
      <c r="NN235" s="100"/>
      <c r="NO235" s="100"/>
      <c r="NP235" s="100"/>
      <c r="NQ235" s="100"/>
      <c r="NR235" s="100"/>
    </row>
    <row r="236" spans="1:382" s="155" customFormat="1" outlineLevel="1">
      <c r="A236" s="296"/>
      <c r="B236" s="185" t="s">
        <v>347</v>
      </c>
      <c r="C236" s="144" t="s">
        <v>155</v>
      </c>
      <c r="D236" s="145"/>
      <c r="E236" s="146"/>
      <c r="F236" s="156"/>
      <c r="G236" s="156"/>
      <c r="H236" s="157"/>
      <c r="I236" s="157"/>
      <c r="J236" s="148" t="s">
        <v>57</v>
      </c>
      <c r="K236" s="145">
        <v>1</v>
      </c>
      <c r="L236" s="201"/>
      <c r="M236" s="201"/>
      <c r="N236" s="201"/>
      <c r="O236" s="201"/>
      <c r="P236" s="115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  <c r="AM236" s="100"/>
      <c r="AN236" s="100"/>
      <c r="AO236" s="100"/>
      <c r="AP236" s="100"/>
      <c r="AQ236" s="100"/>
      <c r="AR236" s="100"/>
      <c r="AS236" s="100"/>
      <c r="AT236" s="100"/>
      <c r="AU236" s="100"/>
      <c r="AV236" s="100"/>
      <c r="AW236" s="100"/>
      <c r="AX236" s="100"/>
      <c r="AY236" s="100"/>
      <c r="AZ236" s="100"/>
      <c r="BA236" s="100"/>
      <c r="BB236" s="100"/>
      <c r="BC236" s="100"/>
      <c r="BD236" s="100"/>
      <c r="BE236" s="100"/>
      <c r="BF236" s="100"/>
      <c r="BG236" s="100"/>
      <c r="BH236" s="100"/>
      <c r="BI236" s="100"/>
      <c r="BJ236" s="100"/>
      <c r="BK236" s="100"/>
      <c r="BL236" s="100"/>
      <c r="BM236" s="100"/>
      <c r="BN236" s="100"/>
      <c r="BO236" s="100"/>
      <c r="BP236" s="100"/>
      <c r="BQ236" s="100"/>
      <c r="BR236" s="100"/>
      <c r="BS236" s="100"/>
      <c r="BT236" s="100"/>
      <c r="BU236" s="100"/>
      <c r="BV236" s="100"/>
      <c r="BW236" s="100"/>
      <c r="BX236" s="100"/>
      <c r="BY236" s="100"/>
      <c r="BZ236" s="100"/>
      <c r="CA236" s="100"/>
      <c r="CB236" s="100"/>
      <c r="CC236" s="100"/>
      <c r="CD236" s="100"/>
      <c r="CE236" s="100"/>
      <c r="CF236" s="100"/>
      <c r="CG236" s="100"/>
      <c r="CH236" s="100"/>
      <c r="CI236" s="100"/>
      <c r="CJ236" s="100"/>
      <c r="CK236" s="100"/>
      <c r="CL236" s="100"/>
      <c r="CM236" s="100"/>
      <c r="CN236" s="100"/>
      <c r="CO236" s="100"/>
      <c r="CP236" s="100"/>
      <c r="CQ236" s="100"/>
      <c r="CR236" s="100"/>
      <c r="CS236" s="100"/>
      <c r="CT236" s="100"/>
      <c r="CU236" s="100"/>
      <c r="CV236" s="100"/>
      <c r="CW236" s="100"/>
      <c r="CX236" s="100"/>
      <c r="CY236" s="100"/>
      <c r="CZ236" s="100"/>
      <c r="DA236" s="100"/>
      <c r="DB236" s="100"/>
      <c r="DC236" s="100"/>
      <c r="DD236" s="100"/>
      <c r="DE236" s="100"/>
      <c r="DF236" s="100"/>
      <c r="DG236" s="100"/>
      <c r="DH236" s="100"/>
      <c r="DI236" s="100"/>
      <c r="DJ236" s="100"/>
      <c r="DK236" s="100"/>
      <c r="DL236" s="100"/>
      <c r="DM236" s="100"/>
      <c r="DN236" s="100"/>
      <c r="DO236" s="100"/>
      <c r="DP236" s="100"/>
      <c r="DQ236" s="100"/>
      <c r="DR236" s="100"/>
      <c r="DS236" s="100"/>
      <c r="DT236" s="100"/>
      <c r="DU236" s="100"/>
      <c r="DV236" s="100"/>
      <c r="DW236" s="100"/>
      <c r="DX236" s="100"/>
      <c r="DY236" s="100"/>
      <c r="DZ236" s="100"/>
      <c r="EA236" s="100"/>
      <c r="EB236" s="100"/>
      <c r="EC236" s="100"/>
      <c r="ED236" s="100"/>
      <c r="EE236" s="100"/>
      <c r="EF236" s="100"/>
      <c r="EG236" s="100"/>
      <c r="EH236" s="100"/>
      <c r="EI236" s="100"/>
      <c r="EJ236" s="100"/>
      <c r="EK236" s="100"/>
      <c r="EL236" s="100"/>
      <c r="EM236" s="100"/>
      <c r="EN236" s="100"/>
      <c r="EO236" s="100"/>
      <c r="EP236" s="100"/>
      <c r="EQ236" s="100"/>
      <c r="ER236" s="100"/>
      <c r="ES236" s="100"/>
      <c r="ET236" s="100"/>
      <c r="EU236" s="100"/>
      <c r="EV236" s="100"/>
      <c r="EW236" s="100"/>
      <c r="EX236" s="100"/>
      <c r="EY236" s="100"/>
      <c r="EZ236" s="100"/>
      <c r="FA236" s="100"/>
      <c r="FB236" s="100"/>
      <c r="FC236" s="100"/>
      <c r="FD236" s="100"/>
      <c r="FE236" s="100"/>
      <c r="FF236" s="100"/>
      <c r="FG236" s="100"/>
      <c r="FH236" s="100"/>
      <c r="FI236" s="100"/>
      <c r="FJ236" s="100"/>
      <c r="FK236" s="100"/>
      <c r="FL236" s="100"/>
      <c r="FM236" s="100"/>
      <c r="FN236" s="100"/>
      <c r="FO236" s="100"/>
      <c r="FP236" s="100"/>
      <c r="FQ236" s="100"/>
      <c r="FR236" s="100"/>
      <c r="FS236" s="100"/>
      <c r="FT236" s="100"/>
      <c r="FU236" s="100"/>
      <c r="FV236" s="100"/>
      <c r="FW236" s="100"/>
      <c r="FX236" s="100"/>
      <c r="FY236" s="100"/>
      <c r="FZ236" s="100"/>
      <c r="GA236" s="100"/>
      <c r="GB236" s="100"/>
      <c r="GC236" s="100"/>
      <c r="GD236" s="100"/>
      <c r="GE236" s="100"/>
      <c r="GF236" s="100"/>
      <c r="GG236" s="100"/>
      <c r="GH236" s="100"/>
      <c r="GI236" s="100"/>
      <c r="GJ236" s="100"/>
      <c r="GK236" s="100"/>
      <c r="GL236" s="100"/>
      <c r="GM236" s="100"/>
      <c r="GN236" s="100"/>
      <c r="GO236" s="100"/>
      <c r="GP236" s="100"/>
      <c r="GQ236" s="100"/>
      <c r="GR236" s="100"/>
      <c r="GS236" s="100"/>
      <c r="GT236" s="100"/>
      <c r="GU236" s="100"/>
      <c r="GV236" s="100"/>
      <c r="GW236" s="100"/>
      <c r="GX236" s="100"/>
      <c r="GY236" s="100"/>
      <c r="GZ236" s="100"/>
      <c r="HA236" s="100"/>
      <c r="HB236" s="100"/>
      <c r="HC236" s="100"/>
      <c r="HD236" s="100"/>
      <c r="HE236" s="100"/>
      <c r="HF236" s="100"/>
      <c r="HG236" s="100"/>
      <c r="HH236" s="100"/>
      <c r="HI236" s="100"/>
      <c r="HJ236" s="100"/>
      <c r="HK236" s="100"/>
      <c r="HL236" s="100"/>
      <c r="HM236" s="100"/>
      <c r="HN236" s="100"/>
      <c r="HO236" s="100"/>
      <c r="HP236" s="100"/>
      <c r="HQ236" s="100"/>
      <c r="HR236" s="100"/>
      <c r="HS236" s="100"/>
      <c r="HT236" s="100"/>
      <c r="HU236" s="100"/>
      <c r="HV236" s="100"/>
      <c r="HW236" s="100"/>
      <c r="HX236" s="100"/>
      <c r="HY236" s="100"/>
      <c r="HZ236" s="100"/>
      <c r="IA236" s="100"/>
      <c r="IB236" s="100"/>
      <c r="IC236" s="100"/>
      <c r="ID236" s="100"/>
      <c r="IE236" s="100"/>
      <c r="IF236" s="100"/>
      <c r="IG236" s="100"/>
      <c r="IH236" s="100"/>
      <c r="II236" s="100"/>
      <c r="IJ236" s="100"/>
      <c r="IK236" s="100"/>
      <c r="IL236" s="100"/>
      <c r="IM236" s="100"/>
      <c r="IN236" s="100"/>
      <c r="IO236" s="100"/>
      <c r="IP236" s="100"/>
      <c r="IQ236" s="100"/>
      <c r="IR236" s="100"/>
      <c r="IS236" s="100"/>
      <c r="IT236" s="100"/>
      <c r="IU236" s="100"/>
      <c r="IV236" s="100"/>
      <c r="IW236" s="100"/>
      <c r="IX236" s="100"/>
      <c r="IY236" s="100"/>
      <c r="IZ236" s="100"/>
      <c r="JA236" s="100"/>
      <c r="JB236" s="100"/>
      <c r="JC236" s="100"/>
      <c r="JD236" s="100"/>
      <c r="JE236" s="100"/>
      <c r="JF236" s="100"/>
      <c r="JG236" s="100"/>
      <c r="JH236" s="100"/>
      <c r="JI236" s="100"/>
      <c r="JJ236" s="100"/>
      <c r="JK236" s="100"/>
      <c r="JL236" s="100"/>
      <c r="JM236" s="100"/>
      <c r="JN236" s="100"/>
      <c r="JO236" s="100"/>
      <c r="JP236" s="100"/>
      <c r="JQ236" s="100"/>
      <c r="JR236" s="100"/>
      <c r="JS236" s="100"/>
      <c r="JT236" s="100"/>
      <c r="JU236" s="100"/>
      <c r="JV236" s="100"/>
      <c r="JW236" s="100"/>
      <c r="JX236" s="100"/>
      <c r="JY236" s="100"/>
      <c r="JZ236" s="100"/>
      <c r="KA236" s="100"/>
      <c r="KB236" s="100"/>
      <c r="KC236" s="100"/>
      <c r="KD236" s="100"/>
      <c r="KE236" s="100"/>
      <c r="KF236" s="100"/>
      <c r="KG236" s="100"/>
      <c r="KH236" s="100"/>
      <c r="KI236" s="100"/>
      <c r="KJ236" s="100"/>
      <c r="KK236" s="100"/>
      <c r="KL236" s="100"/>
      <c r="KM236" s="100"/>
      <c r="KN236" s="100"/>
      <c r="KO236" s="100"/>
      <c r="KP236" s="100"/>
      <c r="KQ236" s="100"/>
      <c r="KR236" s="100"/>
      <c r="KS236" s="100"/>
      <c r="KT236" s="100"/>
      <c r="KU236" s="100"/>
      <c r="KV236" s="100"/>
      <c r="KW236" s="100"/>
      <c r="KX236" s="100"/>
      <c r="KY236" s="100"/>
      <c r="KZ236" s="100"/>
      <c r="LA236" s="100"/>
      <c r="LB236" s="100"/>
      <c r="LC236" s="100"/>
      <c r="LD236" s="100"/>
      <c r="LE236" s="100"/>
      <c r="LF236" s="100"/>
      <c r="LG236" s="100"/>
      <c r="LH236" s="100"/>
      <c r="LI236" s="100"/>
      <c r="LJ236" s="100"/>
      <c r="LK236" s="100"/>
      <c r="LL236" s="100"/>
      <c r="LM236" s="100"/>
      <c r="LN236" s="100"/>
      <c r="LO236" s="100"/>
      <c r="LP236" s="100"/>
      <c r="LQ236" s="100"/>
      <c r="LR236" s="100"/>
      <c r="LS236" s="100"/>
      <c r="LT236" s="100"/>
      <c r="LU236" s="100"/>
      <c r="LV236" s="100"/>
      <c r="LW236" s="100"/>
      <c r="LX236" s="100"/>
      <c r="LY236" s="100"/>
      <c r="LZ236" s="100"/>
      <c r="MA236" s="100"/>
      <c r="MB236" s="100"/>
      <c r="MC236" s="100"/>
      <c r="MD236" s="100"/>
      <c r="ME236" s="100"/>
      <c r="MF236" s="100"/>
      <c r="MG236" s="100"/>
      <c r="MH236" s="100"/>
      <c r="MI236" s="100"/>
      <c r="MJ236" s="100"/>
      <c r="MK236" s="100"/>
      <c r="ML236" s="100"/>
      <c r="MM236" s="100"/>
      <c r="MN236" s="100"/>
      <c r="MO236" s="100"/>
      <c r="MP236" s="100"/>
      <c r="MQ236" s="100"/>
      <c r="MR236" s="100"/>
      <c r="MS236" s="100"/>
      <c r="MT236" s="100"/>
      <c r="MU236" s="100"/>
      <c r="MV236" s="100"/>
      <c r="MW236" s="100"/>
      <c r="MX236" s="100"/>
      <c r="MY236" s="100"/>
      <c r="MZ236" s="100"/>
      <c r="NA236" s="100"/>
      <c r="NB236" s="100"/>
      <c r="NC236" s="100"/>
      <c r="ND236" s="100"/>
      <c r="NE236" s="100"/>
      <c r="NF236" s="100"/>
      <c r="NG236" s="100"/>
      <c r="NH236" s="100"/>
      <c r="NI236" s="100"/>
      <c r="NJ236" s="100"/>
      <c r="NK236" s="100"/>
      <c r="NL236" s="100"/>
      <c r="NM236" s="100"/>
      <c r="NN236" s="100"/>
      <c r="NO236" s="100"/>
      <c r="NP236" s="100"/>
      <c r="NQ236" s="100"/>
      <c r="NR236" s="100"/>
    </row>
    <row r="237" spans="1:382" s="155" customFormat="1" outlineLevel="1">
      <c r="A237" s="296"/>
      <c r="B237" s="185" t="s">
        <v>348</v>
      </c>
      <c r="C237" s="144" t="s">
        <v>110</v>
      </c>
      <c r="D237" s="145"/>
      <c r="E237" s="146"/>
      <c r="F237" s="156"/>
      <c r="G237" s="156"/>
      <c r="H237" s="157"/>
      <c r="I237" s="157"/>
      <c r="J237" s="148" t="s">
        <v>57</v>
      </c>
      <c r="K237" s="145">
        <v>2</v>
      </c>
      <c r="L237" s="201"/>
      <c r="M237" s="201"/>
      <c r="N237" s="201"/>
      <c r="O237" s="201"/>
      <c r="P237" s="115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  <c r="AM237" s="100"/>
      <c r="AN237" s="100"/>
      <c r="AO237" s="100"/>
      <c r="AP237" s="100"/>
      <c r="AQ237" s="100"/>
      <c r="AR237" s="100"/>
      <c r="AS237" s="100"/>
      <c r="AT237" s="100"/>
      <c r="AU237" s="100"/>
      <c r="AV237" s="100"/>
      <c r="AW237" s="100"/>
      <c r="AX237" s="100"/>
      <c r="AY237" s="100"/>
      <c r="AZ237" s="100"/>
      <c r="BA237" s="100"/>
      <c r="BB237" s="100"/>
      <c r="BC237" s="100"/>
      <c r="BD237" s="100"/>
      <c r="BE237" s="100"/>
      <c r="BF237" s="100"/>
      <c r="BG237" s="100"/>
      <c r="BH237" s="100"/>
      <c r="BI237" s="100"/>
      <c r="BJ237" s="100"/>
      <c r="BK237" s="100"/>
      <c r="BL237" s="100"/>
      <c r="BM237" s="100"/>
      <c r="BN237" s="100"/>
      <c r="BO237" s="100"/>
      <c r="BP237" s="100"/>
      <c r="BQ237" s="100"/>
      <c r="BR237" s="100"/>
      <c r="BS237" s="100"/>
      <c r="BT237" s="100"/>
      <c r="BU237" s="100"/>
      <c r="BV237" s="100"/>
      <c r="BW237" s="100"/>
      <c r="BX237" s="100"/>
      <c r="BY237" s="100"/>
      <c r="BZ237" s="100"/>
      <c r="CA237" s="100"/>
      <c r="CB237" s="100"/>
      <c r="CC237" s="100"/>
      <c r="CD237" s="100"/>
      <c r="CE237" s="100"/>
      <c r="CF237" s="100"/>
      <c r="CG237" s="100"/>
      <c r="CH237" s="100"/>
      <c r="CI237" s="100"/>
      <c r="CJ237" s="100"/>
      <c r="CK237" s="100"/>
      <c r="CL237" s="100"/>
      <c r="CM237" s="100"/>
      <c r="CN237" s="100"/>
      <c r="CO237" s="100"/>
      <c r="CP237" s="100"/>
      <c r="CQ237" s="100"/>
      <c r="CR237" s="100"/>
      <c r="CS237" s="100"/>
      <c r="CT237" s="100"/>
      <c r="CU237" s="100"/>
      <c r="CV237" s="100"/>
      <c r="CW237" s="100"/>
      <c r="CX237" s="100"/>
      <c r="CY237" s="100"/>
      <c r="CZ237" s="100"/>
      <c r="DA237" s="100"/>
      <c r="DB237" s="100"/>
      <c r="DC237" s="100"/>
      <c r="DD237" s="100"/>
      <c r="DE237" s="100"/>
      <c r="DF237" s="100"/>
      <c r="DG237" s="100"/>
      <c r="DH237" s="100"/>
      <c r="DI237" s="100"/>
      <c r="DJ237" s="100"/>
      <c r="DK237" s="100"/>
      <c r="DL237" s="100"/>
      <c r="DM237" s="100"/>
      <c r="DN237" s="100"/>
      <c r="DO237" s="100"/>
      <c r="DP237" s="100"/>
      <c r="DQ237" s="100"/>
      <c r="DR237" s="100"/>
      <c r="DS237" s="100"/>
      <c r="DT237" s="100"/>
      <c r="DU237" s="100"/>
      <c r="DV237" s="100"/>
      <c r="DW237" s="100"/>
      <c r="DX237" s="100"/>
      <c r="DY237" s="100"/>
      <c r="DZ237" s="100"/>
      <c r="EA237" s="100"/>
      <c r="EB237" s="100"/>
      <c r="EC237" s="100"/>
      <c r="ED237" s="100"/>
      <c r="EE237" s="100"/>
      <c r="EF237" s="100"/>
      <c r="EG237" s="100"/>
      <c r="EH237" s="100"/>
      <c r="EI237" s="100"/>
      <c r="EJ237" s="100"/>
      <c r="EK237" s="100"/>
      <c r="EL237" s="100"/>
      <c r="EM237" s="100"/>
      <c r="EN237" s="100"/>
      <c r="EO237" s="100"/>
      <c r="EP237" s="100"/>
      <c r="EQ237" s="100"/>
      <c r="ER237" s="100"/>
      <c r="ES237" s="100"/>
      <c r="ET237" s="100"/>
      <c r="EU237" s="100"/>
      <c r="EV237" s="100"/>
      <c r="EW237" s="100"/>
      <c r="EX237" s="100"/>
      <c r="EY237" s="100"/>
      <c r="EZ237" s="100"/>
      <c r="FA237" s="100"/>
      <c r="FB237" s="100"/>
      <c r="FC237" s="100"/>
      <c r="FD237" s="100"/>
      <c r="FE237" s="100"/>
      <c r="FF237" s="100"/>
      <c r="FG237" s="100"/>
      <c r="FH237" s="100"/>
      <c r="FI237" s="100"/>
      <c r="FJ237" s="100"/>
      <c r="FK237" s="100"/>
      <c r="FL237" s="100"/>
      <c r="FM237" s="100"/>
      <c r="FN237" s="100"/>
      <c r="FO237" s="100"/>
      <c r="FP237" s="100"/>
      <c r="FQ237" s="100"/>
      <c r="FR237" s="100"/>
      <c r="FS237" s="100"/>
      <c r="FT237" s="100"/>
      <c r="FU237" s="100"/>
      <c r="FV237" s="100"/>
      <c r="FW237" s="100"/>
      <c r="FX237" s="100"/>
      <c r="FY237" s="100"/>
      <c r="FZ237" s="100"/>
      <c r="GA237" s="100"/>
      <c r="GB237" s="100"/>
      <c r="GC237" s="100"/>
      <c r="GD237" s="100"/>
      <c r="GE237" s="100"/>
      <c r="GF237" s="100"/>
      <c r="GG237" s="100"/>
      <c r="GH237" s="100"/>
      <c r="GI237" s="100"/>
      <c r="GJ237" s="100"/>
      <c r="GK237" s="100"/>
      <c r="GL237" s="100"/>
      <c r="GM237" s="100"/>
      <c r="GN237" s="100"/>
      <c r="GO237" s="100"/>
      <c r="GP237" s="100"/>
      <c r="GQ237" s="100"/>
      <c r="GR237" s="100"/>
      <c r="GS237" s="100"/>
      <c r="GT237" s="100"/>
      <c r="GU237" s="100"/>
      <c r="GV237" s="100"/>
      <c r="GW237" s="100"/>
      <c r="GX237" s="100"/>
      <c r="GY237" s="100"/>
      <c r="GZ237" s="100"/>
      <c r="HA237" s="100"/>
      <c r="HB237" s="100"/>
      <c r="HC237" s="100"/>
      <c r="HD237" s="100"/>
      <c r="HE237" s="100"/>
      <c r="HF237" s="100"/>
      <c r="HG237" s="100"/>
      <c r="HH237" s="100"/>
      <c r="HI237" s="100"/>
      <c r="HJ237" s="100"/>
      <c r="HK237" s="100"/>
      <c r="HL237" s="100"/>
      <c r="HM237" s="100"/>
      <c r="HN237" s="100"/>
      <c r="HO237" s="100"/>
      <c r="HP237" s="100"/>
      <c r="HQ237" s="100"/>
      <c r="HR237" s="100"/>
      <c r="HS237" s="100"/>
      <c r="HT237" s="100"/>
      <c r="HU237" s="100"/>
      <c r="HV237" s="100"/>
      <c r="HW237" s="100"/>
      <c r="HX237" s="100"/>
      <c r="HY237" s="100"/>
      <c r="HZ237" s="100"/>
      <c r="IA237" s="100"/>
      <c r="IB237" s="100"/>
      <c r="IC237" s="100"/>
      <c r="ID237" s="100"/>
      <c r="IE237" s="100"/>
      <c r="IF237" s="100"/>
      <c r="IG237" s="100"/>
      <c r="IH237" s="100"/>
      <c r="II237" s="100"/>
      <c r="IJ237" s="100"/>
      <c r="IK237" s="100"/>
      <c r="IL237" s="100"/>
      <c r="IM237" s="100"/>
      <c r="IN237" s="100"/>
      <c r="IO237" s="100"/>
      <c r="IP237" s="100"/>
      <c r="IQ237" s="100"/>
      <c r="IR237" s="100"/>
      <c r="IS237" s="100"/>
      <c r="IT237" s="100"/>
      <c r="IU237" s="100"/>
      <c r="IV237" s="100"/>
      <c r="IW237" s="100"/>
      <c r="IX237" s="100"/>
      <c r="IY237" s="100"/>
      <c r="IZ237" s="100"/>
      <c r="JA237" s="100"/>
      <c r="JB237" s="100"/>
      <c r="JC237" s="100"/>
      <c r="JD237" s="100"/>
      <c r="JE237" s="100"/>
      <c r="JF237" s="100"/>
      <c r="JG237" s="100"/>
      <c r="JH237" s="100"/>
      <c r="JI237" s="100"/>
      <c r="JJ237" s="100"/>
      <c r="JK237" s="100"/>
      <c r="JL237" s="100"/>
      <c r="JM237" s="100"/>
      <c r="JN237" s="100"/>
      <c r="JO237" s="100"/>
      <c r="JP237" s="100"/>
      <c r="JQ237" s="100"/>
      <c r="JR237" s="100"/>
      <c r="JS237" s="100"/>
      <c r="JT237" s="100"/>
      <c r="JU237" s="100"/>
      <c r="JV237" s="100"/>
      <c r="JW237" s="100"/>
      <c r="JX237" s="100"/>
      <c r="JY237" s="100"/>
      <c r="JZ237" s="100"/>
      <c r="KA237" s="100"/>
      <c r="KB237" s="100"/>
      <c r="KC237" s="100"/>
      <c r="KD237" s="100"/>
      <c r="KE237" s="100"/>
      <c r="KF237" s="100"/>
      <c r="KG237" s="100"/>
      <c r="KH237" s="100"/>
      <c r="KI237" s="100"/>
      <c r="KJ237" s="100"/>
      <c r="KK237" s="100"/>
      <c r="KL237" s="100"/>
      <c r="KM237" s="100"/>
      <c r="KN237" s="100"/>
      <c r="KO237" s="100"/>
      <c r="KP237" s="100"/>
      <c r="KQ237" s="100"/>
      <c r="KR237" s="100"/>
      <c r="KS237" s="100"/>
      <c r="KT237" s="100"/>
      <c r="KU237" s="100"/>
      <c r="KV237" s="100"/>
      <c r="KW237" s="100"/>
      <c r="KX237" s="100"/>
      <c r="KY237" s="100"/>
      <c r="KZ237" s="100"/>
      <c r="LA237" s="100"/>
      <c r="LB237" s="100"/>
      <c r="LC237" s="100"/>
      <c r="LD237" s="100"/>
      <c r="LE237" s="100"/>
      <c r="LF237" s="100"/>
      <c r="LG237" s="100"/>
      <c r="LH237" s="100"/>
      <c r="LI237" s="100"/>
      <c r="LJ237" s="100"/>
      <c r="LK237" s="100"/>
      <c r="LL237" s="100"/>
      <c r="LM237" s="100"/>
      <c r="LN237" s="100"/>
      <c r="LO237" s="100"/>
      <c r="LP237" s="100"/>
      <c r="LQ237" s="100"/>
      <c r="LR237" s="100"/>
      <c r="LS237" s="100"/>
      <c r="LT237" s="100"/>
      <c r="LU237" s="100"/>
      <c r="LV237" s="100"/>
      <c r="LW237" s="100"/>
      <c r="LX237" s="100"/>
      <c r="LY237" s="100"/>
      <c r="LZ237" s="100"/>
      <c r="MA237" s="100"/>
      <c r="MB237" s="100"/>
      <c r="MC237" s="100"/>
      <c r="MD237" s="100"/>
      <c r="ME237" s="100"/>
      <c r="MF237" s="100"/>
      <c r="MG237" s="100"/>
      <c r="MH237" s="100"/>
      <c r="MI237" s="100"/>
      <c r="MJ237" s="100"/>
      <c r="MK237" s="100"/>
      <c r="ML237" s="100"/>
      <c r="MM237" s="100"/>
      <c r="MN237" s="100"/>
      <c r="MO237" s="100"/>
      <c r="MP237" s="100"/>
      <c r="MQ237" s="100"/>
      <c r="MR237" s="100"/>
      <c r="MS237" s="100"/>
      <c r="MT237" s="100"/>
      <c r="MU237" s="100"/>
      <c r="MV237" s="100"/>
      <c r="MW237" s="100"/>
      <c r="MX237" s="100"/>
      <c r="MY237" s="100"/>
      <c r="MZ237" s="100"/>
      <c r="NA237" s="100"/>
      <c r="NB237" s="100"/>
      <c r="NC237" s="100"/>
      <c r="ND237" s="100"/>
      <c r="NE237" s="100"/>
      <c r="NF237" s="100"/>
      <c r="NG237" s="100"/>
      <c r="NH237" s="100"/>
      <c r="NI237" s="100"/>
      <c r="NJ237" s="100"/>
      <c r="NK237" s="100"/>
      <c r="NL237" s="100"/>
      <c r="NM237" s="100"/>
      <c r="NN237" s="100"/>
      <c r="NO237" s="100"/>
      <c r="NP237" s="100"/>
      <c r="NQ237" s="100"/>
      <c r="NR237" s="100"/>
    </row>
    <row r="238" spans="1:382" s="155" customFormat="1" outlineLevel="1">
      <c r="A238" s="296"/>
      <c r="B238" s="185" t="s">
        <v>346</v>
      </c>
      <c r="C238" s="234" t="s">
        <v>126</v>
      </c>
      <c r="D238" s="145"/>
      <c r="E238" s="146"/>
      <c r="F238" s="156"/>
      <c r="G238" s="156"/>
      <c r="H238" s="157"/>
      <c r="I238" s="157"/>
      <c r="J238" s="148"/>
      <c r="K238" s="145"/>
      <c r="L238" s="201"/>
      <c r="M238" s="201"/>
      <c r="N238" s="201"/>
      <c r="O238" s="201"/>
      <c r="P238" s="115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  <c r="AM238" s="100"/>
      <c r="AN238" s="100"/>
      <c r="AO238" s="100"/>
      <c r="AP238" s="100"/>
      <c r="AQ238" s="100"/>
      <c r="AR238" s="100"/>
      <c r="AS238" s="100"/>
      <c r="AT238" s="100"/>
      <c r="AU238" s="100"/>
      <c r="AV238" s="100"/>
      <c r="AW238" s="100"/>
      <c r="AX238" s="100"/>
      <c r="AY238" s="100"/>
      <c r="AZ238" s="100"/>
      <c r="BA238" s="100"/>
      <c r="BB238" s="100"/>
      <c r="BC238" s="100"/>
      <c r="BD238" s="100"/>
      <c r="BE238" s="100"/>
      <c r="BF238" s="100"/>
      <c r="BG238" s="100"/>
      <c r="BH238" s="100"/>
      <c r="BI238" s="100"/>
      <c r="BJ238" s="100"/>
      <c r="BK238" s="100"/>
      <c r="BL238" s="100"/>
      <c r="BM238" s="100"/>
      <c r="BN238" s="100"/>
      <c r="BO238" s="100"/>
      <c r="BP238" s="100"/>
      <c r="BQ238" s="100"/>
      <c r="BR238" s="100"/>
      <c r="BS238" s="100"/>
      <c r="BT238" s="100"/>
      <c r="BU238" s="100"/>
      <c r="BV238" s="100"/>
      <c r="BW238" s="100"/>
      <c r="BX238" s="100"/>
      <c r="BY238" s="100"/>
      <c r="BZ238" s="100"/>
      <c r="CA238" s="100"/>
      <c r="CB238" s="100"/>
      <c r="CC238" s="100"/>
      <c r="CD238" s="100"/>
      <c r="CE238" s="100"/>
      <c r="CF238" s="100"/>
      <c r="CG238" s="100"/>
      <c r="CH238" s="100"/>
      <c r="CI238" s="100"/>
      <c r="CJ238" s="100"/>
      <c r="CK238" s="100"/>
      <c r="CL238" s="100"/>
      <c r="CM238" s="100"/>
      <c r="CN238" s="100"/>
      <c r="CO238" s="100"/>
      <c r="CP238" s="100"/>
      <c r="CQ238" s="100"/>
      <c r="CR238" s="100"/>
      <c r="CS238" s="100"/>
      <c r="CT238" s="100"/>
      <c r="CU238" s="100"/>
      <c r="CV238" s="100"/>
      <c r="CW238" s="100"/>
      <c r="CX238" s="100"/>
      <c r="CY238" s="100"/>
      <c r="CZ238" s="100"/>
      <c r="DA238" s="100"/>
      <c r="DB238" s="100"/>
      <c r="DC238" s="100"/>
      <c r="DD238" s="100"/>
      <c r="DE238" s="100"/>
      <c r="DF238" s="100"/>
      <c r="DG238" s="100"/>
      <c r="DH238" s="100"/>
      <c r="DI238" s="100"/>
      <c r="DJ238" s="100"/>
      <c r="DK238" s="100"/>
      <c r="DL238" s="100"/>
      <c r="DM238" s="100"/>
      <c r="DN238" s="100"/>
      <c r="DO238" s="100"/>
      <c r="DP238" s="100"/>
      <c r="DQ238" s="100"/>
      <c r="DR238" s="100"/>
      <c r="DS238" s="100"/>
      <c r="DT238" s="100"/>
      <c r="DU238" s="100"/>
      <c r="DV238" s="100"/>
      <c r="DW238" s="100"/>
      <c r="DX238" s="100"/>
      <c r="DY238" s="100"/>
      <c r="DZ238" s="100"/>
      <c r="EA238" s="100"/>
      <c r="EB238" s="100"/>
      <c r="EC238" s="100"/>
      <c r="ED238" s="100"/>
      <c r="EE238" s="100"/>
      <c r="EF238" s="100"/>
      <c r="EG238" s="100"/>
      <c r="EH238" s="100"/>
      <c r="EI238" s="100"/>
      <c r="EJ238" s="100"/>
      <c r="EK238" s="100"/>
      <c r="EL238" s="100"/>
      <c r="EM238" s="100"/>
      <c r="EN238" s="100"/>
      <c r="EO238" s="100"/>
      <c r="EP238" s="100"/>
      <c r="EQ238" s="100"/>
      <c r="ER238" s="100"/>
      <c r="ES238" s="100"/>
      <c r="ET238" s="100"/>
      <c r="EU238" s="100"/>
      <c r="EV238" s="100"/>
      <c r="EW238" s="100"/>
      <c r="EX238" s="100"/>
      <c r="EY238" s="100"/>
      <c r="EZ238" s="100"/>
      <c r="FA238" s="100"/>
      <c r="FB238" s="100"/>
      <c r="FC238" s="100"/>
      <c r="FD238" s="100"/>
      <c r="FE238" s="100"/>
      <c r="FF238" s="100"/>
      <c r="FG238" s="100"/>
      <c r="FH238" s="100"/>
      <c r="FI238" s="100"/>
      <c r="FJ238" s="100"/>
      <c r="FK238" s="100"/>
      <c r="FL238" s="100"/>
      <c r="FM238" s="100"/>
      <c r="FN238" s="100"/>
      <c r="FO238" s="100"/>
      <c r="FP238" s="100"/>
      <c r="FQ238" s="100"/>
      <c r="FR238" s="100"/>
      <c r="FS238" s="100"/>
      <c r="FT238" s="100"/>
      <c r="FU238" s="100"/>
      <c r="FV238" s="100"/>
      <c r="FW238" s="100"/>
      <c r="FX238" s="100"/>
      <c r="FY238" s="100"/>
      <c r="FZ238" s="100"/>
      <c r="GA238" s="100"/>
      <c r="GB238" s="100"/>
      <c r="GC238" s="100"/>
      <c r="GD238" s="100"/>
      <c r="GE238" s="100"/>
      <c r="GF238" s="100"/>
      <c r="GG238" s="100"/>
      <c r="GH238" s="100"/>
      <c r="GI238" s="100"/>
      <c r="GJ238" s="100"/>
      <c r="GK238" s="100"/>
      <c r="GL238" s="100"/>
      <c r="GM238" s="100"/>
      <c r="GN238" s="100"/>
      <c r="GO238" s="100"/>
      <c r="GP238" s="100"/>
      <c r="GQ238" s="100"/>
      <c r="GR238" s="100"/>
      <c r="GS238" s="100"/>
      <c r="GT238" s="100"/>
      <c r="GU238" s="100"/>
      <c r="GV238" s="100"/>
      <c r="GW238" s="100"/>
      <c r="GX238" s="100"/>
      <c r="GY238" s="100"/>
      <c r="GZ238" s="100"/>
      <c r="HA238" s="100"/>
      <c r="HB238" s="100"/>
      <c r="HC238" s="100"/>
      <c r="HD238" s="100"/>
      <c r="HE238" s="100"/>
      <c r="HF238" s="100"/>
      <c r="HG238" s="100"/>
      <c r="HH238" s="100"/>
      <c r="HI238" s="100"/>
      <c r="HJ238" s="100"/>
      <c r="HK238" s="100"/>
      <c r="HL238" s="100"/>
      <c r="HM238" s="100"/>
      <c r="HN238" s="100"/>
      <c r="HO238" s="100"/>
      <c r="HP238" s="100"/>
      <c r="HQ238" s="100"/>
      <c r="HR238" s="100"/>
      <c r="HS238" s="100"/>
      <c r="HT238" s="100"/>
      <c r="HU238" s="100"/>
      <c r="HV238" s="100"/>
      <c r="HW238" s="100"/>
      <c r="HX238" s="100"/>
      <c r="HY238" s="100"/>
      <c r="HZ238" s="100"/>
      <c r="IA238" s="100"/>
      <c r="IB238" s="100"/>
      <c r="IC238" s="100"/>
      <c r="ID238" s="100"/>
      <c r="IE238" s="100"/>
      <c r="IF238" s="100"/>
      <c r="IG238" s="100"/>
      <c r="IH238" s="100"/>
      <c r="II238" s="100"/>
      <c r="IJ238" s="100"/>
      <c r="IK238" s="100"/>
      <c r="IL238" s="100"/>
      <c r="IM238" s="100"/>
      <c r="IN238" s="100"/>
      <c r="IO238" s="100"/>
      <c r="IP238" s="100"/>
      <c r="IQ238" s="100"/>
      <c r="IR238" s="100"/>
      <c r="IS238" s="100"/>
      <c r="IT238" s="100"/>
      <c r="IU238" s="100"/>
      <c r="IV238" s="100"/>
      <c r="IW238" s="100"/>
      <c r="IX238" s="100"/>
      <c r="IY238" s="100"/>
      <c r="IZ238" s="100"/>
      <c r="JA238" s="100"/>
      <c r="JB238" s="100"/>
      <c r="JC238" s="100"/>
      <c r="JD238" s="100"/>
      <c r="JE238" s="100"/>
      <c r="JF238" s="100"/>
      <c r="JG238" s="100"/>
      <c r="JH238" s="100"/>
      <c r="JI238" s="100"/>
      <c r="JJ238" s="100"/>
      <c r="JK238" s="100"/>
      <c r="JL238" s="100"/>
      <c r="JM238" s="100"/>
      <c r="JN238" s="100"/>
      <c r="JO238" s="100"/>
      <c r="JP238" s="100"/>
      <c r="JQ238" s="100"/>
      <c r="JR238" s="100"/>
      <c r="JS238" s="100"/>
      <c r="JT238" s="100"/>
      <c r="JU238" s="100"/>
      <c r="JV238" s="100"/>
      <c r="JW238" s="100"/>
      <c r="JX238" s="100"/>
      <c r="JY238" s="100"/>
      <c r="JZ238" s="100"/>
      <c r="KA238" s="100"/>
      <c r="KB238" s="100"/>
      <c r="KC238" s="100"/>
      <c r="KD238" s="100"/>
      <c r="KE238" s="100"/>
      <c r="KF238" s="100"/>
      <c r="KG238" s="100"/>
      <c r="KH238" s="100"/>
      <c r="KI238" s="100"/>
      <c r="KJ238" s="100"/>
      <c r="KK238" s="100"/>
      <c r="KL238" s="100"/>
      <c r="KM238" s="100"/>
      <c r="KN238" s="100"/>
      <c r="KO238" s="100"/>
      <c r="KP238" s="100"/>
      <c r="KQ238" s="100"/>
      <c r="KR238" s="100"/>
      <c r="KS238" s="100"/>
      <c r="KT238" s="100"/>
      <c r="KU238" s="100"/>
      <c r="KV238" s="100"/>
      <c r="KW238" s="100"/>
      <c r="KX238" s="100"/>
      <c r="KY238" s="100"/>
      <c r="KZ238" s="100"/>
      <c r="LA238" s="100"/>
      <c r="LB238" s="100"/>
      <c r="LC238" s="100"/>
      <c r="LD238" s="100"/>
      <c r="LE238" s="100"/>
      <c r="LF238" s="100"/>
      <c r="LG238" s="100"/>
      <c r="LH238" s="100"/>
      <c r="LI238" s="100"/>
      <c r="LJ238" s="100"/>
      <c r="LK238" s="100"/>
      <c r="LL238" s="100"/>
      <c r="LM238" s="100"/>
      <c r="LN238" s="100"/>
      <c r="LO238" s="100"/>
      <c r="LP238" s="100"/>
      <c r="LQ238" s="100"/>
      <c r="LR238" s="100"/>
      <c r="LS238" s="100"/>
      <c r="LT238" s="100"/>
      <c r="LU238" s="100"/>
      <c r="LV238" s="100"/>
      <c r="LW238" s="100"/>
      <c r="LX238" s="100"/>
      <c r="LY238" s="100"/>
      <c r="LZ238" s="100"/>
      <c r="MA238" s="100"/>
      <c r="MB238" s="100"/>
      <c r="MC238" s="100"/>
      <c r="MD238" s="100"/>
      <c r="ME238" s="100"/>
      <c r="MF238" s="100"/>
      <c r="MG238" s="100"/>
      <c r="MH238" s="100"/>
      <c r="MI238" s="100"/>
      <c r="MJ238" s="100"/>
      <c r="MK238" s="100"/>
      <c r="ML238" s="100"/>
      <c r="MM238" s="100"/>
      <c r="MN238" s="100"/>
      <c r="MO238" s="100"/>
      <c r="MP238" s="100"/>
      <c r="MQ238" s="100"/>
      <c r="MR238" s="100"/>
      <c r="MS238" s="100"/>
      <c r="MT238" s="100"/>
      <c r="MU238" s="100"/>
      <c r="MV238" s="100"/>
      <c r="MW238" s="100"/>
      <c r="MX238" s="100"/>
      <c r="MY238" s="100"/>
      <c r="MZ238" s="100"/>
      <c r="NA238" s="100"/>
      <c r="NB238" s="100"/>
      <c r="NC238" s="100"/>
      <c r="ND238" s="100"/>
      <c r="NE238" s="100"/>
      <c r="NF238" s="100"/>
      <c r="NG238" s="100"/>
      <c r="NH238" s="100"/>
      <c r="NI238" s="100"/>
      <c r="NJ238" s="100"/>
      <c r="NK238" s="100"/>
      <c r="NL238" s="100"/>
      <c r="NM238" s="100"/>
      <c r="NN238" s="100"/>
      <c r="NO238" s="100"/>
      <c r="NP238" s="100"/>
      <c r="NQ238" s="100"/>
      <c r="NR238" s="100"/>
    </row>
    <row r="239" spans="1:382" s="155" customFormat="1" outlineLevel="1">
      <c r="A239" s="296"/>
      <c r="B239" s="185" t="s">
        <v>350</v>
      </c>
      <c r="C239" s="144" t="s">
        <v>156</v>
      </c>
      <c r="D239" s="145"/>
      <c r="E239" s="146"/>
      <c r="F239" s="156"/>
      <c r="G239" s="156"/>
      <c r="H239" s="157"/>
      <c r="I239" s="157"/>
      <c r="J239" s="148" t="s">
        <v>57</v>
      </c>
      <c r="K239" s="145">
        <v>1</v>
      </c>
      <c r="L239" s="201"/>
      <c r="M239" s="201"/>
      <c r="N239" s="201"/>
      <c r="O239" s="201"/>
      <c r="P239" s="115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  <c r="AJ239" s="100"/>
      <c r="AK239" s="100"/>
      <c r="AL239" s="100"/>
      <c r="AM239" s="100"/>
      <c r="AN239" s="100"/>
      <c r="AO239" s="100"/>
      <c r="AP239" s="100"/>
      <c r="AQ239" s="100"/>
      <c r="AR239" s="100"/>
      <c r="AS239" s="100"/>
      <c r="AT239" s="100"/>
      <c r="AU239" s="100"/>
      <c r="AV239" s="100"/>
      <c r="AW239" s="100"/>
      <c r="AX239" s="100"/>
      <c r="AY239" s="100"/>
      <c r="AZ239" s="100"/>
      <c r="BA239" s="100"/>
      <c r="BB239" s="100"/>
      <c r="BC239" s="100"/>
      <c r="BD239" s="100"/>
      <c r="BE239" s="100"/>
      <c r="BF239" s="100"/>
      <c r="BG239" s="100"/>
      <c r="BH239" s="100"/>
      <c r="BI239" s="100"/>
      <c r="BJ239" s="100"/>
      <c r="BK239" s="100"/>
      <c r="BL239" s="100"/>
      <c r="BM239" s="100"/>
      <c r="BN239" s="100"/>
      <c r="BO239" s="100"/>
      <c r="BP239" s="100"/>
      <c r="BQ239" s="100"/>
      <c r="BR239" s="100"/>
      <c r="BS239" s="100"/>
      <c r="BT239" s="100"/>
      <c r="BU239" s="100"/>
      <c r="BV239" s="100"/>
      <c r="BW239" s="100"/>
      <c r="BX239" s="100"/>
      <c r="BY239" s="100"/>
      <c r="BZ239" s="100"/>
      <c r="CA239" s="100"/>
      <c r="CB239" s="100"/>
      <c r="CC239" s="100"/>
      <c r="CD239" s="100"/>
      <c r="CE239" s="100"/>
      <c r="CF239" s="100"/>
      <c r="CG239" s="100"/>
      <c r="CH239" s="100"/>
      <c r="CI239" s="100"/>
      <c r="CJ239" s="100"/>
      <c r="CK239" s="100"/>
      <c r="CL239" s="100"/>
      <c r="CM239" s="100"/>
      <c r="CN239" s="100"/>
      <c r="CO239" s="100"/>
      <c r="CP239" s="100"/>
      <c r="CQ239" s="100"/>
      <c r="CR239" s="100"/>
      <c r="CS239" s="100"/>
      <c r="CT239" s="100"/>
      <c r="CU239" s="100"/>
      <c r="CV239" s="100"/>
      <c r="CW239" s="100"/>
      <c r="CX239" s="100"/>
      <c r="CY239" s="100"/>
      <c r="CZ239" s="100"/>
      <c r="DA239" s="100"/>
      <c r="DB239" s="100"/>
      <c r="DC239" s="100"/>
      <c r="DD239" s="100"/>
      <c r="DE239" s="100"/>
      <c r="DF239" s="100"/>
      <c r="DG239" s="100"/>
      <c r="DH239" s="100"/>
      <c r="DI239" s="100"/>
      <c r="DJ239" s="100"/>
      <c r="DK239" s="100"/>
      <c r="DL239" s="100"/>
      <c r="DM239" s="100"/>
      <c r="DN239" s="100"/>
      <c r="DO239" s="100"/>
      <c r="DP239" s="100"/>
      <c r="DQ239" s="100"/>
      <c r="DR239" s="100"/>
      <c r="DS239" s="100"/>
      <c r="DT239" s="100"/>
      <c r="DU239" s="100"/>
      <c r="DV239" s="100"/>
      <c r="DW239" s="100"/>
      <c r="DX239" s="100"/>
      <c r="DY239" s="100"/>
      <c r="DZ239" s="100"/>
      <c r="EA239" s="100"/>
      <c r="EB239" s="100"/>
      <c r="EC239" s="100"/>
      <c r="ED239" s="100"/>
      <c r="EE239" s="100"/>
      <c r="EF239" s="100"/>
      <c r="EG239" s="100"/>
      <c r="EH239" s="100"/>
      <c r="EI239" s="100"/>
      <c r="EJ239" s="100"/>
      <c r="EK239" s="100"/>
      <c r="EL239" s="100"/>
      <c r="EM239" s="100"/>
      <c r="EN239" s="100"/>
      <c r="EO239" s="100"/>
      <c r="EP239" s="100"/>
      <c r="EQ239" s="100"/>
      <c r="ER239" s="100"/>
      <c r="ES239" s="100"/>
      <c r="ET239" s="100"/>
      <c r="EU239" s="100"/>
      <c r="EV239" s="100"/>
      <c r="EW239" s="100"/>
      <c r="EX239" s="100"/>
      <c r="EY239" s="100"/>
      <c r="EZ239" s="100"/>
      <c r="FA239" s="100"/>
      <c r="FB239" s="100"/>
      <c r="FC239" s="100"/>
      <c r="FD239" s="100"/>
      <c r="FE239" s="100"/>
      <c r="FF239" s="100"/>
      <c r="FG239" s="100"/>
      <c r="FH239" s="100"/>
      <c r="FI239" s="100"/>
      <c r="FJ239" s="100"/>
      <c r="FK239" s="100"/>
      <c r="FL239" s="100"/>
      <c r="FM239" s="100"/>
      <c r="FN239" s="100"/>
      <c r="FO239" s="100"/>
      <c r="FP239" s="100"/>
      <c r="FQ239" s="100"/>
      <c r="FR239" s="100"/>
      <c r="FS239" s="100"/>
      <c r="FT239" s="100"/>
      <c r="FU239" s="100"/>
      <c r="FV239" s="100"/>
      <c r="FW239" s="100"/>
      <c r="FX239" s="100"/>
      <c r="FY239" s="100"/>
      <c r="FZ239" s="100"/>
      <c r="GA239" s="100"/>
      <c r="GB239" s="100"/>
      <c r="GC239" s="100"/>
      <c r="GD239" s="100"/>
      <c r="GE239" s="100"/>
      <c r="GF239" s="100"/>
      <c r="GG239" s="100"/>
      <c r="GH239" s="100"/>
      <c r="GI239" s="100"/>
      <c r="GJ239" s="100"/>
      <c r="GK239" s="100"/>
      <c r="GL239" s="100"/>
      <c r="GM239" s="100"/>
      <c r="GN239" s="100"/>
      <c r="GO239" s="100"/>
      <c r="GP239" s="100"/>
      <c r="GQ239" s="100"/>
      <c r="GR239" s="100"/>
      <c r="GS239" s="100"/>
      <c r="GT239" s="100"/>
      <c r="GU239" s="100"/>
      <c r="GV239" s="100"/>
      <c r="GW239" s="100"/>
      <c r="GX239" s="100"/>
      <c r="GY239" s="100"/>
      <c r="GZ239" s="100"/>
      <c r="HA239" s="100"/>
      <c r="HB239" s="100"/>
      <c r="HC239" s="100"/>
      <c r="HD239" s="100"/>
      <c r="HE239" s="100"/>
      <c r="HF239" s="100"/>
      <c r="HG239" s="100"/>
      <c r="HH239" s="100"/>
      <c r="HI239" s="100"/>
      <c r="HJ239" s="100"/>
      <c r="HK239" s="100"/>
      <c r="HL239" s="100"/>
      <c r="HM239" s="100"/>
      <c r="HN239" s="100"/>
      <c r="HO239" s="100"/>
      <c r="HP239" s="100"/>
      <c r="HQ239" s="100"/>
      <c r="HR239" s="100"/>
      <c r="HS239" s="100"/>
      <c r="HT239" s="100"/>
      <c r="HU239" s="100"/>
      <c r="HV239" s="100"/>
      <c r="HW239" s="100"/>
      <c r="HX239" s="100"/>
      <c r="HY239" s="100"/>
      <c r="HZ239" s="100"/>
      <c r="IA239" s="100"/>
      <c r="IB239" s="100"/>
      <c r="IC239" s="100"/>
      <c r="ID239" s="100"/>
      <c r="IE239" s="100"/>
      <c r="IF239" s="100"/>
      <c r="IG239" s="100"/>
      <c r="IH239" s="100"/>
      <c r="II239" s="100"/>
      <c r="IJ239" s="100"/>
      <c r="IK239" s="100"/>
      <c r="IL239" s="100"/>
      <c r="IM239" s="100"/>
      <c r="IN239" s="100"/>
      <c r="IO239" s="100"/>
      <c r="IP239" s="100"/>
      <c r="IQ239" s="100"/>
      <c r="IR239" s="100"/>
      <c r="IS239" s="100"/>
      <c r="IT239" s="100"/>
      <c r="IU239" s="100"/>
      <c r="IV239" s="100"/>
      <c r="IW239" s="100"/>
      <c r="IX239" s="100"/>
      <c r="IY239" s="100"/>
      <c r="IZ239" s="100"/>
      <c r="JA239" s="100"/>
      <c r="JB239" s="100"/>
      <c r="JC239" s="100"/>
      <c r="JD239" s="100"/>
      <c r="JE239" s="100"/>
      <c r="JF239" s="100"/>
      <c r="JG239" s="100"/>
      <c r="JH239" s="100"/>
      <c r="JI239" s="100"/>
      <c r="JJ239" s="100"/>
      <c r="JK239" s="100"/>
      <c r="JL239" s="100"/>
      <c r="JM239" s="100"/>
      <c r="JN239" s="100"/>
      <c r="JO239" s="100"/>
      <c r="JP239" s="100"/>
      <c r="JQ239" s="100"/>
      <c r="JR239" s="100"/>
      <c r="JS239" s="100"/>
      <c r="JT239" s="100"/>
      <c r="JU239" s="100"/>
      <c r="JV239" s="100"/>
      <c r="JW239" s="100"/>
      <c r="JX239" s="100"/>
      <c r="JY239" s="100"/>
      <c r="JZ239" s="100"/>
      <c r="KA239" s="100"/>
      <c r="KB239" s="100"/>
      <c r="KC239" s="100"/>
      <c r="KD239" s="100"/>
      <c r="KE239" s="100"/>
      <c r="KF239" s="100"/>
      <c r="KG239" s="100"/>
      <c r="KH239" s="100"/>
      <c r="KI239" s="100"/>
      <c r="KJ239" s="100"/>
      <c r="KK239" s="100"/>
      <c r="KL239" s="100"/>
      <c r="KM239" s="100"/>
      <c r="KN239" s="100"/>
      <c r="KO239" s="100"/>
      <c r="KP239" s="100"/>
      <c r="KQ239" s="100"/>
      <c r="KR239" s="100"/>
      <c r="KS239" s="100"/>
      <c r="KT239" s="100"/>
      <c r="KU239" s="100"/>
      <c r="KV239" s="100"/>
      <c r="KW239" s="100"/>
      <c r="KX239" s="100"/>
      <c r="KY239" s="100"/>
      <c r="KZ239" s="100"/>
      <c r="LA239" s="100"/>
      <c r="LB239" s="100"/>
      <c r="LC239" s="100"/>
      <c r="LD239" s="100"/>
      <c r="LE239" s="100"/>
      <c r="LF239" s="100"/>
      <c r="LG239" s="100"/>
      <c r="LH239" s="100"/>
      <c r="LI239" s="100"/>
      <c r="LJ239" s="100"/>
      <c r="LK239" s="100"/>
      <c r="LL239" s="100"/>
      <c r="LM239" s="100"/>
      <c r="LN239" s="100"/>
      <c r="LO239" s="100"/>
      <c r="LP239" s="100"/>
      <c r="LQ239" s="100"/>
      <c r="LR239" s="100"/>
      <c r="LS239" s="100"/>
      <c r="LT239" s="100"/>
      <c r="LU239" s="100"/>
      <c r="LV239" s="100"/>
      <c r="LW239" s="100"/>
      <c r="LX239" s="100"/>
      <c r="LY239" s="100"/>
      <c r="LZ239" s="100"/>
      <c r="MA239" s="100"/>
      <c r="MB239" s="100"/>
      <c r="MC239" s="100"/>
      <c r="MD239" s="100"/>
      <c r="ME239" s="100"/>
      <c r="MF239" s="100"/>
      <c r="MG239" s="100"/>
      <c r="MH239" s="100"/>
      <c r="MI239" s="100"/>
      <c r="MJ239" s="100"/>
      <c r="MK239" s="100"/>
      <c r="ML239" s="100"/>
      <c r="MM239" s="100"/>
      <c r="MN239" s="100"/>
      <c r="MO239" s="100"/>
      <c r="MP239" s="100"/>
      <c r="MQ239" s="100"/>
      <c r="MR239" s="100"/>
      <c r="MS239" s="100"/>
      <c r="MT239" s="100"/>
      <c r="MU239" s="100"/>
      <c r="MV239" s="100"/>
      <c r="MW239" s="100"/>
      <c r="MX239" s="100"/>
      <c r="MY239" s="100"/>
      <c r="MZ239" s="100"/>
      <c r="NA239" s="100"/>
      <c r="NB239" s="100"/>
      <c r="NC239" s="100"/>
      <c r="ND239" s="100"/>
      <c r="NE239" s="100"/>
      <c r="NF239" s="100"/>
      <c r="NG239" s="100"/>
      <c r="NH239" s="100"/>
      <c r="NI239" s="100"/>
      <c r="NJ239" s="100"/>
      <c r="NK239" s="100"/>
      <c r="NL239" s="100"/>
      <c r="NM239" s="100"/>
      <c r="NN239" s="100"/>
      <c r="NO239" s="100"/>
      <c r="NP239" s="100"/>
      <c r="NQ239" s="100"/>
      <c r="NR239" s="100"/>
    </row>
    <row r="240" spans="1:382" s="155" customFormat="1" outlineLevel="1">
      <c r="A240" s="296"/>
      <c r="B240" s="185" t="s">
        <v>351</v>
      </c>
      <c r="C240" s="245" t="s">
        <v>431</v>
      </c>
      <c r="D240" s="303"/>
      <c r="E240" s="146"/>
      <c r="F240" s="156"/>
      <c r="G240" s="156"/>
      <c r="H240" s="157"/>
      <c r="I240" s="157"/>
      <c r="J240" s="148" t="s">
        <v>57</v>
      </c>
      <c r="K240" s="145">
        <v>6</v>
      </c>
      <c r="L240" s="201"/>
      <c r="M240" s="201"/>
      <c r="N240" s="201"/>
      <c r="O240" s="201"/>
      <c r="P240" s="115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  <c r="AJ240" s="100"/>
      <c r="AK240" s="100"/>
      <c r="AL240" s="100"/>
      <c r="AM240" s="100"/>
      <c r="AN240" s="100"/>
      <c r="AO240" s="100"/>
      <c r="AP240" s="100"/>
      <c r="AQ240" s="100"/>
      <c r="AR240" s="100"/>
      <c r="AS240" s="100"/>
      <c r="AT240" s="100"/>
      <c r="AU240" s="100"/>
      <c r="AV240" s="100"/>
      <c r="AW240" s="100"/>
      <c r="AX240" s="100"/>
      <c r="AY240" s="100"/>
      <c r="AZ240" s="100"/>
      <c r="BA240" s="100"/>
      <c r="BB240" s="100"/>
      <c r="BC240" s="100"/>
      <c r="BD240" s="100"/>
      <c r="BE240" s="100"/>
      <c r="BF240" s="100"/>
      <c r="BG240" s="100"/>
      <c r="BH240" s="100"/>
      <c r="BI240" s="100"/>
      <c r="BJ240" s="100"/>
      <c r="BK240" s="100"/>
      <c r="BL240" s="100"/>
      <c r="BM240" s="100"/>
      <c r="BN240" s="100"/>
      <c r="BO240" s="100"/>
      <c r="BP240" s="100"/>
      <c r="BQ240" s="100"/>
      <c r="BR240" s="100"/>
      <c r="BS240" s="100"/>
      <c r="BT240" s="100"/>
      <c r="BU240" s="100"/>
      <c r="BV240" s="100"/>
      <c r="BW240" s="100"/>
      <c r="BX240" s="100"/>
      <c r="BY240" s="100"/>
      <c r="BZ240" s="100"/>
      <c r="CA240" s="100"/>
      <c r="CB240" s="100"/>
      <c r="CC240" s="100"/>
      <c r="CD240" s="100"/>
      <c r="CE240" s="100"/>
      <c r="CF240" s="100"/>
      <c r="CG240" s="100"/>
      <c r="CH240" s="100"/>
      <c r="CI240" s="100"/>
      <c r="CJ240" s="100"/>
      <c r="CK240" s="100"/>
      <c r="CL240" s="100"/>
      <c r="CM240" s="100"/>
      <c r="CN240" s="100"/>
      <c r="CO240" s="100"/>
      <c r="CP240" s="100"/>
      <c r="CQ240" s="100"/>
      <c r="CR240" s="100"/>
      <c r="CS240" s="100"/>
      <c r="CT240" s="100"/>
      <c r="CU240" s="100"/>
      <c r="CV240" s="100"/>
      <c r="CW240" s="100"/>
      <c r="CX240" s="100"/>
      <c r="CY240" s="100"/>
      <c r="CZ240" s="100"/>
      <c r="DA240" s="100"/>
      <c r="DB240" s="100"/>
      <c r="DC240" s="100"/>
      <c r="DD240" s="100"/>
      <c r="DE240" s="100"/>
      <c r="DF240" s="100"/>
      <c r="DG240" s="100"/>
      <c r="DH240" s="100"/>
      <c r="DI240" s="100"/>
      <c r="DJ240" s="100"/>
      <c r="DK240" s="100"/>
      <c r="DL240" s="100"/>
      <c r="DM240" s="100"/>
      <c r="DN240" s="100"/>
      <c r="DO240" s="100"/>
      <c r="DP240" s="100"/>
      <c r="DQ240" s="100"/>
      <c r="DR240" s="100"/>
      <c r="DS240" s="100"/>
      <c r="DT240" s="100"/>
      <c r="DU240" s="100"/>
      <c r="DV240" s="100"/>
      <c r="DW240" s="100"/>
      <c r="DX240" s="100"/>
      <c r="DY240" s="100"/>
      <c r="DZ240" s="100"/>
      <c r="EA240" s="100"/>
      <c r="EB240" s="100"/>
      <c r="EC240" s="100"/>
      <c r="ED240" s="100"/>
      <c r="EE240" s="100"/>
      <c r="EF240" s="100"/>
      <c r="EG240" s="100"/>
      <c r="EH240" s="100"/>
      <c r="EI240" s="100"/>
      <c r="EJ240" s="100"/>
      <c r="EK240" s="100"/>
      <c r="EL240" s="100"/>
      <c r="EM240" s="100"/>
      <c r="EN240" s="100"/>
      <c r="EO240" s="100"/>
      <c r="EP240" s="100"/>
      <c r="EQ240" s="100"/>
      <c r="ER240" s="100"/>
      <c r="ES240" s="100"/>
      <c r="ET240" s="100"/>
      <c r="EU240" s="100"/>
      <c r="EV240" s="100"/>
      <c r="EW240" s="100"/>
      <c r="EX240" s="100"/>
      <c r="EY240" s="100"/>
      <c r="EZ240" s="100"/>
      <c r="FA240" s="100"/>
      <c r="FB240" s="100"/>
      <c r="FC240" s="100"/>
      <c r="FD240" s="100"/>
      <c r="FE240" s="100"/>
      <c r="FF240" s="100"/>
      <c r="FG240" s="100"/>
      <c r="FH240" s="100"/>
      <c r="FI240" s="100"/>
      <c r="FJ240" s="100"/>
      <c r="FK240" s="100"/>
      <c r="FL240" s="100"/>
      <c r="FM240" s="100"/>
      <c r="FN240" s="100"/>
      <c r="FO240" s="100"/>
      <c r="FP240" s="100"/>
      <c r="FQ240" s="100"/>
      <c r="FR240" s="100"/>
      <c r="FS240" s="100"/>
      <c r="FT240" s="100"/>
      <c r="FU240" s="100"/>
      <c r="FV240" s="100"/>
      <c r="FW240" s="100"/>
      <c r="FX240" s="100"/>
      <c r="FY240" s="100"/>
      <c r="FZ240" s="100"/>
      <c r="GA240" s="100"/>
      <c r="GB240" s="100"/>
      <c r="GC240" s="100"/>
      <c r="GD240" s="100"/>
      <c r="GE240" s="100"/>
      <c r="GF240" s="100"/>
      <c r="GG240" s="100"/>
      <c r="GH240" s="100"/>
      <c r="GI240" s="100"/>
      <c r="GJ240" s="100"/>
      <c r="GK240" s="100"/>
      <c r="GL240" s="100"/>
      <c r="GM240" s="100"/>
      <c r="GN240" s="100"/>
      <c r="GO240" s="100"/>
      <c r="GP240" s="100"/>
      <c r="GQ240" s="100"/>
      <c r="GR240" s="100"/>
      <c r="GS240" s="100"/>
      <c r="GT240" s="100"/>
      <c r="GU240" s="100"/>
      <c r="GV240" s="100"/>
      <c r="GW240" s="100"/>
      <c r="GX240" s="100"/>
      <c r="GY240" s="100"/>
      <c r="GZ240" s="100"/>
      <c r="HA240" s="100"/>
      <c r="HB240" s="100"/>
      <c r="HC240" s="100"/>
      <c r="HD240" s="100"/>
      <c r="HE240" s="100"/>
      <c r="HF240" s="100"/>
      <c r="HG240" s="100"/>
      <c r="HH240" s="100"/>
      <c r="HI240" s="100"/>
      <c r="HJ240" s="100"/>
      <c r="HK240" s="100"/>
      <c r="HL240" s="100"/>
      <c r="HM240" s="100"/>
      <c r="HN240" s="100"/>
      <c r="HO240" s="100"/>
      <c r="HP240" s="100"/>
      <c r="HQ240" s="100"/>
      <c r="HR240" s="100"/>
      <c r="HS240" s="100"/>
      <c r="HT240" s="100"/>
      <c r="HU240" s="100"/>
      <c r="HV240" s="100"/>
      <c r="HW240" s="100"/>
      <c r="HX240" s="100"/>
      <c r="HY240" s="100"/>
      <c r="HZ240" s="100"/>
      <c r="IA240" s="100"/>
      <c r="IB240" s="100"/>
      <c r="IC240" s="100"/>
      <c r="ID240" s="100"/>
      <c r="IE240" s="100"/>
      <c r="IF240" s="100"/>
      <c r="IG240" s="100"/>
      <c r="IH240" s="100"/>
      <c r="II240" s="100"/>
      <c r="IJ240" s="100"/>
      <c r="IK240" s="100"/>
      <c r="IL240" s="100"/>
      <c r="IM240" s="100"/>
      <c r="IN240" s="100"/>
      <c r="IO240" s="100"/>
      <c r="IP240" s="100"/>
      <c r="IQ240" s="100"/>
      <c r="IR240" s="100"/>
      <c r="IS240" s="100"/>
      <c r="IT240" s="100"/>
      <c r="IU240" s="100"/>
      <c r="IV240" s="100"/>
      <c r="IW240" s="100"/>
      <c r="IX240" s="100"/>
      <c r="IY240" s="100"/>
      <c r="IZ240" s="100"/>
      <c r="JA240" s="100"/>
      <c r="JB240" s="100"/>
      <c r="JC240" s="100"/>
      <c r="JD240" s="100"/>
      <c r="JE240" s="100"/>
      <c r="JF240" s="100"/>
      <c r="JG240" s="100"/>
      <c r="JH240" s="100"/>
      <c r="JI240" s="100"/>
      <c r="JJ240" s="100"/>
      <c r="JK240" s="100"/>
      <c r="JL240" s="100"/>
      <c r="JM240" s="100"/>
      <c r="JN240" s="100"/>
      <c r="JO240" s="100"/>
      <c r="JP240" s="100"/>
      <c r="JQ240" s="100"/>
      <c r="JR240" s="100"/>
      <c r="JS240" s="100"/>
      <c r="JT240" s="100"/>
      <c r="JU240" s="100"/>
      <c r="JV240" s="100"/>
      <c r="JW240" s="100"/>
      <c r="JX240" s="100"/>
      <c r="JY240" s="100"/>
      <c r="JZ240" s="100"/>
      <c r="KA240" s="100"/>
      <c r="KB240" s="100"/>
      <c r="KC240" s="100"/>
      <c r="KD240" s="100"/>
      <c r="KE240" s="100"/>
      <c r="KF240" s="100"/>
      <c r="KG240" s="100"/>
      <c r="KH240" s="100"/>
      <c r="KI240" s="100"/>
      <c r="KJ240" s="100"/>
      <c r="KK240" s="100"/>
      <c r="KL240" s="100"/>
      <c r="KM240" s="100"/>
      <c r="KN240" s="100"/>
      <c r="KO240" s="100"/>
      <c r="KP240" s="100"/>
      <c r="KQ240" s="100"/>
      <c r="KR240" s="100"/>
      <c r="KS240" s="100"/>
      <c r="KT240" s="100"/>
      <c r="KU240" s="100"/>
      <c r="KV240" s="100"/>
      <c r="KW240" s="100"/>
      <c r="KX240" s="100"/>
      <c r="KY240" s="100"/>
      <c r="KZ240" s="100"/>
      <c r="LA240" s="100"/>
      <c r="LB240" s="100"/>
      <c r="LC240" s="100"/>
      <c r="LD240" s="100"/>
      <c r="LE240" s="100"/>
      <c r="LF240" s="100"/>
      <c r="LG240" s="100"/>
      <c r="LH240" s="100"/>
      <c r="LI240" s="100"/>
      <c r="LJ240" s="100"/>
      <c r="LK240" s="100"/>
      <c r="LL240" s="100"/>
      <c r="LM240" s="100"/>
      <c r="LN240" s="100"/>
      <c r="LO240" s="100"/>
      <c r="LP240" s="100"/>
      <c r="LQ240" s="100"/>
      <c r="LR240" s="100"/>
      <c r="LS240" s="100"/>
      <c r="LT240" s="100"/>
      <c r="LU240" s="100"/>
      <c r="LV240" s="100"/>
      <c r="LW240" s="100"/>
      <c r="LX240" s="100"/>
      <c r="LY240" s="100"/>
      <c r="LZ240" s="100"/>
      <c r="MA240" s="100"/>
      <c r="MB240" s="100"/>
      <c r="MC240" s="100"/>
      <c r="MD240" s="100"/>
      <c r="ME240" s="100"/>
      <c r="MF240" s="100"/>
      <c r="MG240" s="100"/>
      <c r="MH240" s="100"/>
      <c r="MI240" s="100"/>
      <c r="MJ240" s="100"/>
      <c r="MK240" s="100"/>
      <c r="ML240" s="100"/>
      <c r="MM240" s="100"/>
      <c r="MN240" s="100"/>
      <c r="MO240" s="100"/>
      <c r="MP240" s="100"/>
      <c r="MQ240" s="100"/>
      <c r="MR240" s="100"/>
      <c r="MS240" s="100"/>
      <c r="MT240" s="100"/>
      <c r="MU240" s="100"/>
      <c r="MV240" s="100"/>
      <c r="MW240" s="100"/>
      <c r="MX240" s="100"/>
      <c r="MY240" s="100"/>
      <c r="MZ240" s="100"/>
      <c r="NA240" s="100"/>
      <c r="NB240" s="100"/>
      <c r="NC240" s="100"/>
      <c r="ND240" s="100"/>
      <c r="NE240" s="100"/>
      <c r="NF240" s="100"/>
      <c r="NG240" s="100"/>
      <c r="NH240" s="100"/>
      <c r="NI240" s="100"/>
      <c r="NJ240" s="100"/>
      <c r="NK240" s="100"/>
      <c r="NL240" s="100"/>
      <c r="NM240" s="100"/>
      <c r="NN240" s="100"/>
      <c r="NO240" s="100"/>
      <c r="NP240" s="100"/>
      <c r="NQ240" s="100"/>
      <c r="NR240" s="100"/>
    </row>
    <row r="241" spans="1:382" s="155" customFormat="1" outlineLevel="1">
      <c r="A241" s="296"/>
      <c r="B241" s="185" t="s">
        <v>352</v>
      </c>
      <c r="C241" s="144" t="s">
        <v>110</v>
      </c>
      <c r="D241" s="303"/>
      <c r="E241" s="146"/>
      <c r="F241" s="156"/>
      <c r="G241" s="156"/>
      <c r="H241" s="157"/>
      <c r="I241" s="157"/>
      <c r="J241" s="148" t="s">
        <v>57</v>
      </c>
      <c r="K241" s="145">
        <v>4</v>
      </c>
      <c r="L241" s="201"/>
      <c r="M241" s="201"/>
      <c r="N241" s="201"/>
      <c r="O241" s="201"/>
      <c r="P241" s="115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AR241" s="100"/>
      <c r="AS241" s="100"/>
      <c r="AT241" s="100"/>
      <c r="AU241" s="100"/>
      <c r="AV241" s="100"/>
      <c r="AW241" s="100"/>
      <c r="AX241" s="100"/>
      <c r="AY241" s="100"/>
      <c r="AZ241" s="100"/>
      <c r="BA241" s="100"/>
      <c r="BB241" s="100"/>
      <c r="BC241" s="100"/>
      <c r="BD241" s="100"/>
      <c r="BE241" s="100"/>
      <c r="BF241" s="100"/>
      <c r="BG241" s="100"/>
      <c r="BH241" s="100"/>
      <c r="BI241" s="100"/>
      <c r="BJ241" s="100"/>
      <c r="BK241" s="100"/>
      <c r="BL241" s="100"/>
      <c r="BM241" s="100"/>
      <c r="BN241" s="100"/>
      <c r="BO241" s="100"/>
      <c r="BP241" s="100"/>
      <c r="BQ241" s="100"/>
      <c r="BR241" s="100"/>
      <c r="BS241" s="100"/>
      <c r="BT241" s="100"/>
      <c r="BU241" s="100"/>
      <c r="BV241" s="100"/>
      <c r="BW241" s="100"/>
      <c r="BX241" s="100"/>
      <c r="BY241" s="100"/>
      <c r="BZ241" s="100"/>
      <c r="CA241" s="100"/>
      <c r="CB241" s="100"/>
      <c r="CC241" s="100"/>
      <c r="CD241" s="100"/>
      <c r="CE241" s="100"/>
      <c r="CF241" s="100"/>
      <c r="CG241" s="100"/>
      <c r="CH241" s="100"/>
      <c r="CI241" s="100"/>
      <c r="CJ241" s="100"/>
      <c r="CK241" s="100"/>
      <c r="CL241" s="100"/>
      <c r="CM241" s="100"/>
      <c r="CN241" s="100"/>
      <c r="CO241" s="100"/>
      <c r="CP241" s="100"/>
      <c r="CQ241" s="100"/>
      <c r="CR241" s="100"/>
      <c r="CS241" s="100"/>
      <c r="CT241" s="100"/>
      <c r="CU241" s="100"/>
      <c r="CV241" s="100"/>
      <c r="CW241" s="100"/>
      <c r="CX241" s="100"/>
      <c r="CY241" s="100"/>
      <c r="CZ241" s="100"/>
      <c r="DA241" s="100"/>
      <c r="DB241" s="100"/>
      <c r="DC241" s="100"/>
      <c r="DD241" s="100"/>
      <c r="DE241" s="100"/>
      <c r="DF241" s="100"/>
      <c r="DG241" s="100"/>
      <c r="DH241" s="100"/>
      <c r="DI241" s="100"/>
      <c r="DJ241" s="100"/>
      <c r="DK241" s="100"/>
      <c r="DL241" s="100"/>
      <c r="DM241" s="100"/>
      <c r="DN241" s="100"/>
      <c r="DO241" s="100"/>
      <c r="DP241" s="100"/>
      <c r="DQ241" s="100"/>
      <c r="DR241" s="100"/>
      <c r="DS241" s="100"/>
      <c r="DT241" s="100"/>
      <c r="DU241" s="100"/>
      <c r="DV241" s="100"/>
      <c r="DW241" s="100"/>
      <c r="DX241" s="100"/>
      <c r="DY241" s="100"/>
      <c r="DZ241" s="100"/>
      <c r="EA241" s="100"/>
      <c r="EB241" s="100"/>
      <c r="EC241" s="100"/>
      <c r="ED241" s="100"/>
      <c r="EE241" s="100"/>
      <c r="EF241" s="100"/>
      <c r="EG241" s="100"/>
      <c r="EH241" s="100"/>
      <c r="EI241" s="100"/>
      <c r="EJ241" s="100"/>
      <c r="EK241" s="100"/>
      <c r="EL241" s="100"/>
      <c r="EM241" s="100"/>
      <c r="EN241" s="100"/>
      <c r="EO241" s="100"/>
      <c r="EP241" s="100"/>
      <c r="EQ241" s="100"/>
      <c r="ER241" s="100"/>
      <c r="ES241" s="100"/>
      <c r="ET241" s="100"/>
      <c r="EU241" s="100"/>
      <c r="EV241" s="100"/>
      <c r="EW241" s="100"/>
      <c r="EX241" s="100"/>
      <c r="EY241" s="100"/>
      <c r="EZ241" s="100"/>
      <c r="FA241" s="100"/>
      <c r="FB241" s="100"/>
      <c r="FC241" s="100"/>
      <c r="FD241" s="100"/>
      <c r="FE241" s="100"/>
      <c r="FF241" s="100"/>
      <c r="FG241" s="100"/>
      <c r="FH241" s="100"/>
      <c r="FI241" s="100"/>
      <c r="FJ241" s="100"/>
      <c r="FK241" s="100"/>
      <c r="FL241" s="100"/>
      <c r="FM241" s="100"/>
      <c r="FN241" s="100"/>
      <c r="FO241" s="100"/>
      <c r="FP241" s="100"/>
      <c r="FQ241" s="100"/>
      <c r="FR241" s="100"/>
      <c r="FS241" s="100"/>
      <c r="FT241" s="100"/>
      <c r="FU241" s="100"/>
      <c r="FV241" s="100"/>
      <c r="FW241" s="100"/>
      <c r="FX241" s="100"/>
      <c r="FY241" s="100"/>
      <c r="FZ241" s="100"/>
      <c r="GA241" s="100"/>
      <c r="GB241" s="100"/>
      <c r="GC241" s="100"/>
      <c r="GD241" s="100"/>
      <c r="GE241" s="100"/>
      <c r="GF241" s="100"/>
      <c r="GG241" s="100"/>
      <c r="GH241" s="100"/>
      <c r="GI241" s="100"/>
      <c r="GJ241" s="100"/>
      <c r="GK241" s="100"/>
      <c r="GL241" s="100"/>
      <c r="GM241" s="100"/>
      <c r="GN241" s="100"/>
      <c r="GO241" s="100"/>
      <c r="GP241" s="100"/>
      <c r="GQ241" s="100"/>
      <c r="GR241" s="100"/>
      <c r="GS241" s="100"/>
      <c r="GT241" s="100"/>
      <c r="GU241" s="100"/>
      <c r="GV241" s="100"/>
      <c r="GW241" s="100"/>
      <c r="GX241" s="100"/>
      <c r="GY241" s="100"/>
      <c r="GZ241" s="100"/>
      <c r="HA241" s="100"/>
      <c r="HB241" s="100"/>
      <c r="HC241" s="100"/>
      <c r="HD241" s="100"/>
      <c r="HE241" s="100"/>
      <c r="HF241" s="100"/>
      <c r="HG241" s="100"/>
      <c r="HH241" s="100"/>
      <c r="HI241" s="100"/>
      <c r="HJ241" s="100"/>
      <c r="HK241" s="100"/>
      <c r="HL241" s="100"/>
      <c r="HM241" s="100"/>
      <c r="HN241" s="100"/>
      <c r="HO241" s="100"/>
      <c r="HP241" s="100"/>
      <c r="HQ241" s="100"/>
      <c r="HR241" s="100"/>
      <c r="HS241" s="100"/>
      <c r="HT241" s="100"/>
      <c r="HU241" s="100"/>
      <c r="HV241" s="100"/>
      <c r="HW241" s="100"/>
      <c r="HX241" s="100"/>
      <c r="HY241" s="100"/>
      <c r="HZ241" s="100"/>
      <c r="IA241" s="100"/>
      <c r="IB241" s="100"/>
      <c r="IC241" s="100"/>
      <c r="ID241" s="100"/>
      <c r="IE241" s="100"/>
      <c r="IF241" s="100"/>
      <c r="IG241" s="100"/>
      <c r="IH241" s="100"/>
      <c r="II241" s="100"/>
      <c r="IJ241" s="100"/>
      <c r="IK241" s="100"/>
      <c r="IL241" s="100"/>
      <c r="IM241" s="100"/>
      <c r="IN241" s="100"/>
      <c r="IO241" s="100"/>
      <c r="IP241" s="100"/>
      <c r="IQ241" s="100"/>
      <c r="IR241" s="100"/>
      <c r="IS241" s="100"/>
      <c r="IT241" s="100"/>
      <c r="IU241" s="100"/>
      <c r="IV241" s="100"/>
      <c r="IW241" s="100"/>
      <c r="IX241" s="100"/>
      <c r="IY241" s="100"/>
      <c r="IZ241" s="100"/>
      <c r="JA241" s="100"/>
      <c r="JB241" s="100"/>
      <c r="JC241" s="100"/>
      <c r="JD241" s="100"/>
      <c r="JE241" s="100"/>
      <c r="JF241" s="100"/>
      <c r="JG241" s="100"/>
      <c r="JH241" s="100"/>
      <c r="JI241" s="100"/>
      <c r="JJ241" s="100"/>
      <c r="JK241" s="100"/>
      <c r="JL241" s="100"/>
      <c r="JM241" s="100"/>
      <c r="JN241" s="100"/>
      <c r="JO241" s="100"/>
      <c r="JP241" s="100"/>
      <c r="JQ241" s="100"/>
      <c r="JR241" s="100"/>
      <c r="JS241" s="100"/>
      <c r="JT241" s="100"/>
      <c r="JU241" s="100"/>
      <c r="JV241" s="100"/>
      <c r="JW241" s="100"/>
      <c r="JX241" s="100"/>
      <c r="JY241" s="100"/>
      <c r="JZ241" s="100"/>
      <c r="KA241" s="100"/>
      <c r="KB241" s="100"/>
      <c r="KC241" s="100"/>
      <c r="KD241" s="100"/>
      <c r="KE241" s="100"/>
      <c r="KF241" s="100"/>
      <c r="KG241" s="100"/>
      <c r="KH241" s="100"/>
      <c r="KI241" s="100"/>
      <c r="KJ241" s="100"/>
      <c r="KK241" s="100"/>
      <c r="KL241" s="100"/>
      <c r="KM241" s="100"/>
      <c r="KN241" s="100"/>
      <c r="KO241" s="100"/>
      <c r="KP241" s="100"/>
      <c r="KQ241" s="100"/>
      <c r="KR241" s="100"/>
      <c r="KS241" s="100"/>
      <c r="KT241" s="100"/>
      <c r="KU241" s="100"/>
      <c r="KV241" s="100"/>
      <c r="KW241" s="100"/>
      <c r="KX241" s="100"/>
      <c r="KY241" s="100"/>
      <c r="KZ241" s="100"/>
      <c r="LA241" s="100"/>
      <c r="LB241" s="100"/>
      <c r="LC241" s="100"/>
      <c r="LD241" s="100"/>
      <c r="LE241" s="100"/>
      <c r="LF241" s="100"/>
      <c r="LG241" s="100"/>
      <c r="LH241" s="100"/>
      <c r="LI241" s="100"/>
      <c r="LJ241" s="100"/>
      <c r="LK241" s="100"/>
      <c r="LL241" s="100"/>
      <c r="LM241" s="100"/>
      <c r="LN241" s="100"/>
      <c r="LO241" s="100"/>
      <c r="LP241" s="100"/>
      <c r="LQ241" s="100"/>
      <c r="LR241" s="100"/>
      <c r="LS241" s="100"/>
      <c r="LT241" s="100"/>
      <c r="LU241" s="100"/>
      <c r="LV241" s="100"/>
      <c r="LW241" s="100"/>
      <c r="LX241" s="100"/>
      <c r="LY241" s="100"/>
      <c r="LZ241" s="100"/>
      <c r="MA241" s="100"/>
      <c r="MB241" s="100"/>
      <c r="MC241" s="100"/>
      <c r="MD241" s="100"/>
      <c r="ME241" s="100"/>
      <c r="MF241" s="100"/>
      <c r="MG241" s="100"/>
      <c r="MH241" s="100"/>
      <c r="MI241" s="100"/>
      <c r="MJ241" s="100"/>
      <c r="MK241" s="100"/>
      <c r="ML241" s="100"/>
      <c r="MM241" s="100"/>
      <c r="MN241" s="100"/>
      <c r="MO241" s="100"/>
      <c r="MP241" s="100"/>
      <c r="MQ241" s="100"/>
      <c r="MR241" s="100"/>
      <c r="MS241" s="100"/>
      <c r="MT241" s="100"/>
      <c r="MU241" s="100"/>
      <c r="MV241" s="100"/>
      <c r="MW241" s="100"/>
      <c r="MX241" s="100"/>
      <c r="MY241" s="100"/>
      <c r="MZ241" s="100"/>
      <c r="NA241" s="100"/>
      <c r="NB241" s="100"/>
      <c r="NC241" s="100"/>
      <c r="ND241" s="100"/>
      <c r="NE241" s="100"/>
      <c r="NF241" s="100"/>
      <c r="NG241" s="100"/>
      <c r="NH241" s="100"/>
      <c r="NI241" s="100"/>
      <c r="NJ241" s="100"/>
      <c r="NK241" s="100"/>
      <c r="NL241" s="100"/>
      <c r="NM241" s="100"/>
      <c r="NN241" s="100"/>
      <c r="NO241" s="100"/>
      <c r="NP241" s="100"/>
      <c r="NQ241" s="100"/>
      <c r="NR241" s="100"/>
    </row>
    <row r="242" spans="1:382" s="155" customFormat="1" outlineLevel="1">
      <c r="A242" s="296"/>
      <c r="B242" s="185" t="s">
        <v>349</v>
      </c>
      <c r="C242" s="234" t="s">
        <v>130</v>
      </c>
      <c r="D242" s="303"/>
      <c r="E242" s="146"/>
      <c r="F242" s="156"/>
      <c r="G242" s="156"/>
      <c r="H242" s="157"/>
      <c r="I242" s="157"/>
      <c r="J242" s="148"/>
      <c r="K242" s="145"/>
      <c r="L242" s="201"/>
      <c r="M242" s="201"/>
      <c r="N242" s="201"/>
      <c r="O242" s="201"/>
      <c r="P242" s="115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  <c r="AM242" s="100"/>
      <c r="AN242" s="100"/>
      <c r="AO242" s="100"/>
      <c r="AP242" s="100"/>
      <c r="AQ242" s="100"/>
      <c r="AR242" s="100"/>
      <c r="AS242" s="100"/>
      <c r="AT242" s="100"/>
      <c r="AU242" s="100"/>
      <c r="AV242" s="100"/>
      <c r="AW242" s="100"/>
      <c r="AX242" s="100"/>
      <c r="AY242" s="100"/>
      <c r="AZ242" s="100"/>
      <c r="BA242" s="100"/>
      <c r="BB242" s="100"/>
      <c r="BC242" s="100"/>
      <c r="BD242" s="100"/>
      <c r="BE242" s="100"/>
      <c r="BF242" s="100"/>
      <c r="BG242" s="100"/>
      <c r="BH242" s="100"/>
      <c r="BI242" s="100"/>
      <c r="BJ242" s="100"/>
      <c r="BK242" s="100"/>
      <c r="BL242" s="100"/>
      <c r="BM242" s="100"/>
      <c r="BN242" s="100"/>
      <c r="BO242" s="100"/>
      <c r="BP242" s="100"/>
      <c r="BQ242" s="100"/>
      <c r="BR242" s="100"/>
      <c r="BS242" s="100"/>
      <c r="BT242" s="100"/>
      <c r="BU242" s="100"/>
      <c r="BV242" s="100"/>
      <c r="BW242" s="100"/>
      <c r="BX242" s="100"/>
      <c r="BY242" s="100"/>
      <c r="BZ242" s="100"/>
      <c r="CA242" s="100"/>
      <c r="CB242" s="100"/>
      <c r="CC242" s="100"/>
      <c r="CD242" s="100"/>
      <c r="CE242" s="100"/>
      <c r="CF242" s="100"/>
      <c r="CG242" s="100"/>
      <c r="CH242" s="100"/>
      <c r="CI242" s="100"/>
      <c r="CJ242" s="100"/>
      <c r="CK242" s="100"/>
      <c r="CL242" s="100"/>
      <c r="CM242" s="100"/>
      <c r="CN242" s="100"/>
      <c r="CO242" s="100"/>
      <c r="CP242" s="100"/>
      <c r="CQ242" s="100"/>
      <c r="CR242" s="100"/>
      <c r="CS242" s="100"/>
      <c r="CT242" s="100"/>
      <c r="CU242" s="100"/>
      <c r="CV242" s="100"/>
      <c r="CW242" s="100"/>
      <c r="CX242" s="100"/>
      <c r="CY242" s="100"/>
      <c r="CZ242" s="100"/>
      <c r="DA242" s="100"/>
      <c r="DB242" s="100"/>
      <c r="DC242" s="100"/>
      <c r="DD242" s="100"/>
      <c r="DE242" s="100"/>
      <c r="DF242" s="100"/>
      <c r="DG242" s="100"/>
      <c r="DH242" s="100"/>
      <c r="DI242" s="100"/>
      <c r="DJ242" s="100"/>
      <c r="DK242" s="100"/>
      <c r="DL242" s="100"/>
      <c r="DM242" s="100"/>
      <c r="DN242" s="100"/>
      <c r="DO242" s="100"/>
      <c r="DP242" s="100"/>
      <c r="DQ242" s="100"/>
      <c r="DR242" s="100"/>
      <c r="DS242" s="100"/>
      <c r="DT242" s="100"/>
      <c r="DU242" s="100"/>
      <c r="DV242" s="100"/>
      <c r="DW242" s="100"/>
      <c r="DX242" s="100"/>
      <c r="DY242" s="100"/>
      <c r="DZ242" s="100"/>
      <c r="EA242" s="100"/>
      <c r="EB242" s="100"/>
      <c r="EC242" s="100"/>
      <c r="ED242" s="100"/>
      <c r="EE242" s="100"/>
      <c r="EF242" s="100"/>
      <c r="EG242" s="100"/>
      <c r="EH242" s="100"/>
      <c r="EI242" s="100"/>
      <c r="EJ242" s="100"/>
      <c r="EK242" s="100"/>
      <c r="EL242" s="100"/>
      <c r="EM242" s="100"/>
      <c r="EN242" s="100"/>
      <c r="EO242" s="100"/>
      <c r="EP242" s="100"/>
      <c r="EQ242" s="100"/>
      <c r="ER242" s="100"/>
      <c r="ES242" s="100"/>
      <c r="ET242" s="100"/>
      <c r="EU242" s="100"/>
      <c r="EV242" s="100"/>
      <c r="EW242" s="100"/>
      <c r="EX242" s="100"/>
      <c r="EY242" s="100"/>
      <c r="EZ242" s="100"/>
      <c r="FA242" s="100"/>
      <c r="FB242" s="100"/>
      <c r="FC242" s="100"/>
      <c r="FD242" s="100"/>
      <c r="FE242" s="100"/>
      <c r="FF242" s="100"/>
      <c r="FG242" s="100"/>
      <c r="FH242" s="100"/>
      <c r="FI242" s="100"/>
      <c r="FJ242" s="100"/>
      <c r="FK242" s="100"/>
      <c r="FL242" s="100"/>
      <c r="FM242" s="100"/>
      <c r="FN242" s="100"/>
      <c r="FO242" s="100"/>
      <c r="FP242" s="100"/>
      <c r="FQ242" s="100"/>
      <c r="FR242" s="100"/>
      <c r="FS242" s="100"/>
      <c r="FT242" s="100"/>
      <c r="FU242" s="100"/>
      <c r="FV242" s="100"/>
      <c r="FW242" s="100"/>
      <c r="FX242" s="100"/>
      <c r="FY242" s="100"/>
      <c r="FZ242" s="100"/>
      <c r="GA242" s="100"/>
      <c r="GB242" s="100"/>
      <c r="GC242" s="100"/>
      <c r="GD242" s="100"/>
      <c r="GE242" s="100"/>
      <c r="GF242" s="100"/>
      <c r="GG242" s="100"/>
      <c r="GH242" s="100"/>
      <c r="GI242" s="100"/>
      <c r="GJ242" s="100"/>
      <c r="GK242" s="100"/>
      <c r="GL242" s="100"/>
      <c r="GM242" s="100"/>
      <c r="GN242" s="100"/>
      <c r="GO242" s="100"/>
      <c r="GP242" s="100"/>
      <c r="GQ242" s="100"/>
      <c r="GR242" s="100"/>
      <c r="GS242" s="100"/>
      <c r="GT242" s="100"/>
      <c r="GU242" s="100"/>
      <c r="GV242" s="100"/>
      <c r="GW242" s="100"/>
      <c r="GX242" s="100"/>
      <c r="GY242" s="100"/>
      <c r="GZ242" s="100"/>
      <c r="HA242" s="100"/>
      <c r="HB242" s="100"/>
      <c r="HC242" s="100"/>
      <c r="HD242" s="100"/>
      <c r="HE242" s="100"/>
      <c r="HF242" s="100"/>
      <c r="HG242" s="100"/>
      <c r="HH242" s="100"/>
      <c r="HI242" s="100"/>
      <c r="HJ242" s="100"/>
      <c r="HK242" s="100"/>
      <c r="HL242" s="100"/>
      <c r="HM242" s="100"/>
      <c r="HN242" s="100"/>
      <c r="HO242" s="100"/>
      <c r="HP242" s="100"/>
      <c r="HQ242" s="100"/>
      <c r="HR242" s="100"/>
      <c r="HS242" s="100"/>
      <c r="HT242" s="100"/>
      <c r="HU242" s="100"/>
      <c r="HV242" s="100"/>
      <c r="HW242" s="100"/>
      <c r="HX242" s="100"/>
      <c r="HY242" s="100"/>
      <c r="HZ242" s="100"/>
      <c r="IA242" s="100"/>
      <c r="IB242" s="100"/>
      <c r="IC242" s="100"/>
      <c r="ID242" s="100"/>
      <c r="IE242" s="100"/>
      <c r="IF242" s="100"/>
      <c r="IG242" s="100"/>
      <c r="IH242" s="100"/>
      <c r="II242" s="100"/>
      <c r="IJ242" s="100"/>
      <c r="IK242" s="100"/>
      <c r="IL242" s="100"/>
      <c r="IM242" s="100"/>
      <c r="IN242" s="100"/>
      <c r="IO242" s="100"/>
      <c r="IP242" s="100"/>
      <c r="IQ242" s="100"/>
      <c r="IR242" s="100"/>
      <c r="IS242" s="100"/>
      <c r="IT242" s="100"/>
      <c r="IU242" s="100"/>
      <c r="IV242" s="100"/>
      <c r="IW242" s="100"/>
      <c r="IX242" s="100"/>
      <c r="IY242" s="100"/>
      <c r="IZ242" s="100"/>
      <c r="JA242" s="100"/>
      <c r="JB242" s="100"/>
      <c r="JC242" s="100"/>
      <c r="JD242" s="100"/>
      <c r="JE242" s="100"/>
      <c r="JF242" s="100"/>
      <c r="JG242" s="100"/>
      <c r="JH242" s="100"/>
      <c r="JI242" s="100"/>
      <c r="JJ242" s="100"/>
      <c r="JK242" s="100"/>
      <c r="JL242" s="100"/>
      <c r="JM242" s="100"/>
      <c r="JN242" s="100"/>
      <c r="JO242" s="100"/>
      <c r="JP242" s="100"/>
      <c r="JQ242" s="100"/>
      <c r="JR242" s="100"/>
      <c r="JS242" s="100"/>
      <c r="JT242" s="100"/>
      <c r="JU242" s="100"/>
      <c r="JV242" s="100"/>
      <c r="JW242" s="100"/>
      <c r="JX242" s="100"/>
      <c r="JY242" s="100"/>
      <c r="JZ242" s="100"/>
      <c r="KA242" s="100"/>
      <c r="KB242" s="100"/>
      <c r="KC242" s="100"/>
      <c r="KD242" s="100"/>
      <c r="KE242" s="100"/>
      <c r="KF242" s="100"/>
      <c r="KG242" s="100"/>
      <c r="KH242" s="100"/>
      <c r="KI242" s="100"/>
      <c r="KJ242" s="100"/>
      <c r="KK242" s="100"/>
      <c r="KL242" s="100"/>
      <c r="KM242" s="100"/>
      <c r="KN242" s="100"/>
      <c r="KO242" s="100"/>
      <c r="KP242" s="100"/>
      <c r="KQ242" s="100"/>
      <c r="KR242" s="100"/>
      <c r="KS242" s="100"/>
      <c r="KT242" s="100"/>
      <c r="KU242" s="100"/>
      <c r="KV242" s="100"/>
      <c r="KW242" s="100"/>
      <c r="KX242" s="100"/>
      <c r="KY242" s="100"/>
      <c r="KZ242" s="100"/>
      <c r="LA242" s="100"/>
      <c r="LB242" s="100"/>
      <c r="LC242" s="100"/>
      <c r="LD242" s="100"/>
      <c r="LE242" s="100"/>
      <c r="LF242" s="100"/>
      <c r="LG242" s="100"/>
      <c r="LH242" s="100"/>
      <c r="LI242" s="100"/>
      <c r="LJ242" s="100"/>
      <c r="LK242" s="100"/>
      <c r="LL242" s="100"/>
      <c r="LM242" s="100"/>
      <c r="LN242" s="100"/>
      <c r="LO242" s="100"/>
      <c r="LP242" s="100"/>
      <c r="LQ242" s="100"/>
      <c r="LR242" s="100"/>
      <c r="LS242" s="100"/>
      <c r="LT242" s="100"/>
      <c r="LU242" s="100"/>
      <c r="LV242" s="100"/>
      <c r="LW242" s="100"/>
      <c r="LX242" s="100"/>
      <c r="LY242" s="100"/>
      <c r="LZ242" s="100"/>
      <c r="MA242" s="100"/>
      <c r="MB242" s="100"/>
      <c r="MC242" s="100"/>
      <c r="MD242" s="100"/>
      <c r="ME242" s="100"/>
      <c r="MF242" s="100"/>
      <c r="MG242" s="100"/>
      <c r="MH242" s="100"/>
      <c r="MI242" s="100"/>
      <c r="MJ242" s="100"/>
      <c r="MK242" s="100"/>
      <c r="ML242" s="100"/>
      <c r="MM242" s="100"/>
      <c r="MN242" s="100"/>
      <c r="MO242" s="100"/>
      <c r="MP242" s="100"/>
      <c r="MQ242" s="100"/>
      <c r="MR242" s="100"/>
      <c r="MS242" s="100"/>
      <c r="MT242" s="100"/>
      <c r="MU242" s="100"/>
      <c r="MV242" s="100"/>
      <c r="MW242" s="100"/>
      <c r="MX242" s="100"/>
      <c r="MY242" s="100"/>
      <c r="MZ242" s="100"/>
      <c r="NA242" s="100"/>
      <c r="NB242" s="100"/>
      <c r="NC242" s="100"/>
      <c r="ND242" s="100"/>
      <c r="NE242" s="100"/>
      <c r="NF242" s="100"/>
      <c r="NG242" s="100"/>
      <c r="NH242" s="100"/>
      <c r="NI242" s="100"/>
      <c r="NJ242" s="100"/>
      <c r="NK242" s="100"/>
      <c r="NL242" s="100"/>
      <c r="NM242" s="100"/>
      <c r="NN242" s="100"/>
      <c r="NO242" s="100"/>
      <c r="NP242" s="100"/>
      <c r="NQ242" s="100"/>
      <c r="NR242" s="100"/>
    </row>
    <row r="243" spans="1:382" s="155" customFormat="1" outlineLevel="1">
      <c r="A243" s="296"/>
      <c r="B243" s="185" t="s">
        <v>354</v>
      </c>
      <c r="C243" s="144" t="s">
        <v>156</v>
      </c>
      <c r="D243" s="303"/>
      <c r="E243" s="146"/>
      <c r="F243" s="156"/>
      <c r="G243" s="156"/>
      <c r="H243" s="157"/>
      <c r="I243" s="157"/>
      <c r="J243" s="148" t="s">
        <v>57</v>
      </c>
      <c r="K243" s="145">
        <v>1</v>
      </c>
      <c r="L243" s="201"/>
      <c r="M243" s="201"/>
      <c r="N243" s="201"/>
      <c r="O243" s="201"/>
      <c r="P243" s="115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  <c r="AM243" s="100"/>
      <c r="AN243" s="100"/>
      <c r="AO243" s="100"/>
      <c r="AP243" s="100"/>
      <c r="AQ243" s="100"/>
      <c r="AR243" s="100"/>
      <c r="AS243" s="100"/>
      <c r="AT243" s="100"/>
      <c r="AU243" s="100"/>
      <c r="AV243" s="100"/>
      <c r="AW243" s="100"/>
      <c r="AX243" s="100"/>
      <c r="AY243" s="100"/>
      <c r="AZ243" s="100"/>
      <c r="BA243" s="100"/>
      <c r="BB243" s="100"/>
      <c r="BC243" s="100"/>
      <c r="BD243" s="100"/>
      <c r="BE243" s="100"/>
      <c r="BF243" s="100"/>
      <c r="BG243" s="100"/>
      <c r="BH243" s="100"/>
      <c r="BI243" s="100"/>
      <c r="BJ243" s="100"/>
      <c r="BK243" s="100"/>
      <c r="BL243" s="100"/>
      <c r="BM243" s="100"/>
      <c r="BN243" s="100"/>
      <c r="BO243" s="100"/>
      <c r="BP243" s="100"/>
      <c r="BQ243" s="100"/>
      <c r="BR243" s="100"/>
      <c r="BS243" s="100"/>
      <c r="BT243" s="100"/>
      <c r="BU243" s="100"/>
      <c r="BV243" s="100"/>
      <c r="BW243" s="100"/>
      <c r="BX243" s="100"/>
      <c r="BY243" s="100"/>
      <c r="BZ243" s="100"/>
      <c r="CA243" s="100"/>
      <c r="CB243" s="100"/>
      <c r="CC243" s="100"/>
      <c r="CD243" s="100"/>
      <c r="CE243" s="100"/>
      <c r="CF243" s="100"/>
      <c r="CG243" s="100"/>
      <c r="CH243" s="100"/>
      <c r="CI243" s="100"/>
      <c r="CJ243" s="100"/>
      <c r="CK243" s="100"/>
      <c r="CL243" s="100"/>
      <c r="CM243" s="100"/>
      <c r="CN243" s="100"/>
      <c r="CO243" s="100"/>
      <c r="CP243" s="100"/>
      <c r="CQ243" s="100"/>
      <c r="CR243" s="100"/>
      <c r="CS243" s="100"/>
      <c r="CT243" s="100"/>
      <c r="CU243" s="100"/>
      <c r="CV243" s="100"/>
      <c r="CW243" s="100"/>
      <c r="CX243" s="100"/>
      <c r="CY243" s="100"/>
      <c r="CZ243" s="100"/>
      <c r="DA243" s="100"/>
      <c r="DB243" s="100"/>
      <c r="DC243" s="100"/>
      <c r="DD243" s="100"/>
      <c r="DE243" s="100"/>
      <c r="DF243" s="100"/>
      <c r="DG243" s="100"/>
      <c r="DH243" s="100"/>
      <c r="DI243" s="100"/>
      <c r="DJ243" s="100"/>
      <c r="DK243" s="100"/>
      <c r="DL243" s="100"/>
      <c r="DM243" s="100"/>
      <c r="DN243" s="100"/>
      <c r="DO243" s="100"/>
      <c r="DP243" s="100"/>
      <c r="DQ243" s="100"/>
      <c r="DR243" s="100"/>
      <c r="DS243" s="100"/>
      <c r="DT243" s="100"/>
      <c r="DU243" s="100"/>
      <c r="DV243" s="100"/>
      <c r="DW243" s="100"/>
      <c r="DX243" s="100"/>
      <c r="DY243" s="100"/>
      <c r="DZ243" s="100"/>
      <c r="EA243" s="100"/>
      <c r="EB243" s="100"/>
      <c r="EC243" s="100"/>
      <c r="ED243" s="100"/>
      <c r="EE243" s="100"/>
      <c r="EF243" s="100"/>
      <c r="EG243" s="100"/>
      <c r="EH243" s="100"/>
      <c r="EI243" s="100"/>
      <c r="EJ243" s="100"/>
      <c r="EK243" s="100"/>
      <c r="EL243" s="100"/>
      <c r="EM243" s="100"/>
      <c r="EN243" s="100"/>
      <c r="EO243" s="100"/>
      <c r="EP243" s="100"/>
      <c r="EQ243" s="100"/>
      <c r="ER243" s="100"/>
      <c r="ES243" s="100"/>
      <c r="ET243" s="100"/>
      <c r="EU243" s="100"/>
      <c r="EV243" s="100"/>
      <c r="EW243" s="100"/>
      <c r="EX243" s="100"/>
      <c r="EY243" s="100"/>
      <c r="EZ243" s="100"/>
      <c r="FA243" s="100"/>
      <c r="FB243" s="100"/>
      <c r="FC243" s="100"/>
      <c r="FD243" s="100"/>
      <c r="FE243" s="100"/>
      <c r="FF243" s="100"/>
      <c r="FG243" s="100"/>
      <c r="FH243" s="100"/>
      <c r="FI243" s="100"/>
      <c r="FJ243" s="100"/>
      <c r="FK243" s="100"/>
      <c r="FL243" s="100"/>
      <c r="FM243" s="100"/>
      <c r="FN243" s="100"/>
      <c r="FO243" s="100"/>
      <c r="FP243" s="100"/>
      <c r="FQ243" s="100"/>
      <c r="FR243" s="100"/>
      <c r="FS243" s="100"/>
      <c r="FT243" s="100"/>
      <c r="FU243" s="100"/>
      <c r="FV243" s="100"/>
      <c r="FW243" s="100"/>
      <c r="FX243" s="100"/>
      <c r="FY243" s="100"/>
      <c r="FZ243" s="100"/>
      <c r="GA243" s="100"/>
      <c r="GB243" s="100"/>
      <c r="GC243" s="100"/>
      <c r="GD243" s="100"/>
      <c r="GE243" s="100"/>
      <c r="GF243" s="100"/>
      <c r="GG243" s="100"/>
      <c r="GH243" s="100"/>
      <c r="GI243" s="100"/>
      <c r="GJ243" s="100"/>
      <c r="GK243" s="100"/>
      <c r="GL243" s="100"/>
      <c r="GM243" s="100"/>
      <c r="GN243" s="100"/>
      <c r="GO243" s="100"/>
      <c r="GP243" s="100"/>
      <c r="GQ243" s="100"/>
      <c r="GR243" s="100"/>
      <c r="GS243" s="100"/>
      <c r="GT243" s="100"/>
      <c r="GU243" s="100"/>
      <c r="GV243" s="100"/>
      <c r="GW243" s="100"/>
      <c r="GX243" s="100"/>
      <c r="GY243" s="100"/>
      <c r="GZ243" s="100"/>
      <c r="HA243" s="100"/>
      <c r="HB243" s="100"/>
      <c r="HC243" s="100"/>
      <c r="HD243" s="100"/>
      <c r="HE243" s="100"/>
      <c r="HF243" s="100"/>
      <c r="HG243" s="100"/>
      <c r="HH243" s="100"/>
      <c r="HI243" s="100"/>
      <c r="HJ243" s="100"/>
      <c r="HK243" s="100"/>
      <c r="HL243" s="100"/>
      <c r="HM243" s="100"/>
      <c r="HN243" s="100"/>
      <c r="HO243" s="100"/>
      <c r="HP243" s="100"/>
      <c r="HQ243" s="100"/>
      <c r="HR243" s="100"/>
      <c r="HS243" s="100"/>
      <c r="HT243" s="100"/>
      <c r="HU243" s="100"/>
      <c r="HV243" s="100"/>
      <c r="HW243" s="100"/>
      <c r="HX243" s="100"/>
      <c r="HY243" s="100"/>
      <c r="HZ243" s="100"/>
      <c r="IA243" s="100"/>
      <c r="IB243" s="100"/>
      <c r="IC243" s="100"/>
      <c r="ID243" s="100"/>
      <c r="IE243" s="100"/>
      <c r="IF243" s="100"/>
      <c r="IG243" s="100"/>
      <c r="IH243" s="100"/>
      <c r="II243" s="100"/>
      <c r="IJ243" s="100"/>
      <c r="IK243" s="100"/>
      <c r="IL243" s="100"/>
      <c r="IM243" s="100"/>
      <c r="IN243" s="100"/>
      <c r="IO243" s="100"/>
      <c r="IP243" s="100"/>
      <c r="IQ243" s="100"/>
      <c r="IR243" s="100"/>
      <c r="IS243" s="100"/>
      <c r="IT243" s="100"/>
      <c r="IU243" s="100"/>
      <c r="IV243" s="100"/>
      <c r="IW243" s="100"/>
      <c r="IX243" s="100"/>
      <c r="IY243" s="100"/>
      <c r="IZ243" s="100"/>
      <c r="JA243" s="100"/>
      <c r="JB243" s="100"/>
      <c r="JC243" s="100"/>
      <c r="JD243" s="100"/>
      <c r="JE243" s="100"/>
      <c r="JF243" s="100"/>
      <c r="JG243" s="100"/>
      <c r="JH243" s="100"/>
      <c r="JI243" s="100"/>
      <c r="JJ243" s="100"/>
      <c r="JK243" s="100"/>
      <c r="JL243" s="100"/>
      <c r="JM243" s="100"/>
      <c r="JN243" s="100"/>
      <c r="JO243" s="100"/>
      <c r="JP243" s="100"/>
      <c r="JQ243" s="100"/>
      <c r="JR243" s="100"/>
      <c r="JS243" s="100"/>
      <c r="JT243" s="100"/>
      <c r="JU243" s="100"/>
      <c r="JV243" s="100"/>
      <c r="JW243" s="100"/>
      <c r="JX243" s="100"/>
      <c r="JY243" s="100"/>
      <c r="JZ243" s="100"/>
      <c r="KA243" s="100"/>
      <c r="KB243" s="100"/>
      <c r="KC243" s="100"/>
      <c r="KD243" s="100"/>
      <c r="KE243" s="100"/>
      <c r="KF243" s="100"/>
      <c r="KG243" s="100"/>
      <c r="KH243" s="100"/>
      <c r="KI243" s="100"/>
      <c r="KJ243" s="100"/>
      <c r="KK243" s="100"/>
      <c r="KL243" s="100"/>
      <c r="KM243" s="100"/>
      <c r="KN243" s="100"/>
      <c r="KO243" s="100"/>
      <c r="KP243" s="100"/>
      <c r="KQ243" s="100"/>
      <c r="KR243" s="100"/>
      <c r="KS243" s="100"/>
      <c r="KT243" s="100"/>
      <c r="KU243" s="100"/>
      <c r="KV243" s="100"/>
      <c r="KW243" s="100"/>
      <c r="KX243" s="100"/>
      <c r="KY243" s="100"/>
      <c r="KZ243" s="100"/>
      <c r="LA243" s="100"/>
      <c r="LB243" s="100"/>
      <c r="LC243" s="100"/>
      <c r="LD243" s="100"/>
      <c r="LE243" s="100"/>
      <c r="LF243" s="100"/>
      <c r="LG243" s="100"/>
      <c r="LH243" s="100"/>
      <c r="LI243" s="100"/>
      <c r="LJ243" s="100"/>
      <c r="LK243" s="100"/>
      <c r="LL243" s="100"/>
      <c r="LM243" s="100"/>
      <c r="LN243" s="100"/>
      <c r="LO243" s="100"/>
      <c r="LP243" s="100"/>
      <c r="LQ243" s="100"/>
      <c r="LR243" s="100"/>
      <c r="LS243" s="100"/>
      <c r="LT243" s="100"/>
      <c r="LU243" s="100"/>
      <c r="LV243" s="100"/>
      <c r="LW243" s="100"/>
      <c r="LX243" s="100"/>
      <c r="LY243" s="100"/>
      <c r="LZ243" s="100"/>
      <c r="MA243" s="100"/>
      <c r="MB243" s="100"/>
      <c r="MC243" s="100"/>
      <c r="MD243" s="100"/>
      <c r="ME243" s="100"/>
      <c r="MF243" s="100"/>
      <c r="MG243" s="100"/>
      <c r="MH243" s="100"/>
      <c r="MI243" s="100"/>
      <c r="MJ243" s="100"/>
      <c r="MK243" s="100"/>
      <c r="ML243" s="100"/>
      <c r="MM243" s="100"/>
      <c r="MN243" s="100"/>
      <c r="MO243" s="100"/>
      <c r="MP243" s="100"/>
      <c r="MQ243" s="100"/>
      <c r="MR243" s="100"/>
      <c r="MS243" s="100"/>
      <c r="MT243" s="100"/>
      <c r="MU243" s="100"/>
      <c r="MV243" s="100"/>
      <c r="MW243" s="100"/>
      <c r="MX243" s="100"/>
      <c r="MY243" s="100"/>
      <c r="MZ243" s="100"/>
      <c r="NA243" s="100"/>
      <c r="NB243" s="100"/>
      <c r="NC243" s="100"/>
      <c r="ND243" s="100"/>
      <c r="NE243" s="100"/>
      <c r="NF243" s="100"/>
      <c r="NG243" s="100"/>
      <c r="NH243" s="100"/>
      <c r="NI243" s="100"/>
      <c r="NJ243" s="100"/>
      <c r="NK243" s="100"/>
      <c r="NL243" s="100"/>
      <c r="NM243" s="100"/>
      <c r="NN243" s="100"/>
      <c r="NO243" s="100"/>
      <c r="NP243" s="100"/>
      <c r="NQ243" s="100"/>
      <c r="NR243" s="100"/>
    </row>
    <row r="244" spans="1:382" s="155" customFormat="1" outlineLevel="1">
      <c r="A244" s="296"/>
      <c r="B244" s="185" t="s">
        <v>355</v>
      </c>
      <c r="C244" s="245" t="s">
        <v>431</v>
      </c>
      <c r="D244" s="303"/>
      <c r="E244" s="146"/>
      <c r="F244" s="156"/>
      <c r="G244" s="156"/>
      <c r="H244" s="157"/>
      <c r="I244" s="157"/>
      <c r="J244" s="148" t="s">
        <v>57</v>
      </c>
      <c r="K244" s="145">
        <v>6</v>
      </c>
      <c r="L244" s="201"/>
      <c r="M244" s="201"/>
      <c r="N244" s="201"/>
      <c r="O244" s="201"/>
      <c r="P244" s="115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  <c r="AM244" s="100"/>
      <c r="AN244" s="100"/>
      <c r="AO244" s="100"/>
      <c r="AP244" s="100"/>
      <c r="AQ244" s="100"/>
      <c r="AR244" s="100"/>
      <c r="AS244" s="100"/>
      <c r="AT244" s="100"/>
      <c r="AU244" s="100"/>
      <c r="AV244" s="100"/>
      <c r="AW244" s="100"/>
      <c r="AX244" s="100"/>
      <c r="AY244" s="100"/>
      <c r="AZ244" s="100"/>
      <c r="BA244" s="100"/>
      <c r="BB244" s="100"/>
      <c r="BC244" s="100"/>
      <c r="BD244" s="100"/>
      <c r="BE244" s="100"/>
      <c r="BF244" s="100"/>
      <c r="BG244" s="100"/>
      <c r="BH244" s="100"/>
      <c r="BI244" s="100"/>
      <c r="BJ244" s="100"/>
      <c r="BK244" s="100"/>
      <c r="BL244" s="100"/>
      <c r="BM244" s="100"/>
      <c r="BN244" s="100"/>
      <c r="BO244" s="100"/>
      <c r="BP244" s="100"/>
      <c r="BQ244" s="100"/>
      <c r="BR244" s="100"/>
      <c r="BS244" s="100"/>
      <c r="BT244" s="100"/>
      <c r="BU244" s="100"/>
      <c r="BV244" s="100"/>
      <c r="BW244" s="100"/>
      <c r="BX244" s="100"/>
      <c r="BY244" s="100"/>
      <c r="BZ244" s="100"/>
      <c r="CA244" s="100"/>
      <c r="CB244" s="100"/>
      <c r="CC244" s="100"/>
      <c r="CD244" s="100"/>
      <c r="CE244" s="100"/>
      <c r="CF244" s="100"/>
      <c r="CG244" s="100"/>
      <c r="CH244" s="100"/>
      <c r="CI244" s="100"/>
      <c r="CJ244" s="100"/>
      <c r="CK244" s="100"/>
      <c r="CL244" s="100"/>
      <c r="CM244" s="100"/>
      <c r="CN244" s="100"/>
      <c r="CO244" s="100"/>
      <c r="CP244" s="100"/>
      <c r="CQ244" s="100"/>
      <c r="CR244" s="100"/>
      <c r="CS244" s="100"/>
      <c r="CT244" s="100"/>
      <c r="CU244" s="100"/>
      <c r="CV244" s="100"/>
      <c r="CW244" s="100"/>
      <c r="CX244" s="100"/>
      <c r="CY244" s="100"/>
      <c r="CZ244" s="100"/>
      <c r="DA244" s="100"/>
      <c r="DB244" s="100"/>
      <c r="DC244" s="100"/>
      <c r="DD244" s="100"/>
      <c r="DE244" s="100"/>
      <c r="DF244" s="100"/>
      <c r="DG244" s="100"/>
      <c r="DH244" s="100"/>
      <c r="DI244" s="100"/>
      <c r="DJ244" s="100"/>
      <c r="DK244" s="100"/>
      <c r="DL244" s="100"/>
      <c r="DM244" s="100"/>
      <c r="DN244" s="100"/>
      <c r="DO244" s="100"/>
      <c r="DP244" s="100"/>
      <c r="DQ244" s="100"/>
      <c r="DR244" s="100"/>
      <c r="DS244" s="100"/>
      <c r="DT244" s="100"/>
      <c r="DU244" s="100"/>
      <c r="DV244" s="100"/>
      <c r="DW244" s="100"/>
      <c r="DX244" s="100"/>
      <c r="DY244" s="100"/>
      <c r="DZ244" s="100"/>
      <c r="EA244" s="100"/>
      <c r="EB244" s="100"/>
      <c r="EC244" s="100"/>
      <c r="ED244" s="100"/>
      <c r="EE244" s="100"/>
      <c r="EF244" s="100"/>
      <c r="EG244" s="100"/>
      <c r="EH244" s="100"/>
      <c r="EI244" s="100"/>
      <c r="EJ244" s="100"/>
      <c r="EK244" s="100"/>
      <c r="EL244" s="100"/>
      <c r="EM244" s="100"/>
      <c r="EN244" s="100"/>
      <c r="EO244" s="100"/>
      <c r="EP244" s="100"/>
      <c r="EQ244" s="100"/>
      <c r="ER244" s="100"/>
      <c r="ES244" s="100"/>
      <c r="ET244" s="100"/>
      <c r="EU244" s="100"/>
      <c r="EV244" s="100"/>
      <c r="EW244" s="100"/>
      <c r="EX244" s="100"/>
      <c r="EY244" s="100"/>
      <c r="EZ244" s="100"/>
      <c r="FA244" s="100"/>
      <c r="FB244" s="100"/>
      <c r="FC244" s="100"/>
      <c r="FD244" s="100"/>
      <c r="FE244" s="100"/>
      <c r="FF244" s="100"/>
      <c r="FG244" s="100"/>
      <c r="FH244" s="100"/>
      <c r="FI244" s="100"/>
      <c r="FJ244" s="100"/>
      <c r="FK244" s="100"/>
      <c r="FL244" s="100"/>
      <c r="FM244" s="100"/>
      <c r="FN244" s="100"/>
      <c r="FO244" s="100"/>
      <c r="FP244" s="100"/>
      <c r="FQ244" s="100"/>
      <c r="FR244" s="100"/>
      <c r="FS244" s="100"/>
      <c r="FT244" s="100"/>
      <c r="FU244" s="100"/>
      <c r="FV244" s="100"/>
      <c r="FW244" s="100"/>
      <c r="FX244" s="100"/>
      <c r="FY244" s="100"/>
      <c r="FZ244" s="100"/>
      <c r="GA244" s="100"/>
      <c r="GB244" s="100"/>
      <c r="GC244" s="100"/>
      <c r="GD244" s="100"/>
      <c r="GE244" s="100"/>
      <c r="GF244" s="100"/>
      <c r="GG244" s="100"/>
      <c r="GH244" s="100"/>
      <c r="GI244" s="100"/>
      <c r="GJ244" s="100"/>
      <c r="GK244" s="100"/>
      <c r="GL244" s="100"/>
      <c r="GM244" s="100"/>
      <c r="GN244" s="100"/>
      <c r="GO244" s="100"/>
      <c r="GP244" s="100"/>
      <c r="GQ244" s="100"/>
      <c r="GR244" s="100"/>
      <c r="GS244" s="100"/>
      <c r="GT244" s="100"/>
      <c r="GU244" s="100"/>
      <c r="GV244" s="100"/>
      <c r="GW244" s="100"/>
      <c r="GX244" s="100"/>
      <c r="GY244" s="100"/>
      <c r="GZ244" s="100"/>
      <c r="HA244" s="100"/>
      <c r="HB244" s="100"/>
      <c r="HC244" s="100"/>
      <c r="HD244" s="100"/>
      <c r="HE244" s="100"/>
      <c r="HF244" s="100"/>
      <c r="HG244" s="100"/>
      <c r="HH244" s="100"/>
      <c r="HI244" s="100"/>
      <c r="HJ244" s="100"/>
      <c r="HK244" s="100"/>
      <c r="HL244" s="100"/>
      <c r="HM244" s="100"/>
      <c r="HN244" s="100"/>
      <c r="HO244" s="100"/>
      <c r="HP244" s="100"/>
      <c r="HQ244" s="100"/>
      <c r="HR244" s="100"/>
      <c r="HS244" s="100"/>
      <c r="HT244" s="100"/>
      <c r="HU244" s="100"/>
      <c r="HV244" s="100"/>
      <c r="HW244" s="100"/>
      <c r="HX244" s="100"/>
      <c r="HY244" s="100"/>
      <c r="HZ244" s="100"/>
      <c r="IA244" s="100"/>
      <c r="IB244" s="100"/>
      <c r="IC244" s="100"/>
      <c r="ID244" s="100"/>
      <c r="IE244" s="100"/>
      <c r="IF244" s="100"/>
      <c r="IG244" s="100"/>
      <c r="IH244" s="100"/>
      <c r="II244" s="100"/>
      <c r="IJ244" s="100"/>
      <c r="IK244" s="100"/>
      <c r="IL244" s="100"/>
      <c r="IM244" s="100"/>
      <c r="IN244" s="100"/>
      <c r="IO244" s="100"/>
      <c r="IP244" s="100"/>
      <c r="IQ244" s="100"/>
      <c r="IR244" s="100"/>
      <c r="IS244" s="100"/>
      <c r="IT244" s="100"/>
      <c r="IU244" s="100"/>
      <c r="IV244" s="100"/>
      <c r="IW244" s="100"/>
      <c r="IX244" s="100"/>
      <c r="IY244" s="100"/>
      <c r="IZ244" s="100"/>
      <c r="JA244" s="100"/>
      <c r="JB244" s="100"/>
      <c r="JC244" s="100"/>
      <c r="JD244" s="100"/>
      <c r="JE244" s="100"/>
      <c r="JF244" s="100"/>
      <c r="JG244" s="100"/>
      <c r="JH244" s="100"/>
      <c r="JI244" s="100"/>
      <c r="JJ244" s="100"/>
      <c r="JK244" s="100"/>
      <c r="JL244" s="100"/>
      <c r="JM244" s="100"/>
      <c r="JN244" s="100"/>
      <c r="JO244" s="100"/>
      <c r="JP244" s="100"/>
      <c r="JQ244" s="100"/>
      <c r="JR244" s="100"/>
      <c r="JS244" s="100"/>
      <c r="JT244" s="100"/>
      <c r="JU244" s="100"/>
      <c r="JV244" s="100"/>
      <c r="JW244" s="100"/>
      <c r="JX244" s="100"/>
      <c r="JY244" s="100"/>
      <c r="JZ244" s="100"/>
      <c r="KA244" s="100"/>
      <c r="KB244" s="100"/>
      <c r="KC244" s="100"/>
      <c r="KD244" s="100"/>
      <c r="KE244" s="100"/>
      <c r="KF244" s="100"/>
      <c r="KG244" s="100"/>
      <c r="KH244" s="100"/>
      <c r="KI244" s="100"/>
      <c r="KJ244" s="100"/>
      <c r="KK244" s="100"/>
      <c r="KL244" s="100"/>
      <c r="KM244" s="100"/>
      <c r="KN244" s="100"/>
      <c r="KO244" s="100"/>
      <c r="KP244" s="100"/>
      <c r="KQ244" s="100"/>
      <c r="KR244" s="100"/>
      <c r="KS244" s="100"/>
      <c r="KT244" s="100"/>
      <c r="KU244" s="100"/>
      <c r="KV244" s="100"/>
      <c r="KW244" s="100"/>
      <c r="KX244" s="100"/>
      <c r="KY244" s="100"/>
      <c r="KZ244" s="100"/>
      <c r="LA244" s="100"/>
      <c r="LB244" s="100"/>
      <c r="LC244" s="100"/>
      <c r="LD244" s="100"/>
      <c r="LE244" s="100"/>
      <c r="LF244" s="100"/>
      <c r="LG244" s="100"/>
      <c r="LH244" s="100"/>
      <c r="LI244" s="100"/>
      <c r="LJ244" s="100"/>
      <c r="LK244" s="100"/>
      <c r="LL244" s="100"/>
      <c r="LM244" s="100"/>
      <c r="LN244" s="100"/>
      <c r="LO244" s="100"/>
      <c r="LP244" s="100"/>
      <c r="LQ244" s="100"/>
      <c r="LR244" s="100"/>
      <c r="LS244" s="100"/>
      <c r="LT244" s="100"/>
      <c r="LU244" s="100"/>
      <c r="LV244" s="100"/>
      <c r="LW244" s="100"/>
      <c r="LX244" s="100"/>
      <c r="LY244" s="100"/>
      <c r="LZ244" s="100"/>
      <c r="MA244" s="100"/>
      <c r="MB244" s="100"/>
      <c r="MC244" s="100"/>
      <c r="MD244" s="100"/>
      <c r="ME244" s="100"/>
      <c r="MF244" s="100"/>
      <c r="MG244" s="100"/>
      <c r="MH244" s="100"/>
      <c r="MI244" s="100"/>
      <c r="MJ244" s="100"/>
      <c r="MK244" s="100"/>
      <c r="ML244" s="100"/>
      <c r="MM244" s="100"/>
      <c r="MN244" s="100"/>
      <c r="MO244" s="100"/>
      <c r="MP244" s="100"/>
      <c r="MQ244" s="100"/>
      <c r="MR244" s="100"/>
      <c r="MS244" s="100"/>
      <c r="MT244" s="100"/>
      <c r="MU244" s="100"/>
      <c r="MV244" s="100"/>
      <c r="MW244" s="100"/>
      <c r="MX244" s="100"/>
      <c r="MY244" s="100"/>
      <c r="MZ244" s="100"/>
      <c r="NA244" s="100"/>
      <c r="NB244" s="100"/>
      <c r="NC244" s="100"/>
      <c r="ND244" s="100"/>
      <c r="NE244" s="100"/>
      <c r="NF244" s="100"/>
      <c r="NG244" s="100"/>
      <c r="NH244" s="100"/>
      <c r="NI244" s="100"/>
      <c r="NJ244" s="100"/>
      <c r="NK244" s="100"/>
      <c r="NL244" s="100"/>
      <c r="NM244" s="100"/>
      <c r="NN244" s="100"/>
      <c r="NO244" s="100"/>
      <c r="NP244" s="100"/>
      <c r="NQ244" s="100"/>
      <c r="NR244" s="100"/>
    </row>
    <row r="245" spans="1:382" s="155" customFormat="1" outlineLevel="1">
      <c r="A245" s="296"/>
      <c r="B245" s="185" t="s">
        <v>356</v>
      </c>
      <c r="C245" s="144" t="s">
        <v>110</v>
      </c>
      <c r="D245" s="145"/>
      <c r="E245" s="146"/>
      <c r="F245" s="156"/>
      <c r="G245" s="156"/>
      <c r="H245" s="157"/>
      <c r="I245" s="157"/>
      <c r="J245" s="148" t="s">
        <v>57</v>
      </c>
      <c r="K245" s="145">
        <v>3</v>
      </c>
      <c r="L245" s="201"/>
      <c r="M245" s="201"/>
      <c r="N245" s="201"/>
      <c r="O245" s="201"/>
      <c r="P245" s="115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  <c r="AM245" s="100"/>
      <c r="AN245" s="100"/>
      <c r="AO245" s="100"/>
      <c r="AP245" s="100"/>
      <c r="AQ245" s="100"/>
      <c r="AR245" s="100"/>
      <c r="AS245" s="100"/>
      <c r="AT245" s="100"/>
      <c r="AU245" s="100"/>
      <c r="AV245" s="100"/>
      <c r="AW245" s="100"/>
      <c r="AX245" s="100"/>
      <c r="AY245" s="100"/>
      <c r="AZ245" s="100"/>
      <c r="BA245" s="100"/>
      <c r="BB245" s="100"/>
      <c r="BC245" s="100"/>
      <c r="BD245" s="100"/>
      <c r="BE245" s="100"/>
      <c r="BF245" s="100"/>
      <c r="BG245" s="100"/>
      <c r="BH245" s="100"/>
      <c r="BI245" s="100"/>
      <c r="BJ245" s="100"/>
      <c r="BK245" s="100"/>
      <c r="BL245" s="100"/>
      <c r="BM245" s="100"/>
      <c r="BN245" s="100"/>
      <c r="BO245" s="100"/>
      <c r="BP245" s="100"/>
      <c r="BQ245" s="100"/>
      <c r="BR245" s="100"/>
      <c r="BS245" s="100"/>
      <c r="BT245" s="100"/>
      <c r="BU245" s="100"/>
      <c r="BV245" s="100"/>
      <c r="BW245" s="100"/>
      <c r="BX245" s="100"/>
      <c r="BY245" s="100"/>
      <c r="BZ245" s="100"/>
      <c r="CA245" s="100"/>
      <c r="CB245" s="100"/>
      <c r="CC245" s="100"/>
      <c r="CD245" s="100"/>
      <c r="CE245" s="100"/>
      <c r="CF245" s="100"/>
      <c r="CG245" s="100"/>
      <c r="CH245" s="100"/>
      <c r="CI245" s="100"/>
      <c r="CJ245" s="100"/>
      <c r="CK245" s="100"/>
      <c r="CL245" s="100"/>
      <c r="CM245" s="100"/>
      <c r="CN245" s="100"/>
      <c r="CO245" s="100"/>
      <c r="CP245" s="100"/>
      <c r="CQ245" s="100"/>
      <c r="CR245" s="100"/>
      <c r="CS245" s="100"/>
      <c r="CT245" s="100"/>
      <c r="CU245" s="100"/>
      <c r="CV245" s="100"/>
      <c r="CW245" s="100"/>
      <c r="CX245" s="100"/>
      <c r="CY245" s="100"/>
      <c r="CZ245" s="100"/>
      <c r="DA245" s="100"/>
      <c r="DB245" s="100"/>
      <c r="DC245" s="100"/>
      <c r="DD245" s="100"/>
      <c r="DE245" s="100"/>
      <c r="DF245" s="100"/>
      <c r="DG245" s="100"/>
      <c r="DH245" s="100"/>
      <c r="DI245" s="100"/>
      <c r="DJ245" s="100"/>
      <c r="DK245" s="100"/>
      <c r="DL245" s="100"/>
      <c r="DM245" s="100"/>
      <c r="DN245" s="100"/>
      <c r="DO245" s="100"/>
      <c r="DP245" s="100"/>
      <c r="DQ245" s="100"/>
      <c r="DR245" s="100"/>
      <c r="DS245" s="100"/>
      <c r="DT245" s="100"/>
      <c r="DU245" s="100"/>
      <c r="DV245" s="100"/>
      <c r="DW245" s="100"/>
      <c r="DX245" s="100"/>
      <c r="DY245" s="100"/>
      <c r="DZ245" s="100"/>
      <c r="EA245" s="100"/>
      <c r="EB245" s="100"/>
      <c r="EC245" s="100"/>
      <c r="ED245" s="100"/>
      <c r="EE245" s="100"/>
      <c r="EF245" s="100"/>
      <c r="EG245" s="100"/>
      <c r="EH245" s="100"/>
      <c r="EI245" s="100"/>
      <c r="EJ245" s="100"/>
      <c r="EK245" s="100"/>
      <c r="EL245" s="100"/>
      <c r="EM245" s="100"/>
      <c r="EN245" s="100"/>
      <c r="EO245" s="100"/>
      <c r="EP245" s="100"/>
      <c r="EQ245" s="100"/>
      <c r="ER245" s="100"/>
      <c r="ES245" s="100"/>
      <c r="ET245" s="100"/>
      <c r="EU245" s="100"/>
      <c r="EV245" s="100"/>
      <c r="EW245" s="100"/>
      <c r="EX245" s="100"/>
      <c r="EY245" s="100"/>
      <c r="EZ245" s="100"/>
      <c r="FA245" s="100"/>
      <c r="FB245" s="100"/>
      <c r="FC245" s="100"/>
      <c r="FD245" s="100"/>
      <c r="FE245" s="100"/>
      <c r="FF245" s="100"/>
      <c r="FG245" s="100"/>
      <c r="FH245" s="100"/>
      <c r="FI245" s="100"/>
      <c r="FJ245" s="100"/>
      <c r="FK245" s="100"/>
      <c r="FL245" s="100"/>
      <c r="FM245" s="100"/>
      <c r="FN245" s="100"/>
      <c r="FO245" s="100"/>
      <c r="FP245" s="100"/>
      <c r="FQ245" s="100"/>
      <c r="FR245" s="100"/>
      <c r="FS245" s="100"/>
      <c r="FT245" s="100"/>
      <c r="FU245" s="100"/>
      <c r="FV245" s="100"/>
      <c r="FW245" s="100"/>
      <c r="FX245" s="100"/>
      <c r="FY245" s="100"/>
      <c r="FZ245" s="100"/>
      <c r="GA245" s="100"/>
      <c r="GB245" s="100"/>
      <c r="GC245" s="100"/>
      <c r="GD245" s="100"/>
      <c r="GE245" s="100"/>
      <c r="GF245" s="100"/>
      <c r="GG245" s="100"/>
      <c r="GH245" s="100"/>
      <c r="GI245" s="100"/>
      <c r="GJ245" s="100"/>
      <c r="GK245" s="100"/>
      <c r="GL245" s="100"/>
      <c r="GM245" s="100"/>
      <c r="GN245" s="100"/>
      <c r="GO245" s="100"/>
      <c r="GP245" s="100"/>
      <c r="GQ245" s="100"/>
      <c r="GR245" s="100"/>
      <c r="GS245" s="100"/>
      <c r="GT245" s="100"/>
      <c r="GU245" s="100"/>
      <c r="GV245" s="100"/>
      <c r="GW245" s="100"/>
      <c r="GX245" s="100"/>
      <c r="GY245" s="100"/>
      <c r="GZ245" s="100"/>
      <c r="HA245" s="100"/>
      <c r="HB245" s="100"/>
      <c r="HC245" s="100"/>
      <c r="HD245" s="100"/>
      <c r="HE245" s="100"/>
      <c r="HF245" s="100"/>
      <c r="HG245" s="100"/>
      <c r="HH245" s="100"/>
      <c r="HI245" s="100"/>
      <c r="HJ245" s="100"/>
      <c r="HK245" s="100"/>
      <c r="HL245" s="100"/>
      <c r="HM245" s="100"/>
      <c r="HN245" s="100"/>
      <c r="HO245" s="100"/>
      <c r="HP245" s="100"/>
      <c r="HQ245" s="100"/>
      <c r="HR245" s="100"/>
      <c r="HS245" s="100"/>
      <c r="HT245" s="100"/>
      <c r="HU245" s="100"/>
      <c r="HV245" s="100"/>
      <c r="HW245" s="100"/>
      <c r="HX245" s="100"/>
      <c r="HY245" s="100"/>
      <c r="HZ245" s="100"/>
      <c r="IA245" s="100"/>
      <c r="IB245" s="100"/>
      <c r="IC245" s="100"/>
      <c r="ID245" s="100"/>
      <c r="IE245" s="100"/>
      <c r="IF245" s="100"/>
      <c r="IG245" s="100"/>
      <c r="IH245" s="100"/>
      <c r="II245" s="100"/>
      <c r="IJ245" s="100"/>
      <c r="IK245" s="100"/>
      <c r="IL245" s="100"/>
      <c r="IM245" s="100"/>
      <c r="IN245" s="100"/>
      <c r="IO245" s="100"/>
      <c r="IP245" s="100"/>
      <c r="IQ245" s="100"/>
      <c r="IR245" s="100"/>
      <c r="IS245" s="100"/>
      <c r="IT245" s="100"/>
      <c r="IU245" s="100"/>
      <c r="IV245" s="100"/>
      <c r="IW245" s="100"/>
      <c r="IX245" s="100"/>
      <c r="IY245" s="100"/>
      <c r="IZ245" s="100"/>
      <c r="JA245" s="100"/>
      <c r="JB245" s="100"/>
      <c r="JC245" s="100"/>
      <c r="JD245" s="100"/>
      <c r="JE245" s="100"/>
      <c r="JF245" s="100"/>
      <c r="JG245" s="100"/>
      <c r="JH245" s="100"/>
      <c r="JI245" s="100"/>
      <c r="JJ245" s="100"/>
      <c r="JK245" s="100"/>
      <c r="JL245" s="100"/>
      <c r="JM245" s="100"/>
      <c r="JN245" s="100"/>
      <c r="JO245" s="100"/>
      <c r="JP245" s="100"/>
      <c r="JQ245" s="100"/>
      <c r="JR245" s="100"/>
      <c r="JS245" s="100"/>
      <c r="JT245" s="100"/>
      <c r="JU245" s="100"/>
      <c r="JV245" s="100"/>
      <c r="JW245" s="100"/>
      <c r="JX245" s="100"/>
      <c r="JY245" s="100"/>
      <c r="JZ245" s="100"/>
      <c r="KA245" s="100"/>
      <c r="KB245" s="100"/>
      <c r="KC245" s="100"/>
      <c r="KD245" s="100"/>
      <c r="KE245" s="100"/>
      <c r="KF245" s="100"/>
      <c r="KG245" s="100"/>
      <c r="KH245" s="100"/>
      <c r="KI245" s="100"/>
      <c r="KJ245" s="100"/>
      <c r="KK245" s="100"/>
      <c r="KL245" s="100"/>
      <c r="KM245" s="100"/>
      <c r="KN245" s="100"/>
      <c r="KO245" s="100"/>
      <c r="KP245" s="100"/>
      <c r="KQ245" s="100"/>
      <c r="KR245" s="100"/>
      <c r="KS245" s="100"/>
      <c r="KT245" s="100"/>
      <c r="KU245" s="100"/>
      <c r="KV245" s="100"/>
      <c r="KW245" s="100"/>
      <c r="KX245" s="100"/>
      <c r="KY245" s="100"/>
      <c r="KZ245" s="100"/>
      <c r="LA245" s="100"/>
      <c r="LB245" s="100"/>
      <c r="LC245" s="100"/>
      <c r="LD245" s="100"/>
      <c r="LE245" s="100"/>
      <c r="LF245" s="100"/>
      <c r="LG245" s="100"/>
      <c r="LH245" s="100"/>
      <c r="LI245" s="100"/>
      <c r="LJ245" s="100"/>
      <c r="LK245" s="100"/>
      <c r="LL245" s="100"/>
      <c r="LM245" s="100"/>
      <c r="LN245" s="100"/>
      <c r="LO245" s="100"/>
      <c r="LP245" s="100"/>
      <c r="LQ245" s="100"/>
      <c r="LR245" s="100"/>
      <c r="LS245" s="100"/>
      <c r="LT245" s="100"/>
      <c r="LU245" s="100"/>
      <c r="LV245" s="100"/>
      <c r="LW245" s="100"/>
      <c r="LX245" s="100"/>
      <c r="LY245" s="100"/>
      <c r="LZ245" s="100"/>
      <c r="MA245" s="100"/>
      <c r="MB245" s="100"/>
      <c r="MC245" s="100"/>
      <c r="MD245" s="100"/>
      <c r="ME245" s="100"/>
      <c r="MF245" s="100"/>
      <c r="MG245" s="100"/>
      <c r="MH245" s="100"/>
      <c r="MI245" s="100"/>
      <c r="MJ245" s="100"/>
      <c r="MK245" s="100"/>
      <c r="ML245" s="100"/>
      <c r="MM245" s="100"/>
      <c r="MN245" s="100"/>
      <c r="MO245" s="100"/>
      <c r="MP245" s="100"/>
      <c r="MQ245" s="100"/>
      <c r="MR245" s="100"/>
      <c r="MS245" s="100"/>
      <c r="MT245" s="100"/>
      <c r="MU245" s="100"/>
      <c r="MV245" s="100"/>
      <c r="MW245" s="100"/>
      <c r="MX245" s="100"/>
      <c r="MY245" s="100"/>
      <c r="MZ245" s="100"/>
      <c r="NA245" s="100"/>
      <c r="NB245" s="100"/>
      <c r="NC245" s="100"/>
      <c r="ND245" s="100"/>
      <c r="NE245" s="100"/>
      <c r="NF245" s="100"/>
      <c r="NG245" s="100"/>
      <c r="NH245" s="100"/>
      <c r="NI245" s="100"/>
      <c r="NJ245" s="100"/>
      <c r="NK245" s="100"/>
      <c r="NL245" s="100"/>
      <c r="NM245" s="100"/>
      <c r="NN245" s="100"/>
      <c r="NO245" s="100"/>
      <c r="NP245" s="100"/>
      <c r="NQ245" s="100"/>
      <c r="NR245" s="100"/>
    </row>
    <row r="246" spans="1:382" s="155" customFormat="1" outlineLevel="1">
      <c r="A246" s="296"/>
      <c r="B246" s="185" t="s">
        <v>353</v>
      </c>
      <c r="C246" s="152" t="s">
        <v>133</v>
      </c>
      <c r="D246" s="145"/>
      <c r="E246" s="149"/>
      <c r="F246" s="156"/>
      <c r="G246" s="156"/>
      <c r="H246" s="157"/>
      <c r="I246" s="157"/>
      <c r="J246" s="148" t="s">
        <v>57</v>
      </c>
      <c r="K246" s="145">
        <v>3</v>
      </c>
      <c r="L246" s="201"/>
      <c r="M246" s="201"/>
      <c r="N246" s="201"/>
      <c r="O246" s="201"/>
      <c r="P246" s="115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  <c r="AM246" s="100"/>
      <c r="AN246" s="100"/>
      <c r="AO246" s="100"/>
      <c r="AP246" s="100"/>
      <c r="AQ246" s="100"/>
      <c r="AR246" s="100"/>
      <c r="AS246" s="100"/>
      <c r="AT246" s="100"/>
      <c r="AU246" s="100"/>
      <c r="AV246" s="100"/>
      <c r="AW246" s="100"/>
      <c r="AX246" s="100"/>
      <c r="AY246" s="100"/>
      <c r="AZ246" s="100"/>
      <c r="BA246" s="100"/>
      <c r="BB246" s="100"/>
      <c r="BC246" s="100"/>
      <c r="BD246" s="100"/>
      <c r="BE246" s="100"/>
      <c r="BF246" s="100"/>
      <c r="BG246" s="100"/>
      <c r="BH246" s="100"/>
      <c r="BI246" s="100"/>
      <c r="BJ246" s="100"/>
      <c r="BK246" s="100"/>
      <c r="BL246" s="100"/>
      <c r="BM246" s="100"/>
      <c r="BN246" s="100"/>
      <c r="BO246" s="100"/>
      <c r="BP246" s="100"/>
      <c r="BQ246" s="100"/>
      <c r="BR246" s="100"/>
      <c r="BS246" s="100"/>
      <c r="BT246" s="100"/>
      <c r="BU246" s="100"/>
      <c r="BV246" s="100"/>
      <c r="BW246" s="100"/>
      <c r="BX246" s="100"/>
      <c r="BY246" s="100"/>
      <c r="BZ246" s="100"/>
      <c r="CA246" s="100"/>
      <c r="CB246" s="100"/>
      <c r="CC246" s="100"/>
      <c r="CD246" s="100"/>
      <c r="CE246" s="100"/>
      <c r="CF246" s="100"/>
      <c r="CG246" s="100"/>
      <c r="CH246" s="100"/>
      <c r="CI246" s="100"/>
      <c r="CJ246" s="100"/>
      <c r="CK246" s="100"/>
      <c r="CL246" s="100"/>
      <c r="CM246" s="100"/>
      <c r="CN246" s="100"/>
      <c r="CO246" s="100"/>
      <c r="CP246" s="100"/>
      <c r="CQ246" s="100"/>
      <c r="CR246" s="100"/>
      <c r="CS246" s="100"/>
      <c r="CT246" s="100"/>
      <c r="CU246" s="100"/>
      <c r="CV246" s="100"/>
      <c r="CW246" s="100"/>
      <c r="CX246" s="100"/>
      <c r="CY246" s="100"/>
      <c r="CZ246" s="100"/>
      <c r="DA246" s="100"/>
      <c r="DB246" s="100"/>
      <c r="DC246" s="100"/>
      <c r="DD246" s="100"/>
      <c r="DE246" s="100"/>
      <c r="DF246" s="100"/>
      <c r="DG246" s="100"/>
      <c r="DH246" s="100"/>
      <c r="DI246" s="100"/>
      <c r="DJ246" s="100"/>
      <c r="DK246" s="100"/>
      <c r="DL246" s="100"/>
      <c r="DM246" s="100"/>
      <c r="DN246" s="100"/>
      <c r="DO246" s="100"/>
      <c r="DP246" s="100"/>
      <c r="DQ246" s="100"/>
      <c r="DR246" s="100"/>
      <c r="DS246" s="100"/>
      <c r="DT246" s="100"/>
      <c r="DU246" s="100"/>
      <c r="DV246" s="100"/>
      <c r="DW246" s="100"/>
      <c r="DX246" s="100"/>
      <c r="DY246" s="100"/>
      <c r="DZ246" s="100"/>
      <c r="EA246" s="100"/>
      <c r="EB246" s="100"/>
      <c r="EC246" s="100"/>
      <c r="ED246" s="100"/>
      <c r="EE246" s="100"/>
      <c r="EF246" s="100"/>
      <c r="EG246" s="100"/>
      <c r="EH246" s="100"/>
      <c r="EI246" s="100"/>
      <c r="EJ246" s="100"/>
      <c r="EK246" s="100"/>
      <c r="EL246" s="100"/>
      <c r="EM246" s="100"/>
      <c r="EN246" s="100"/>
      <c r="EO246" s="100"/>
      <c r="EP246" s="100"/>
      <c r="EQ246" s="100"/>
      <c r="ER246" s="100"/>
      <c r="ES246" s="100"/>
      <c r="ET246" s="100"/>
      <c r="EU246" s="100"/>
      <c r="EV246" s="100"/>
      <c r="EW246" s="100"/>
      <c r="EX246" s="100"/>
      <c r="EY246" s="100"/>
      <c r="EZ246" s="100"/>
      <c r="FA246" s="100"/>
      <c r="FB246" s="100"/>
      <c r="FC246" s="100"/>
      <c r="FD246" s="100"/>
      <c r="FE246" s="100"/>
      <c r="FF246" s="100"/>
      <c r="FG246" s="100"/>
      <c r="FH246" s="100"/>
      <c r="FI246" s="100"/>
      <c r="FJ246" s="100"/>
      <c r="FK246" s="100"/>
      <c r="FL246" s="100"/>
      <c r="FM246" s="100"/>
      <c r="FN246" s="100"/>
      <c r="FO246" s="100"/>
      <c r="FP246" s="100"/>
      <c r="FQ246" s="100"/>
      <c r="FR246" s="100"/>
      <c r="FS246" s="100"/>
      <c r="FT246" s="100"/>
      <c r="FU246" s="100"/>
      <c r="FV246" s="100"/>
      <c r="FW246" s="100"/>
      <c r="FX246" s="100"/>
      <c r="FY246" s="100"/>
      <c r="FZ246" s="100"/>
      <c r="GA246" s="100"/>
      <c r="GB246" s="100"/>
      <c r="GC246" s="100"/>
      <c r="GD246" s="100"/>
      <c r="GE246" s="100"/>
      <c r="GF246" s="100"/>
      <c r="GG246" s="100"/>
      <c r="GH246" s="100"/>
      <c r="GI246" s="100"/>
      <c r="GJ246" s="100"/>
      <c r="GK246" s="100"/>
      <c r="GL246" s="100"/>
      <c r="GM246" s="100"/>
      <c r="GN246" s="100"/>
      <c r="GO246" s="100"/>
      <c r="GP246" s="100"/>
      <c r="GQ246" s="100"/>
      <c r="GR246" s="100"/>
      <c r="GS246" s="100"/>
      <c r="GT246" s="100"/>
      <c r="GU246" s="100"/>
      <c r="GV246" s="100"/>
      <c r="GW246" s="100"/>
      <c r="GX246" s="100"/>
      <c r="GY246" s="100"/>
      <c r="GZ246" s="100"/>
      <c r="HA246" s="100"/>
      <c r="HB246" s="100"/>
      <c r="HC246" s="100"/>
      <c r="HD246" s="100"/>
      <c r="HE246" s="100"/>
      <c r="HF246" s="100"/>
      <c r="HG246" s="100"/>
      <c r="HH246" s="100"/>
      <c r="HI246" s="100"/>
      <c r="HJ246" s="100"/>
      <c r="HK246" s="100"/>
      <c r="HL246" s="100"/>
      <c r="HM246" s="100"/>
      <c r="HN246" s="100"/>
      <c r="HO246" s="100"/>
      <c r="HP246" s="100"/>
      <c r="HQ246" s="100"/>
      <c r="HR246" s="100"/>
      <c r="HS246" s="100"/>
      <c r="HT246" s="100"/>
      <c r="HU246" s="100"/>
      <c r="HV246" s="100"/>
      <c r="HW246" s="100"/>
      <c r="HX246" s="100"/>
      <c r="HY246" s="100"/>
      <c r="HZ246" s="100"/>
      <c r="IA246" s="100"/>
      <c r="IB246" s="100"/>
      <c r="IC246" s="100"/>
      <c r="ID246" s="100"/>
      <c r="IE246" s="100"/>
      <c r="IF246" s="100"/>
      <c r="IG246" s="100"/>
      <c r="IH246" s="100"/>
      <c r="II246" s="100"/>
      <c r="IJ246" s="100"/>
      <c r="IK246" s="100"/>
      <c r="IL246" s="100"/>
      <c r="IM246" s="100"/>
      <c r="IN246" s="100"/>
      <c r="IO246" s="100"/>
      <c r="IP246" s="100"/>
      <c r="IQ246" s="100"/>
      <c r="IR246" s="100"/>
      <c r="IS246" s="100"/>
      <c r="IT246" s="100"/>
      <c r="IU246" s="100"/>
      <c r="IV246" s="100"/>
      <c r="IW246" s="100"/>
      <c r="IX246" s="100"/>
      <c r="IY246" s="100"/>
      <c r="IZ246" s="100"/>
      <c r="JA246" s="100"/>
      <c r="JB246" s="100"/>
      <c r="JC246" s="100"/>
      <c r="JD246" s="100"/>
      <c r="JE246" s="100"/>
      <c r="JF246" s="100"/>
      <c r="JG246" s="100"/>
      <c r="JH246" s="100"/>
      <c r="JI246" s="100"/>
      <c r="JJ246" s="100"/>
      <c r="JK246" s="100"/>
      <c r="JL246" s="100"/>
      <c r="JM246" s="100"/>
      <c r="JN246" s="100"/>
      <c r="JO246" s="100"/>
      <c r="JP246" s="100"/>
      <c r="JQ246" s="100"/>
      <c r="JR246" s="100"/>
      <c r="JS246" s="100"/>
      <c r="JT246" s="100"/>
      <c r="JU246" s="100"/>
      <c r="JV246" s="100"/>
      <c r="JW246" s="100"/>
      <c r="JX246" s="100"/>
      <c r="JY246" s="100"/>
      <c r="JZ246" s="100"/>
      <c r="KA246" s="100"/>
      <c r="KB246" s="100"/>
      <c r="KC246" s="100"/>
      <c r="KD246" s="100"/>
      <c r="KE246" s="100"/>
      <c r="KF246" s="100"/>
      <c r="KG246" s="100"/>
      <c r="KH246" s="100"/>
      <c r="KI246" s="100"/>
      <c r="KJ246" s="100"/>
      <c r="KK246" s="100"/>
      <c r="KL246" s="100"/>
      <c r="KM246" s="100"/>
      <c r="KN246" s="100"/>
      <c r="KO246" s="100"/>
      <c r="KP246" s="100"/>
      <c r="KQ246" s="100"/>
      <c r="KR246" s="100"/>
      <c r="KS246" s="100"/>
      <c r="KT246" s="100"/>
      <c r="KU246" s="100"/>
      <c r="KV246" s="100"/>
      <c r="KW246" s="100"/>
      <c r="KX246" s="100"/>
      <c r="KY246" s="100"/>
      <c r="KZ246" s="100"/>
      <c r="LA246" s="100"/>
      <c r="LB246" s="100"/>
      <c r="LC246" s="100"/>
      <c r="LD246" s="100"/>
      <c r="LE246" s="100"/>
      <c r="LF246" s="100"/>
      <c r="LG246" s="100"/>
      <c r="LH246" s="100"/>
      <c r="LI246" s="100"/>
      <c r="LJ246" s="100"/>
      <c r="LK246" s="100"/>
      <c r="LL246" s="100"/>
      <c r="LM246" s="100"/>
      <c r="LN246" s="100"/>
      <c r="LO246" s="100"/>
      <c r="LP246" s="100"/>
      <c r="LQ246" s="100"/>
      <c r="LR246" s="100"/>
      <c r="LS246" s="100"/>
      <c r="LT246" s="100"/>
      <c r="LU246" s="100"/>
      <c r="LV246" s="100"/>
      <c r="LW246" s="100"/>
      <c r="LX246" s="100"/>
      <c r="LY246" s="100"/>
      <c r="LZ246" s="100"/>
      <c r="MA246" s="100"/>
      <c r="MB246" s="100"/>
      <c r="MC246" s="100"/>
      <c r="MD246" s="100"/>
      <c r="ME246" s="100"/>
      <c r="MF246" s="100"/>
      <c r="MG246" s="100"/>
      <c r="MH246" s="100"/>
      <c r="MI246" s="100"/>
      <c r="MJ246" s="100"/>
      <c r="MK246" s="100"/>
      <c r="ML246" s="100"/>
      <c r="MM246" s="100"/>
      <c r="MN246" s="100"/>
      <c r="MO246" s="100"/>
      <c r="MP246" s="100"/>
      <c r="MQ246" s="100"/>
      <c r="MR246" s="100"/>
      <c r="MS246" s="100"/>
      <c r="MT246" s="100"/>
      <c r="MU246" s="100"/>
      <c r="MV246" s="100"/>
      <c r="MW246" s="100"/>
      <c r="MX246" s="100"/>
      <c r="MY246" s="100"/>
      <c r="MZ246" s="100"/>
      <c r="NA246" s="100"/>
      <c r="NB246" s="100"/>
      <c r="NC246" s="100"/>
      <c r="ND246" s="100"/>
      <c r="NE246" s="100"/>
      <c r="NF246" s="100"/>
      <c r="NG246" s="100"/>
      <c r="NH246" s="100"/>
      <c r="NI246" s="100"/>
      <c r="NJ246" s="100"/>
      <c r="NK246" s="100"/>
      <c r="NL246" s="100"/>
      <c r="NM246" s="100"/>
      <c r="NN246" s="100"/>
      <c r="NO246" s="100"/>
      <c r="NP246" s="100"/>
      <c r="NQ246" s="100"/>
      <c r="NR246" s="100"/>
    </row>
    <row r="247" spans="1:382" s="155" customFormat="1" outlineLevel="1">
      <c r="A247" s="296"/>
      <c r="B247" s="185" t="s">
        <v>357</v>
      </c>
      <c r="C247" s="152" t="s">
        <v>153</v>
      </c>
      <c r="D247" s="145"/>
      <c r="E247" s="146"/>
      <c r="F247" s="156"/>
      <c r="G247" s="156"/>
      <c r="H247" s="157"/>
      <c r="I247" s="157"/>
      <c r="J247" s="148" t="s">
        <v>57</v>
      </c>
      <c r="K247" s="145">
        <v>2</v>
      </c>
      <c r="L247" s="201"/>
      <c r="M247" s="201"/>
      <c r="N247" s="201"/>
      <c r="O247" s="201"/>
      <c r="P247" s="115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  <c r="AO247" s="100"/>
      <c r="AP247" s="100"/>
      <c r="AQ247" s="100"/>
      <c r="AR247" s="100"/>
      <c r="AS247" s="100"/>
      <c r="AT247" s="100"/>
      <c r="AU247" s="100"/>
      <c r="AV247" s="100"/>
      <c r="AW247" s="100"/>
      <c r="AX247" s="100"/>
      <c r="AY247" s="100"/>
      <c r="AZ247" s="100"/>
      <c r="BA247" s="100"/>
      <c r="BB247" s="100"/>
      <c r="BC247" s="100"/>
      <c r="BD247" s="100"/>
      <c r="BE247" s="100"/>
      <c r="BF247" s="100"/>
      <c r="BG247" s="100"/>
      <c r="BH247" s="100"/>
      <c r="BI247" s="100"/>
      <c r="BJ247" s="100"/>
      <c r="BK247" s="100"/>
      <c r="BL247" s="100"/>
      <c r="BM247" s="100"/>
      <c r="BN247" s="100"/>
      <c r="BO247" s="100"/>
      <c r="BP247" s="100"/>
      <c r="BQ247" s="100"/>
      <c r="BR247" s="100"/>
      <c r="BS247" s="100"/>
      <c r="BT247" s="100"/>
      <c r="BU247" s="100"/>
      <c r="BV247" s="100"/>
      <c r="BW247" s="100"/>
      <c r="BX247" s="100"/>
      <c r="BY247" s="100"/>
      <c r="BZ247" s="100"/>
      <c r="CA247" s="100"/>
      <c r="CB247" s="100"/>
      <c r="CC247" s="100"/>
      <c r="CD247" s="100"/>
      <c r="CE247" s="100"/>
      <c r="CF247" s="100"/>
      <c r="CG247" s="100"/>
      <c r="CH247" s="100"/>
      <c r="CI247" s="100"/>
      <c r="CJ247" s="100"/>
      <c r="CK247" s="100"/>
      <c r="CL247" s="100"/>
      <c r="CM247" s="100"/>
      <c r="CN247" s="100"/>
      <c r="CO247" s="100"/>
      <c r="CP247" s="100"/>
      <c r="CQ247" s="100"/>
      <c r="CR247" s="100"/>
      <c r="CS247" s="100"/>
      <c r="CT247" s="100"/>
      <c r="CU247" s="100"/>
      <c r="CV247" s="100"/>
      <c r="CW247" s="100"/>
      <c r="CX247" s="100"/>
      <c r="CY247" s="100"/>
      <c r="CZ247" s="100"/>
      <c r="DA247" s="100"/>
      <c r="DB247" s="100"/>
      <c r="DC247" s="100"/>
      <c r="DD247" s="100"/>
      <c r="DE247" s="100"/>
      <c r="DF247" s="100"/>
      <c r="DG247" s="100"/>
      <c r="DH247" s="100"/>
      <c r="DI247" s="100"/>
      <c r="DJ247" s="100"/>
      <c r="DK247" s="100"/>
      <c r="DL247" s="100"/>
      <c r="DM247" s="100"/>
      <c r="DN247" s="100"/>
      <c r="DO247" s="100"/>
      <c r="DP247" s="100"/>
      <c r="DQ247" s="100"/>
      <c r="DR247" s="100"/>
      <c r="DS247" s="100"/>
      <c r="DT247" s="100"/>
      <c r="DU247" s="100"/>
      <c r="DV247" s="100"/>
      <c r="DW247" s="100"/>
      <c r="DX247" s="100"/>
      <c r="DY247" s="100"/>
      <c r="DZ247" s="100"/>
      <c r="EA247" s="100"/>
      <c r="EB247" s="100"/>
      <c r="EC247" s="100"/>
      <c r="ED247" s="100"/>
      <c r="EE247" s="100"/>
      <c r="EF247" s="100"/>
      <c r="EG247" s="100"/>
      <c r="EH247" s="100"/>
      <c r="EI247" s="100"/>
      <c r="EJ247" s="100"/>
      <c r="EK247" s="100"/>
      <c r="EL247" s="100"/>
      <c r="EM247" s="100"/>
      <c r="EN247" s="100"/>
      <c r="EO247" s="100"/>
      <c r="EP247" s="100"/>
      <c r="EQ247" s="100"/>
      <c r="ER247" s="100"/>
      <c r="ES247" s="100"/>
      <c r="ET247" s="100"/>
      <c r="EU247" s="100"/>
      <c r="EV247" s="100"/>
      <c r="EW247" s="100"/>
      <c r="EX247" s="100"/>
      <c r="EY247" s="100"/>
      <c r="EZ247" s="100"/>
      <c r="FA247" s="100"/>
      <c r="FB247" s="100"/>
      <c r="FC247" s="100"/>
      <c r="FD247" s="100"/>
      <c r="FE247" s="100"/>
      <c r="FF247" s="100"/>
      <c r="FG247" s="100"/>
      <c r="FH247" s="100"/>
      <c r="FI247" s="100"/>
      <c r="FJ247" s="100"/>
      <c r="FK247" s="100"/>
      <c r="FL247" s="100"/>
      <c r="FM247" s="100"/>
      <c r="FN247" s="100"/>
      <c r="FO247" s="100"/>
      <c r="FP247" s="100"/>
      <c r="FQ247" s="100"/>
      <c r="FR247" s="100"/>
      <c r="FS247" s="100"/>
      <c r="FT247" s="100"/>
      <c r="FU247" s="100"/>
      <c r="FV247" s="100"/>
      <c r="FW247" s="100"/>
      <c r="FX247" s="100"/>
      <c r="FY247" s="100"/>
      <c r="FZ247" s="100"/>
      <c r="GA247" s="100"/>
      <c r="GB247" s="100"/>
      <c r="GC247" s="100"/>
      <c r="GD247" s="100"/>
      <c r="GE247" s="100"/>
      <c r="GF247" s="100"/>
      <c r="GG247" s="100"/>
      <c r="GH247" s="100"/>
      <c r="GI247" s="100"/>
      <c r="GJ247" s="100"/>
      <c r="GK247" s="100"/>
      <c r="GL247" s="100"/>
      <c r="GM247" s="100"/>
      <c r="GN247" s="100"/>
      <c r="GO247" s="100"/>
      <c r="GP247" s="100"/>
      <c r="GQ247" s="100"/>
      <c r="GR247" s="100"/>
      <c r="GS247" s="100"/>
      <c r="GT247" s="100"/>
      <c r="GU247" s="100"/>
      <c r="GV247" s="100"/>
      <c r="GW247" s="100"/>
      <c r="GX247" s="100"/>
      <c r="GY247" s="100"/>
      <c r="GZ247" s="100"/>
      <c r="HA247" s="100"/>
      <c r="HB247" s="100"/>
      <c r="HC247" s="100"/>
      <c r="HD247" s="100"/>
      <c r="HE247" s="100"/>
      <c r="HF247" s="100"/>
      <c r="HG247" s="100"/>
      <c r="HH247" s="100"/>
      <c r="HI247" s="100"/>
      <c r="HJ247" s="100"/>
      <c r="HK247" s="100"/>
      <c r="HL247" s="100"/>
      <c r="HM247" s="100"/>
      <c r="HN247" s="100"/>
      <c r="HO247" s="100"/>
      <c r="HP247" s="100"/>
      <c r="HQ247" s="100"/>
      <c r="HR247" s="100"/>
      <c r="HS247" s="100"/>
      <c r="HT247" s="100"/>
      <c r="HU247" s="100"/>
      <c r="HV247" s="100"/>
      <c r="HW247" s="100"/>
      <c r="HX247" s="100"/>
      <c r="HY247" s="100"/>
      <c r="HZ247" s="100"/>
      <c r="IA247" s="100"/>
      <c r="IB247" s="100"/>
      <c r="IC247" s="100"/>
      <c r="ID247" s="100"/>
      <c r="IE247" s="100"/>
      <c r="IF247" s="100"/>
      <c r="IG247" s="100"/>
      <c r="IH247" s="100"/>
      <c r="II247" s="100"/>
      <c r="IJ247" s="100"/>
      <c r="IK247" s="100"/>
      <c r="IL247" s="100"/>
      <c r="IM247" s="100"/>
      <c r="IN247" s="100"/>
      <c r="IO247" s="100"/>
      <c r="IP247" s="100"/>
      <c r="IQ247" s="100"/>
      <c r="IR247" s="100"/>
      <c r="IS247" s="100"/>
      <c r="IT247" s="100"/>
      <c r="IU247" s="100"/>
      <c r="IV247" s="100"/>
      <c r="IW247" s="100"/>
      <c r="IX247" s="100"/>
      <c r="IY247" s="100"/>
      <c r="IZ247" s="100"/>
      <c r="JA247" s="100"/>
      <c r="JB247" s="100"/>
      <c r="JC247" s="100"/>
      <c r="JD247" s="100"/>
      <c r="JE247" s="100"/>
      <c r="JF247" s="100"/>
      <c r="JG247" s="100"/>
      <c r="JH247" s="100"/>
      <c r="JI247" s="100"/>
      <c r="JJ247" s="100"/>
      <c r="JK247" s="100"/>
      <c r="JL247" s="100"/>
      <c r="JM247" s="100"/>
      <c r="JN247" s="100"/>
      <c r="JO247" s="100"/>
      <c r="JP247" s="100"/>
      <c r="JQ247" s="100"/>
      <c r="JR247" s="100"/>
      <c r="JS247" s="100"/>
      <c r="JT247" s="100"/>
      <c r="JU247" s="100"/>
      <c r="JV247" s="100"/>
      <c r="JW247" s="100"/>
      <c r="JX247" s="100"/>
      <c r="JY247" s="100"/>
      <c r="JZ247" s="100"/>
      <c r="KA247" s="100"/>
      <c r="KB247" s="100"/>
      <c r="KC247" s="100"/>
      <c r="KD247" s="100"/>
      <c r="KE247" s="100"/>
      <c r="KF247" s="100"/>
      <c r="KG247" s="100"/>
      <c r="KH247" s="100"/>
      <c r="KI247" s="100"/>
      <c r="KJ247" s="100"/>
      <c r="KK247" s="100"/>
      <c r="KL247" s="100"/>
      <c r="KM247" s="100"/>
      <c r="KN247" s="100"/>
      <c r="KO247" s="100"/>
      <c r="KP247" s="100"/>
      <c r="KQ247" s="100"/>
      <c r="KR247" s="100"/>
      <c r="KS247" s="100"/>
      <c r="KT247" s="100"/>
      <c r="KU247" s="100"/>
      <c r="KV247" s="100"/>
      <c r="KW247" s="100"/>
      <c r="KX247" s="100"/>
      <c r="KY247" s="100"/>
      <c r="KZ247" s="100"/>
      <c r="LA247" s="100"/>
      <c r="LB247" s="100"/>
      <c r="LC247" s="100"/>
      <c r="LD247" s="100"/>
      <c r="LE247" s="100"/>
      <c r="LF247" s="100"/>
      <c r="LG247" s="100"/>
      <c r="LH247" s="100"/>
      <c r="LI247" s="100"/>
      <c r="LJ247" s="100"/>
      <c r="LK247" s="100"/>
      <c r="LL247" s="100"/>
      <c r="LM247" s="100"/>
      <c r="LN247" s="100"/>
      <c r="LO247" s="100"/>
      <c r="LP247" s="100"/>
      <c r="LQ247" s="100"/>
      <c r="LR247" s="100"/>
      <c r="LS247" s="100"/>
      <c r="LT247" s="100"/>
      <c r="LU247" s="100"/>
      <c r="LV247" s="100"/>
      <c r="LW247" s="100"/>
      <c r="LX247" s="100"/>
      <c r="LY247" s="100"/>
      <c r="LZ247" s="100"/>
      <c r="MA247" s="100"/>
      <c r="MB247" s="100"/>
      <c r="MC247" s="100"/>
      <c r="MD247" s="100"/>
      <c r="ME247" s="100"/>
      <c r="MF247" s="100"/>
      <c r="MG247" s="100"/>
      <c r="MH247" s="100"/>
      <c r="MI247" s="100"/>
      <c r="MJ247" s="100"/>
      <c r="MK247" s="100"/>
      <c r="ML247" s="100"/>
      <c r="MM247" s="100"/>
      <c r="MN247" s="100"/>
      <c r="MO247" s="100"/>
      <c r="MP247" s="100"/>
      <c r="MQ247" s="100"/>
      <c r="MR247" s="100"/>
      <c r="MS247" s="100"/>
      <c r="MT247" s="100"/>
      <c r="MU247" s="100"/>
      <c r="MV247" s="100"/>
      <c r="MW247" s="100"/>
      <c r="MX247" s="100"/>
      <c r="MY247" s="100"/>
      <c r="MZ247" s="100"/>
      <c r="NA247" s="100"/>
      <c r="NB247" s="100"/>
      <c r="NC247" s="100"/>
      <c r="ND247" s="100"/>
      <c r="NE247" s="100"/>
      <c r="NF247" s="100"/>
      <c r="NG247" s="100"/>
      <c r="NH247" s="100"/>
      <c r="NI247" s="100"/>
      <c r="NJ247" s="100"/>
      <c r="NK247" s="100"/>
      <c r="NL247" s="100"/>
      <c r="NM247" s="100"/>
      <c r="NN247" s="100"/>
      <c r="NO247" s="100"/>
      <c r="NP247" s="100"/>
      <c r="NQ247" s="100"/>
      <c r="NR247" s="100"/>
    </row>
    <row r="248" spans="1:382" s="155" customFormat="1" ht="25.5" outlineLevel="1">
      <c r="A248" s="296"/>
      <c r="B248" s="185" t="s">
        <v>358</v>
      </c>
      <c r="C248" s="152" t="s">
        <v>134</v>
      </c>
      <c r="D248" s="145"/>
      <c r="E248" s="146"/>
      <c r="F248" s="156"/>
      <c r="G248" s="156"/>
      <c r="H248" s="157"/>
      <c r="I248" s="157"/>
      <c r="J248" s="148" t="s">
        <v>57</v>
      </c>
      <c r="K248" s="145" t="s">
        <v>114</v>
      </c>
      <c r="L248" s="201"/>
      <c r="M248" s="201"/>
      <c r="N248" s="201"/>
      <c r="O248" s="201"/>
      <c r="P248" s="115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  <c r="AO248" s="100"/>
      <c r="AP248" s="100"/>
      <c r="AQ248" s="100"/>
      <c r="AR248" s="100"/>
      <c r="AS248" s="100"/>
      <c r="AT248" s="100"/>
      <c r="AU248" s="100"/>
      <c r="AV248" s="100"/>
      <c r="AW248" s="100"/>
      <c r="AX248" s="100"/>
      <c r="AY248" s="100"/>
      <c r="AZ248" s="100"/>
      <c r="BA248" s="100"/>
      <c r="BB248" s="100"/>
      <c r="BC248" s="100"/>
      <c r="BD248" s="100"/>
      <c r="BE248" s="100"/>
      <c r="BF248" s="100"/>
      <c r="BG248" s="100"/>
      <c r="BH248" s="100"/>
      <c r="BI248" s="100"/>
      <c r="BJ248" s="100"/>
      <c r="BK248" s="100"/>
      <c r="BL248" s="100"/>
      <c r="BM248" s="100"/>
      <c r="BN248" s="100"/>
      <c r="BO248" s="100"/>
      <c r="BP248" s="100"/>
      <c r="BQ248" s="100"/>
      <c r="BR248" s="100"/>
      <c r="BS248" s="100"/>
      <c r="BT248" s="100"/>
      <c r="BU248" s="100"/>
      <c r="BV248" s="100"/>
      <c r="BW248" s="100"/>
      <c r="BX248" s="100"/>
      <c r="BY248" s="100"/>
      <c r="BZ248" s="100"/>
      <c r="CA248" s="100"/>
      <c r="CB248" s="100"/>
      <c r="CC248" s="100"/>
      <c r="CD248" s="100"/>
      <c r="CE248" s="100"/>
      <c r="CF248" s="100"/>
      <c r="CG248" s="100"/>
      <c r="CH248" s="100"/>
      <c r="CI248" s="100"/>
      <c r="CJ248" s="100"/>
      <c r="CK248" s="100"/>
      <c r="CL248" s="100"/>
      <c r="CM248" s="100"/>
      <c r="CN248" s="100"/>
      <c r="CO248" s="100"/>
      <c r="CP248" s="100"/>
      <c r="CQ248" s="100"/>
      <c r="CR248" s="100"/>
      <c r="CS248" s="100"/>
      <c r="CT248" s="100"/>
      <c r="CU248" s="100"/>
      <c r="CV248" s="100"/>
      <c r="CW248" s="100"/>
      <c r="CX248" s="100"/>
      <c r="CY248" s="100"/>
      <c r="CZ248" s="100"/>
      <c r="DA248" s="100"/>
      <c r="DB248" s="100"/>
      <c r="DC248" s="100"/>
      <c r="DD248" s="100"/>
      <c r="DE248" s="100"/>
      <c r="DF248" s="100"/>
      <c r="DG248" s="100"/>
      <c r="DH248" s="100"/>
      <c r="DI248" s="100"/>
      <c r="DJ248" s="100"/>
      <c r="DK248" s="100"/>
      <c r="DL248" s="100"/>
      <c r="DM248" s="100"/>
      <c r="DN248" s="100"/>
      <c r="DO248" s="100"/>
      <c r="DP248" s="100"/>
      <c r="DQ248" s="100"/>
      <c r="DR248" s="100"/>
      <c r="DS248" s="100"/>
      <c r="DT248" s="100"/>
      <c r="DU248" s="100"/>
      <c r="DV248" s="100"/>
      <c r="DW248" s="100"/>
      <c r="DX248" s="100"/>
      <c r="DY248" s="100"/>
      <c r="DZ248" s="100"/>
      <c r="EA248" s="100"/>
      <c r="EB248" s="100"/>
      <c r="EC248" s="100"/>
      <c r="ED248" s="100"/>
      <c r="EE248" s="100"/>
      <c r="EF248" s="100"/>
      <c r="EG248" s="100"/>
      <c r="EH248" s="100"/>
      <c r="EI248" s="100"/>
      <c r="EJ248" s="100"/>
      <c r="EK248" s="100"/>
      <c r="EL248" s="100"/>
      <c r="EM248" s="100"/>
      <c r="EN248" s="100"/>
      <c r="EO248" s="100"/>
      <c r="EP248" s="100"/>
      <c r="EQ248" s="100"/>
      <c r="ER248" s="100"/>
      <c r="ES248" s="100"/>
      <c r="ET248" s="100"/>
      <c r="EU248" s="100"/>
      <c r="EV248" s="100"/>
      <c r="EW248" s="100"/>
      <c r="EX248" s="100"/>
      <c r="EY248" s="100"/>
      <c r="EZ248" s="100"/>
      <c r="FA248" s="100"/>
      <c r="FB248" s="100"/>
      <c r="FC248" s="100"/>
      <c r="FD248" s="100"/>
      <c r="FE248" s="100"/>
      <c r="FF248" s="100"/>
      <c r="FG248" s="100"/>
      <c r="FH248" s="100"/>
      <c r="FI248" s="100"/>
      <c r="FJ248" s="100"/>
      <c r="FK248" s="100"/>
      <c r="FL248" s="100"/>
      <c r="FM248" s="100"/>
      <c r="FN248" s="100"/>
      <c r="FO248" s="100"/>
      <c r="FP248" s="100"/>
      <c r="FQ248" s="100"/>
      <c r="FR248" s="100"/>
      <c r="FS248" s="100"/>
      <c r="FT248" s="100"/>
      <c r="FU248" s="100"/>
      <c r="FV248" s="100"/>
      <c r="FW248" s="100"/>
      <c r="FX248" s="100"/>
      <c r="FY248" s="100"/>
      <c r="FZ248" s="100"/>
      <c r="GA248" s="100"/>
      <c r="GB248" s="100"/>
      <c r="GC248" s="100"/>
      <c r="GD248" s="100"/>
      <c r="GE248" s="100"/>
      <c r="GF248" s="100"/>
      <c r="GG248" s="100"/>
      <c r="GH248" s="100"/>
      <c r="GI248" s="100"/>
      <c r="GJ248" s="100"/>
      <c r="GK248" s="100"/>
      <c r="GL248" s="100"/>
      <c r="GM248" s="100"/>
      <c r="GN248" s="100"/>
      <c r="GO248" s="100"/>
      <c r="GP248" s="100"/>
      <c r="GQ248" s="100"/>
      <c r="GR248" s="100"/>
      <c r="GS248" s="100"/>
      <c r="GT248" s="100"/>
      <c r="GU248" s="100"/>
      <c r="GV248" s="100"/>
      <c r="GW248" s="100"/>
      <c r="GX248" s="100"/>
      <c r="GY248" s="100"/>
      <c r="GZ248" s="100"/>
      <c r="HA248" s="100"/>
      <c r="HB248" s="100"/>
      <c r="HC248" s="100"/>
      <c r="HD248" s="100"/>
      <c r="HE248" s="100"/>
      <c r="HF248" s="100"/>
      <c r="HG248" s="100"/>
      <c r="HH248" s="100"/>
      <c r="HI248" s="100"/>
      <c r="HJ248" s="100"/>
      <c r="HK248" s="100"/>
      <c r="HL248" s="100"/>
      <c r="HM248" s="100"/>
      <c r="HN248" s="100"/>
      <c r="HO248" s="100"/>
      <c r="HP248" s="100"/>
      <c r="HQ248" s="100"/>
      <c r="HR248" s="100"/>
      <c r="HS248" s="100"/>
      <c r="HT248" s="100"/>
      <c r="HU248" s="100"/>
      <c r="HV248" s="100"/>
      <c r="HW248" s="100"/>
      <c r="HX248" s="100"/>
      <c r="HY248" s="100"/>
      <c r="HZ248" s="100"/>
      <c r="IA248" s="100"/>
      <c r="IB248" s="100"/>
      <c r="IC248" s="100"/>
      <c r="ID248" s="100"/>
      <c r="IE248" s="100"/>
      <c r="IF248" s="100"/>
      <c r="IG248" s="100"/>
      <c r="IH248" s="100"/>
      <c r="II248" s="100"/>
      <c r="IJ248" s="100"/>
      <c r="IK248" s="100"/>
      <c r="IL248" s="100"/>
      <c r="IM248" s="100"/>
      <c r="IN248" s="100"/>
      <c r="IO248" s="100"/>
      <c r="IP248" s="100"/>
      <c r="IQ248" s="100"/>
      <c r="IR248" s="100"/>
      <c r="IS248" s="100"/>
      <c r="IT248" s="100"/>
      <c r="IU248" s="100"/>
      <c r="IV248" s="100"/>
      <c r="IW248" s="100"/>
      <c r="IX248" s="100"/>
      <c r="IY248" s="100"/>
      <c r="IZ248" s="100"/>
      <c r="JA248" s="100"/>
      <c r="JB248" s="100"/>
      <c r="JC248" s="100"/>
      <c r="JD248" s="100"/>
      <c r="JE248" s="100"/>
      <c r="JF248" s="100"/>
      <c r="JG248" s="100"/>
      <c r="JH248" s="100"/>
      <c r="JI248" s="100"/>
      <c r="JJ248" s="100"/>
      <c r="JK248" s="100"/>
      <c r="JL248" s="100"/>
      <c r="JM248" s="100"/>
      <c r="JN248" s="100"/>
      <c r="JO248" s="100"/>
      <c r="JP248" s="100"/>
      <c r="JQ248" s="100"/>
      <c r="JR248" s="100"/>
      <c r="JS248" s="100"/>
      <c r="JT248" s="100"/>
      <c r="JU248" s="100"/>
      <c r="JV248" s="100"/>
      <c r="JW248" s="100"/>
      <c r="JX248" s="100"/>
      <c r="JY248" s="100"/>
      <c r="JZ248" s="100"/>
      <c r="KA248" s="100"/>
      <c r="KB248" s="100"/>
      <c r="KC248" s="100"/>
      <c r="KD248" s="100"/>
      <c r="KE248" s="100"/>
      <c r="KF248" s="100"/>
      <c r="KG248" s="100"/>
      <c r="KH248" s="100"/>
      <c r="KI248" s="100"/>
      <c r="KJ248" s="100"/>
      <c r="KK248" s="100"/>
      <c r="KL248" s="100"/>
      <c r="KM248" s="100"/>
      <c r="KN248" s="100"/>
      <c r="KO248" s="100"/>
      <c r="KP248" s="100"/>
      <c r="KQ248" s="100"/>
      <c r="KR248" s="100"/>
      <c r="KS248" s="100"/>
      <c r="KT248" s="100"/>
      <c r="KU248" s="100"/>
      <c r="KV248" s="100"/>
      <c r="KW248" s="100"/>
      <c r="KX248" s="100"/>
      <c r="KY248" s="100"/>
      <c r="KZ248" s="100"/>
      <c r="LA248" s="100"/>
      <c r="LB248" s="100"/>
      <c r="LC248" s="100"/>
      <c r="LD248" s="100"/>
      <c r="LE248" s="100"/>
      <c r="LF248" s="100"/>
      <c r="LG248" s="100"/>
      <c r="LH248" s="100"/>
      <c r="LI248" s="100"/>
      <c r="LJ248" s="100"/>
      <c r="LK248" s="100"/>
      <c r="LL248" s="100"/>
      <c r="LM248" s="100"/>
      <c r="LN248" s="100"/>
      <c r="LO248" s="100"/>
      <c r="LP248" s="100"/>
      <c r="LQ248" s="100"/>
      <c r="LR248" s="100"/>
      <c r="LS248" s="100"/>
      <c r="LT248" s="100"/>
      <c r="LU248" s="100"/>
      <c r="LV248" s="100"/>
      <c r="LW248" s="100"/>
      <c r="LX248" s="100"/>
      <c r="LY248" s="100"/>
      <c r="LZ248" s="100"/>
      <c r="MA248" s="100"/>
      <c r="MB248" s="100"/>
      <c r="MC248" s="100"/>
      <c r="MD248" s="100"/>
      <c r="ME248" s="100"/>
      <c r="MF248" s="100"/>
      <c r="MG248" s="100"/>
      <c r="MH248" s="100"/>
      <c r="MI248" s="100"/>
      <c r="MJ248" s="100"/>
      <c r="MK248" s="100"/>
      <c r="ML248" s="100"/>
      <c r="MM248" s="100"/>
      <c r="MN248" s="100"/>
      <c r="MO248" s="100"/>
      <c r="MP248" s="100"/>
      <c r="MQ248" s="100"/>
      <c r="MR248" s="100"/>
      <c r="MS248" s="100"/>
      <c r="MT248" s="100"/>
      <c r="MU248" s="100"/>
      <c r="MV248" s="100"/>
      <c r="MW248" s="100"/>
      <c r="MX248" s="100"/>
      <c r="MY248" s="100"/>
      <c r="MZ248" s="100"/>
      <c r="NA248" s="100"/>
      <c r="NB248" s="100"/>
      <c r="NC248" s="100"/>
      <c r="ND248" s="100"/>
      <c r="NE248" s="100"/>
      <c r="NF248" s="100"/>
      <c r="NG248" s="100"/>
      <c r="NH248" s="100"/>
      <c r="NI248" s="100"/>
      <c r="NJ248" s="100"/>
      <c r="NK248" s="100"/>
      <c r="NL248" s="100"/>
      <c r="NM248" s="100"/>
      <c r="NN248" s="100"/>
      <c r="NO248" s="100"/>
      <c r="NP248" s="100"/>
      <c r="NQ248" s="100"/>
      <c r="NR248" s="100"/>
    </row>
    <row r="249" spans="1:382" s="198" customFormat="1">
      <c r="A249" s="296"/>
      <c r="B249" s="125" t="s">
        <v>150</v>
      </c>
      <c r="C249" s="137" t="s">
        <v>140</v>
      </c>
      <c r="D249" s="138"/>
      <c r="E249" s="188"/>
      <c r="F249" s="192"/>
      <c r="G249" s="193"/>
      <c r="H249" s="194"/>
      <c r="I249" s="194"/>
      <c r="J249" s="141" t="s">
        <v>101</v>
      </c>
      <c r="K249" s="141">
        <v>1</v>
      </c>
      <c r="L249" s="195"/>
      <c r="M249" s="195">
        <f>SUM(M250:M266)</f>
        <v>0</v>
      </c>
      <c r="N249" s="195">
        <f t="shared" si="12"/>
        <v>0</v>
      </c>
      <c r="O249" s="195">
        <f t="shared" si="13"/>
        <v>0</v>
      </c>
      <c r="P249" s="196"/>
      <c r="Q249" s="197"/>
      <c r="R249" s="197"/>
      <c r="S249" s="197"/>
      <c r="T249" s="197"/>
      <c r="U249" s="197"/>
      <c r="V249" s="197"/>
      <c r="W249" s="197"/>
      <c r="X249" s="197"/>
      <c r="Y249" s="197"/>
      <c r="Z249" s="197"/>
      <c r="AA249" s="197"/>
      <c r="AB249" s="197"/>
      <c r="AC249" s="197"/>
      <c r="AD249" s="197"/>
      <c r="AE249" s="197"/>
      <c r="AF249" s="197"/>
      <c r="AG249" s="197"/>
      <c r="AH249" s="197"/>
      <c r="AI249" s="197"/>
      <c r="AJ249" s="197"/>
      <c r="AK249" s="197"/>
      <c r="AL249" s="197"/>
      <c r="AM249" s="197"/>
      <c r="AN249" s="197"/>
      <c r="AO249" s="197"/>
      <c r="AP249" s="197"/>
      <c r="AQ249" s="197"/>
      <c r="AR249" s="197"/>
      <c r="AS249" s="197"/>
      <c r="AT249" s="197"/>
      <c r="AU249" s="197"/>
      <c r="AV249" s="197"/>
      <c r="AW249" s="197"/>
      <c r="AX249" s="197"/>
      <c r="AY249" s="197"/>
      <c r="AZ249" s="197"/>
      <c r="BA249" s="197"/>
      <c r="BB249" s="197"/>
      <c r="BC249" s="197"/>
      <c r="BD249" s="197"/>
      <c r="BE249" s="197"/>
      <c r="BF249" s="197"/>
      <c r="BG249" s="197"/>
      <c r="BH249" s="197"/>
      <c r="BI249" s="197"/>
      <c r="BJ249" s="197"/>
      <c r="BK249" s="197"/>
      <c r="BL249" s="197"/>
      <c r="BM249" s="197"/>
      <c r="BN249" s="197"/>
      <c r="BO249" s="197"/>
      <c r="BP249" s="197"/>
      <c r="BQ249" s="197"/>
      <c r="BR249" s="197"/>
      <c r="BS249" s="197"/>
      <c r="BT249" s="197"/>
      <c r="BU249" s="197"/>
      <c r="BV249" s="197"/>
      <c r="BW249" s="197"/>
      <c r="BX249" s="197"/>
      <c r="BY249" s="197"/>
      <c r="BZ249" s="197"/>
      <c r="CA249" s="197"/>
      <c r="CB249" s="197"/>
      <c r="CC249" s="197"/>
      <c r="CD249" s="197"/>
      <c r="CE249" s="197"/>
      <c r="CF249" s="197"/>
      <c r="CG249" s="197"/>
      <c r="CH249" s="197"/>
      <c r="CI249" s="197"/>
      <c r="CJ249" s="197"/>
      <c r="CK249" s="197"/>
      <c r="CL249" s="197"/>
      <c r="CM249" s="197"/>
      <c r="CN249" s="197"/>
      <c r="CO249" s="197"/>
      <c r="CP249" s="197"/>
      <c r="CQ249" s="197"/>
      <c r="CR249" s="197"/>
      <c r="CS249" s="197"/>
      <c r="CT249" s="197"/>
      <c r="CU249" s="197"/>
      <c r="CV249" s="197"/>
      <c r="CW249" s="197"/>
      <c r="CX249" s="197"/>
      <c r="CY249" s="197"/>
      <c r="CZ249" s="197"/>
      <c r="DA249" s="197"/>
      <c r="DB249" s="197"/>
      <c r="DC249" s="197"/>
      <c r="DD249" s="197"/>
      <c r="DE249" s="197"/>
      <c r="DF249" s="197"/>
      <c r="DG249" s="197"/>
      <c r="DH249" s="197"/>
      <c r="DI249" s="197"/>
      <c r="DJ249" s="197"/>
      <c r="DK249" s="197"/>
      <c r="DL249" s="197"/>
      <c r="DM249" s="197"/>
      <c r="DN249" s="197"/>
      <c r="DO249" s="197"/>
      <c r="DP249" s="197"/>
      <c r="DQ249" s="197"/>
      <c r="DR249" s="197"/>
      <c r="DS249" s="197"/>
      <c r="DT249" s="197"/>
      <c r="DU249" s="197"/>
      <c r="DV249" s="197"/>
      <c r="DW249" s="197"/>
      <c r="DX249" s="197"/>
      <c r="DY249" s="197"/>
      <c r="DZ249" s="197"/>
      <c r="EA249" s="197"/>
      <c r="EB249" s="197"/>
      <c r="EC249" s="197"/>
      <c r="ED249" s="197"/>
      <c r="EE249" s="197"/>
      <c r="EF249" s="197"/>
      <c r="EG249" s="197"/>
      <c r="EH249" s="197"/>
      <c r="EI249" s="197"/>
      <c r="EJ249" s="197"/>
      <c r="EK249" s="197"/>
      <c r="EL249" s="197"/>
      <c r="EM249" s="197"/>
      <c r="EN249" s="197"/>
      <c r="EO249" s="197"/>
      <c r="EP249" s="197"/>
      <c r="EQ249" s="197"/>
      <c r="ER249" s="197"/>
      <c r="ES249" s="197"/>
      <c r="ET249" s="197"/>
      <c r="EU249" s="197"/>
      <c r="EV249" s="197"/>
      <c r="EW249" s="197"/>
      <c r="EX249" s="197"/>
      <c r="EY249" s="197"/>
      <c r="EZ249" s="197"/>
      <c r="FA249" s="197"/>
      <c r="FB249" s="197"/>
      <c r="FC249" s="197"/>
      <c r="FD249" s="197"/>
      <c r="FE249" s="197"/>
      <c r="FF249" s="197"/>
      <c r="FG249" s="197"/>
      <c r="FH249" s="197"/>
      <c r="FI249" s="197"/>
      <c r="FJ249" s="197"/>
      <c r="FK249" s="197"/>
      <c r="FL249" s="197"/>
      <c r="FM249" s="197"/>
      <c r="FN249" s="197"/>
      <c r="FO249" s="197"/>
      <c r="FP249" s="197"/>
      <c r="FQ249" s="197"/>
      <c r="FR249" s="197"/>
      <c r="FS249" s="197"/>
      <c r="FT249" s="197"/>
      <c r="FU249" s="197"/>
      <c r="FV249" s="197"/>
      <c r="FW249" s="197"/>
      <c r="FX249" s="197"/>
      <c r="FY249" s="197"/>
      <c r="FZ249" s="197"/>
      <c r="GA249" s="197"/>
      <c r="GB249" s="197"/>
      <c r="GC249" s="197"/>
      <c r="GD249" s="197"/>
      <c r="GE249" s="197"/>
      <c r="GF249" s="197"/>
      <c r="GG249" s="197"/>
      <c r="GH249" s="197"/>
      <c r="GI249" s="197"/>
      <c r="GJ249" s="197"/>
      <c r="GK249" s="197"/>
      <c r="GL249" s="197"/>
      <c r="GM249" s="197"/>
      <c r="GN249" s="197"/>
      <c r="GO249" s="197"/>
      <c r="GP249" s="197"/>
      <c r="GQ249" s="197"/>
      <c r="GR249" s="197"/>
      <c r="GS249" s="197"/>
      <c r="GT249" s="197"/>
      <c r="GU249" s="197"/>
      <c r="GV249" s="197"/>
      <c r="GW249" s="197"/>
      <c r="GX249" s="197"/>
      <c r="GY249" s="197"/>
      <c r="GZ249" s="197"/>
      <c r="HA249" s="197"/>
      <c r="HB249" s="197"/>
      <c r="HC249" s="197"/>
      <c r="HD249" s="197"/>
      <c r="HE249" s="197"/>
      <c r="HF249" s="197"/>
      <c r="HG249" s="197"/>
      <c r="HH249" s="197"/>
      <c r="HI249" s="197"/>
      <c r="HJ249" s="197"/>
      <c r="HK249" s="197"/>
      <c r="HL249" s="197"/>
      <c r="HM249" s="197"/>
      <c r="HN249" s="197"/>
      <c r="HO249" s="197"/>
      <c r="HP249" s="197"/>
      <c r="HQ249" s="197"/>
      <c r="HR249" s="197"/>
      <c r="HS249" s="197"/>
      <c r="HT249" s="197"/>
      <c r="HU249" s="197"/>
      <c r="HV249" s="197"/>
      <c r="HW249" s="197"/>
      <c r="HX249" s="197"/>
      <c r="HY249" s="197"/>
      <c r="HZ249" s="197"/>
      <c r="IA249" s="197"/>
      <c r="IB249" s="197"/>
      <c r="IC249" s="197"/>
      <c r="ID249" s="197"/>
      <c r="IE249" s="197"/>
      <c r="IF249" s="197"/>
      <c r="IG249" s="197"/>
      <c r="IH249" s="197"/>
      <c r="II249" s="197"/>
      <c r="IJ249" s="197"/>
      <c r="IK249" s="197"/>
      <c r="IL249" s="197"/>
      <c r="IM249" s="197"/>
      <c r="IN249" s="197"/>
      <c r="IO249" s="197"/>
      <c r="IP249" s="197"/>
      <c r="IQ249" s="197"/>
      <c r="IR249" s="197"/>
      <c r="IS249" s="197"/>
      <c r="IT249" s="197"/>
      <c r="IU249" s="197"/>
      <c r="IV249" s="197"/>
      <c r="IW249" s="197"/>
      <c r="IX249" s="197"/>
      <c r="IY249" s="197"/>
      <c r="IZ249" s="197"/>
      <c r="JA249" s="197"/>
      <c r="JB249" s="197"/>
      <c r="JC249" s="197"/>
      <c r="JD249" s="197"/>
      <c r="JE249" s="197"/>
      <c r="JF249" s="197"/>
      <c r="JG249" s="197"/>
      <c r="JH249" s="197"/>
      <c r="JI249" s="197"/>
      <c r="JJ249" s="197"/>
      <c r="JK249" s="197"/>
      <c r="JL249" s="197"/>
      <c r="JM249" s="197"/>
      <c r="JN249" s="197"/>
      <c r="JO249" s="197"/>
      <c r="JP249" s="197"/>
      <c r="JQ249" s="197"/>
      <c r="JR249" s="197"/>
      <c r="JS249" s="197"/>
      <c r="JT249" s="197"/>
      <c r="JU249" s="197"/>
      <c r="JV249" s="197"/>
      <c r="JW249" s="197"/>
      <c r="JX249" s="197"/>
      <c r="JY249" s="197"/>
      <c r="JZ249" s="197"/>
      <c r="KA249" s="197"/>
      <c r="KB249" s="197"/>
      <c r="KC249" s="197"/>
      <c r="KD249" s="197"/>
      <c r="KE249" s="197"/>
      <c r="KF249" s="197"/>
      <c r="KG249" s="197"/>
      <c r="KH249" s="197"/>
      <c r="KI249" s="197"/>
      <c r="KJ249" s="197"/>
      <c r="KK249" s="197"/>
      <c r="KL249" s="197"/>
      <c r="KM249" s="197"/>
      <c r="KN249" s="197"/>
      <c r="KO249" s="197"/>
      <c r="KP249" s="197"/>
      <c r="KQ249" s="197"/>
      <c r="KR249" s="197"/>
      <c r="KS249" s="197"/>
      <c r="KT249" s="197"/>
      <c r="KU249" s="197"/>
      <c r="KV249" s="197"/>
      <c r="KW249" s="197"/>
      <c r="KX249" s="197"/>
      <c r="KY249" s="197"/>
      <c r="KZ249" s="197"/>
      <c r="LA249" s="197"/>
      <c r="LB249" s="197"/>
      <c r="LC249" s="197"/>
      <c r="LD249" s="197"/>
      <c r="LE249" s="197"/>
      <c r="LF249" s="197"/>
      <c r="LG249" s="197"/>
      <c r="LH249" s="197"/>
      <c r="LI249" s="197"/>
      <c r="LJ249" s="197"/>
      <c r="LK249" s="197"/>
      <c r="LL249" s="197"/>
      <c r="LM249" s="197"/>
      <c r="LN249" s="197"/>
      <c r="LO249" s="197"/>
      <c r="LP249" s="197"/>
      <c r="LQ249" s="197"/>
      <c r="LR249" s="197"/>
      <c r="LS249" s="197"/>
      <c r="LT249" s="197"/>
      <c r="LU249" s="197"/>
      <c r="LV249" s="197"/>
      <c r="LW249" s="197"/>
      <c r="LX249" s="197"/>
      <c r="LY249" s="197"/>
      <c r="LZ249" s="197"/>
      <c r="MA249" s="197"/>
      <c r="MB249" s="197"/>
      <c r="MC249" s="197"/>
      <c r="MD249" s="197"/>
      <c r="ME249" s="197"/>
      <c r="MF249" s="197"/>
      <c r="MG249" s="197"/>
      <c r="MH249" s="197"/>
      <c r="MI249" s="197"/>
      <c r="MJ249" s="197"/>
      <c r="MK249" s="197"/>
      <c r="ML249" s="197"/>
      <c r="MM249" s="197"/>
      <c r="MN249" s="197"/>
      <c r="MO249" s="197"/>
      <c r="MP249" s="197"/>
      <c r="MQ249" s="197"/>
      <c r="MR249" s="197"/>
      <c r="MS249" s="197"/>
      <c r="MT249" s="197"/>
      <c r="MU249" s="197"/>
      <c r="MV249" s="197"/>
      <c r="MW249" s="197"/>
      <c r="MX249" s="197"/>
      <c r="MY249" s="197"/>
      <c r="MZ249" s="197"/>
      <c r="NA249" s="197"/>
      <c r="NB249" s="197"/>
      <c r="NC249" s="197"/>
      <c r="ND249" s="197"/>
      <c r="NE249" s="197"/>
      <c r="NF249" s="197"/>
      <c r="NG249" s="197"/>
      <c r="NH249" s="197"/>
      <c r="NI249" s="197"/>
      <c r="NJ249" s="197"/>
      <c r="NK249" s="197"/>
      <c r="NL249" s="197"/>
      <c r="NM249" s="197"/>
      <c r="NN249" s="197"/>
      <c r="NO249" s="197"/>
      <c r="NP249" s="197"/>
      <c r="NQ249" s="197"/>
      <c r="NR249" s="197"/>
    </row>
    <row r="250" spans="1:382" s="100" customFormat="1" ht="14.25" customHeight="1" outlineLevel="1">
      <c r="A250" s="296"/>
      <c r="B250" s="185" t="s">
        <v>359</v>
      </c>
      <c r="C250" s="235" t="s">
        <v>137</v>
      </c>
      <c r="D250" s="145"/>
      <c r="E250" s="146"/>
      <c r="F250" s="162"/>
      <c r="G250" s="156"/>
      <c r="H250" s="156"/>
      <c r="I250" s="156"/>
      <c r="J250" s="148" t="s">
        <v>78</v>
      </c>
      <c r="K250" s="145">
        <v>1</v>
      </c>
      <c r="L250" s="158"/>
      <c r="M250" s="201"/>
      <c r="N250" s="201"/>
      <c r="O250" s="201"/>
      <c r="P250" s="115"/>
    </row>
    <row r="251" spans="1:382" s="100" customFormat="1" outlineLevel="1">
      <c r="A251" s="296"/>
      <c r="B251" s="185" t="s">
        <v>361</v>
      </c>
      <c r="C251" s="144" t="s">
        <v>155</v>
      </c>
      <c r="D251" s="145"/>
      <c r="E251" s="146"/>
      <c r="F251" s="162"/>
      <c r="G251" s="156"/>
      <c r="H251" s="156"/>
      <c r="I251" s="156"/>
      <c r="J251" s="148" t="s">
        <v>57</v>
      </c>
      <c r="K251" s="145">
        <v>1</v>
      </c>
      <c r="L251" s="201"/>
      <c r="M251" s="201"/>
      <c r="N251" s="201"/>
      <c r="O251" s="201"/>
      <c r="P251" s="115"/>
    </row>
    <row r="252" spans="1:382" s="100" customFormat="1" ht="14.25" customHeight="1" outlineLevel="1">
      <c r="A252" s="296"/>
      <c r="B252" s="185" t="s">
        <v>362</v>
      </c>
      <c r="C252" s="144" t="s">
        <v>110</v>
      </c>
      <c r="D252" s="145"/>
      <c r="E252" s="146"/>
      <c r="F252" s="162"/>
      <c r="G252" s="156"/>
      <c r="H252" s="156"/>
      <c r="I252" s="156"/>
      <c r="J252" s="148" t="s">
        <v>57</v>
      </c>
      <c r="K252" s="145">
        <v>2</v>
      </c>
      <c r="L252" s="201"/>
      <c r="M252" s="201"/>
      <c r="N252" s="201"/>
      <c r="O252" s="201"/>
      <c r="P252" s="115"/>
    </row>
    <row r="253" spans="1:382" s="100" customFormat="1" ht="14.25" customHeight="1" outlineLevel="1">
      <c r="A253" s="296"/>
      <c r="B253" s="185" t="s">
        <v>363</v>
      </c>
      <c r="C253" s="245" t="s">
        <v>431</v>
      </c>
      <c r="D253" s="303"/>
      <c r="E253" s="146"/>
      <c r="F253" s="162"/>
      <c r="G253" s="156"/>
      <c r="H253" s="156"/>
      <c r="I253" s="156"/>
      <c r="J253" s="148" t="s">
        <v>57</v>
      </c>
      <c r="K253" s="145">
        <v>8</v>
      </c>
      <c r="L253" s="201"/>
      <c r="M253" s="201"/>
      <c r="N253" s="201"/>
      <c r="O253" s="201"/>
      <c r="P253" s="115"/>
    </row>
    <row r="254" spans="1:382" s="100" customFormat="1" ht="14.25" customHeight="1" outlineLevel="1">
      <c r="A254" s="296"/>
      <c r="B254" s="185" t="s">
        <v>360</v>
      </c>
      <c r="C254" s="235" t="s">
        <v>138</v>
      </c>
      <c r="D254" s="303"/>
      <c r="E254" s="146"/>
      <c r="F254" s="162"/>
      <c r="G254" s="156"/>
      <c r="H254" s="156"/>
      <c r="I254" s="156"/>
      <c r="J254" s="148" t="s">
        <v>78</v>
      </c>
      <c r="K254" s="145">
        <v>1</v>
      </c>
      <c r="L254" s="201"/>
      <c r="M254" s="201"/>
      <c r="N254" s="201"/>
      <c r="O254" s="201"/>
      <c r="P254" s="115"/>
    </row>
    <row r="255" spans="1:382" s="100" customFormat="1" ht="14.25" customHeight="1" outlineLevel="1">
      <c r="A255" s="296"/>
      <c r="B255" s="185" t="s">
        <v>365</v>
      </c>
      <c r="C255" s="144" t="s">
        <v>155</v>
      </c>
      <c r="D255" s="303"/>
      <c r="E255" s="146"/>
      <c r="F255" s="162"/>
      <c r="G255" s="156"/>
      <c r="H255" s="156"/>
      <c r="I255" s="156"/>
      <c r="J255" s="148" t="s">
        <v>57</v>
      </c>
      <c r="K255" s="145">
        <v>1</v>
      </c>
      <c r="L255" s="201"/>
      <c r="M255" s="201"/>
      <c r="N255" s="201"/>
      <c r="O255" s="201"/>
      <c r="P255" s="115"/>
    </row>
    <row r="256" spans="1:382" s="100" customFormat="1" ht="14.25" customHeight="1" outlineLevel="1">
      <c r="A256" s="296"/>
      <c r="B256" s="185" t="s">
        <v>366</v>
      </c>
      <c r="C256" s="245" t="s">
        <v>431</v>
      </c>
      <c r="D256" s="303"/>
      <c r="E256" s="146"/>
      <c r="F256" s="162"/>
      <c r="G256" s="156"/>
      <c r="H256" s="156"/>
      <c r="I256" s="156"/>
      <c r="J256" s="148" t="s">
        <v>57</v>
      </c>
      <c r="K256" s="145">
        <v>8</v>
      </c>
      <c r="L256" s="201"/>
      <c r="M256" s="201"/>
      <c r="N256" s="201"/>
      <c r="O256" s="201"/>
      <c r="P256" s="115"/>
    </row>
    <row r="257" spans="1:382" s="100" customFormat="1" ht="14.25" customHeight="1" outlineLevel="1">
      <c r="A257" s="296"/>
      <c r="B257" s="185" t="s">
        <v>367</v>
      </c>
      <c r="C257" s="152" t="s">
        <v>110</v>
      </c>
      <c r="D257" s="303"/>
      <c r="E257" s="146"/>
      <c r="F257" s="162"/>
      <c r="G257" s="156"/>
      <c r="H257" s="156"/>
      <c r="I257" s="156"/>
      <c r="J257" s="148" t="s">
        <v>57</v>
      </c>
      <c r="K257" s="145">
        <v>2</v>
      </c>
      <c r="L257" s="201"/>
      <c r="M257" s="201"/>
      <c r="N257" s="201"/>
      <c r="O257" s="201"/>
      <c r="P257" s="115"/>
    </row>
    <row r="258" spans="1:382" s="100" customFormat="1" ht="14.25" customHeight="1" outlineLevel="1">
      <c r="A258" s="296"/>
      <c r="B258" s="185" t="s">
        <v>364</v>
      </c>
      <c r="C258" s="235" t="s">
        <v>131</v>
      </c>
      <c r="D258" s="303"/>
      <c r="E258" s="146"/>
      <c r="F258" s="162"/>
      <c r="G258" s="156"/>
      <c r="H258" s="156"/>
      <c r="I258" s="156"/>
      <c r="J258" s="148"/>
      <c r="K258" s="145"/>
      <c r="L258" s="201"/>
      <c r="M258" s="201"/>
      <c r="N258" s="201"/>
      <c r="O258" s="201"/>
      <c r="P258" s="115"/>
    </row>
    <row r="259" spans="1:382" s="100" customFormat="1" ht="14.25" customHeight="1" outlineLevel="1">
      <c r="A259" s="296"/>
      <c r="B259" s="185" t="s">
        <v>369</v>
      </c>
      <c r="C259" s="132" t="s">
        <v>132</v>
      </c>
      <c r="D259" s="145"/>
      <c r="E259" s="111"/>
      <c r="F259" s="134"/>
      <c r="G259" s="134"/>
      <c r="H259" s="134"/>
      <c r="I259" s="134"/>
      <c r="J259" s="112" t="s">
        <v>57</v>
      </c>
      <c r="K259" s="114">
        <v>1</v>
      </c>
      <c r="L259" s="201"/>
      <c r="M259" s="201"/>
      <c r="N259" s="201"/>
      <c r="O259" s="201"/>
      <c r="P259" s="115"/>
    </row>
    <row r="260" spans="1:382" s="100" customFormat="1" ht="14.25" customHeight="1" outlineLevel="1">
      <c r="A260" s="296"/>
      <c r="B260" s="185" t="s">
        <v>370</v>
      </c>
      <c r="C260" s="243" t="s">
        <v>410</v>
      </c>
      <c r="D260" s="145"/>
      <c r="E260" s="111"/>
      <c r="F260" s="134"/>
      <c r="G260" s="134"/>
      <c r="H260" s="134"/>
      <c r="I260" s="134"/>
      <c r="J260" s="112" t="s">
        <v>57</v>
      </c>
      <c r="K260" s="114">
        <v>1</v>
      </c>
      <c r="L260" s="201"/>
      <c r="M260" s="201"/>
      <c r="N260" s="201"/>
      <c r="O260" s="201"/>
      <c r="P260" s="115"/>
    </row>
    <row r="261" spans="1:382" s="100" customFormat="1" ht="14.25" customHeight="1" outlineLevel="1">
      <c r="A261" s="296"/>
      <c r="B261" s="185" t="s">
        <v>371</v>
      </c>
      <c r="C261" s="132" t="s">
        <v>128</v>
      </c>
      <c r="D261" s="145"/>
      <c r="E261" s="111"/>
      <c r="F261" s="134"/>
      <c r="G261" s="134"/>
      <c r="H261" s="134"/>
      <c r="I261" s="134"/>
      <c r="J261" s="112" t="s">
        <v>57</v>
      </c>
      <c r="K261" s="114">
        <v>2</v>
      </c>
      <c r="L261" s="201"/>
      <c r="M261" s="201"/>
      <c r="N261" s="201"/>
      <c r="O261" s="201"/>
      <c r="P261" s="115"/>
    </row>
    <row r="262" spans="1:382" s="100" customFormat="1" ht="14.25" customHeight="1" outlineLevel="1">
      <c r="A262" s="296"/>
      <c r="B262" s="185" t="s">
        <v>372</v>
      </c>
      <c r="C262" s="132" t="s">
        <v>110</v>
      </c>
      <c r="D262" s="145"/>
      <c r="E262" s="111"/>
      <c r="F262" s="134"/>
      <c r="G262" s="134"/>
      <c r="H262" s="134"/>
      <c r="I262" s="134"/>
      <c r="J262" s="112" t="s">
        <v>57</v>
      </c>
      <c r="K262" s="114">
        <v>1</v>
      </c>
      <c r="L262" s="201"/>
      <c r="M262" s="201"/>
      <c r="N262" s="201"/>
      <c r="O262" s="201"/>
      <c r="P262" s="115"/>
    </row>
    <row r="263" spans="1:382" s="100" customFormat="1" outlineLevel="1">
      <c r="A263" s="296"/>
      <c r="B263" s="185" t="s">
        <v>368</v>
      </c>
      <c r="C263" s="152" t="s">
        <v>133</v>
      </c>
      <c r="D263" s="145"/>
      <c r="E263" s="149"/>
      <c r="F263" s="162"/>
      <c r="G263" s="156"/>
      <c r="H263" s="156"/>
      <c r="I263" s="156"/>
      <c r="J263" s="148" t="s">
        <v>57</v>
      </c>
      <c r="K263" s="145">
        <v>2</v>
      </c>
      <c r="L263" s="201"/>
      <c r="M263" s="201"/>
      <c r="N263" s="201"/>
      <c r="O263" s="201"/>
      <c r="P263" s="115"/>
    </row>
    <row r="264" spans="1:382" s="100" customFormat="1" outlineLevel="1">
      <c r="A264" s="296"/>
      <c r="B264" s="185" t="s">
        <v>373</v>
      </c>
      <c r="C264" s="152" t="s">
        <v>153</v>
      </c>
      <c r="D264" s="145"/>
      <c r="E264" s="146"/>
      <c r="F264" s="162"/>
      <c r="G264" s="156"/>
      <c r="H264" s="156"/>
      <c r="I264" s="156"/>
      <c r="J264" s="148" t="s">
        <v>57</v>
      </c>
      <c r="K264" s="145">
        <v>3</v>
      </c>
      <c r="L264" s="201"/>
      <c r="M264" s="201"/>
      <c r="N264" s="201"/>
      <c r="O264" s="201"/>
      <c r="P264" s="115"/>
    </row>
    <row r="265" spans="1:382" s="100" customFormat="1" ht="25.5" outlineLevel="1">
      <c r="A265" s="296"/>
      <c r="B265" s="185" t="s">
        <v>374</v>
      </c>
      <c r="C265" s="152" t="s">
        <v>134</v>
      </c>
      <c r="D265" s="145"/>
      <c r="E265" s="146"/>
      <c r="F265" s="156"/>
      <c r="G265" s="156"/>
      <c r="H265" s="157"/>
      <c r="I265" s="157"/>
      <c r="J265" s="148" t="s">
        <v>57</v>
      </c>
      <c r="K265" s="145">
        <v>2</v>
      </c>
      <c r="L265" s="201"/>
      <c r="M265" s="201"/>
      <c r="N265" s="201"/>
      <c r="O265" s="201"/>
      <c r="P265" s="115"/>
    </row>
    <row r="266" spans="1:382" s="100" customFormat="1" outlineLevel="1">
      <c r="A266" s="296"/>
      <c r="B266" s="185" t="s">
        <v>375</v>
      </c>
      <c r="C266" s="152" t="s">
        <v>157</v>
      </c>
      <c r="D266" s="145"/>
      <c r="E266" s="146"/>
      <c r="F266" s="156"/>
      <c r="G266" s="156"/>
      <c r="H266" s="157"/>
      <c r="I266" s="157"/>
      <c r="J266" s="148" t="s">
        <v>57</v>
      </c>
      <c r="K266" s="145">
        <v>2</v>
      </c>
      <c r="L266" s="201"/>
      <c r="M266" s="201"/>
      <c r="N266" s="201"/>
      <c r="O266" s="201"/>
      <c r="P266" s="115"/>
    </row>
    <row r="267" spans="1:382" s="198" customFormat="1">
      <c r="A267" s="296"/>
      <c r="B267" s="216" t="s">
        <v>151</v>
      </c>
      <c r="C267" s="137" t="s">
        <v>397</v>
      </c>
      <c r="D267" s="138"/>
      <c r="E267" s="217"/>
      <c r="F267" s="192"/>
      <c r="G267" s="193"/>
      <c r="H267" s="194"/>
      <c r="I267" s="194"/>
      <c r="J267" s="141" t="s">
        <v>101</v>
      </c>
      <c r="K267" s="141">
        <v>1</v>
      </c>
      <c r="L267" s="195"/>
      <c r="M267" s="195">
        <f>SUM(M268:M273)</f>
        <v>0</v>
      </c>
      <c r="N267" s="195">
        <f t="shared" si="12"/>
        <v>0</v>
      </c>
      <c r="O267" s="195">
        <f t="shared" si="13"/>
        <v>0</v>
      </c>
      <c r="P267" s="196"/>
      <c r="Q267" s="197"/>
      <c r="R267" s="197"/>
      <c r="S267" s="197"/>
      <c r="T267" s="197"/>
      <c r="U267" s="197"/>
      <c r="V267" s="197"/>
      <c r="W267" s="197"/>
      <c r="X267" s="197"/>
      <c r="Y267" s="197"/>
      <c r="Z267" s="197"/>
      <c r="AA267" s="197"/>
      <c r="AB267" s="197"/>
      <c r="AC267" s="197"/>
      <c r="AD267" s="197"/>
      <c r="AE267" s="197"/>
      <c r="AF267" s="197"/>
      <c r="AG267" s="197"/>
      <c r="AH267" s="197"/>
      <c r="AI267" s="197"/>
      <c r="AJ267" s="197"/>
      <c r="AK267" s="197"/>
      <c r="AL267" s="197"/>
      <c r="AM267" s="197"/>
      <c r="AN267" s="197"/>
      <c r="AO267" s="197"/>
      <c r="AP267" s="197"/>
      <c r="AQ267" s="197"/>
      <c r="AR267" s="197"/>
      <c r="AS267" s="197"/>
      <c r="AT267" s="197"/>
      <c r="AU267" s="197"/>
      <c r="AV267" s="197"/>
      <c r="AW267" s="197"/>
      <c r="AX267" s="197"/>
      <c r="AY267" s="197"/>
      <c r="AZ267" s="197"/>
      <c r="BA267" s="197"/>
      <c r="BB267" s="197"/>
      <c r="BC267" s="197"/>
      <c r="BD267" s="197"/>
      <c r="BE267" s="197"/>
      <c r="BF267" s="197"/>
      <c r="BG267" s="197"/>
      <c r="BH267" s="197"/>
      <c r="BI267" s="197"/>
      <c r="BJ267" s="197"/>
      <c r="BK267" s="197"/>
      <c r="BL267" s="197"/>
      <c r="BM267" s="197"/>
      <c r="BN267" s="197"/>
      <c r="BO267" s="197"/>
      <c r="BP267" s="197"/>
      <c r="BQ267" s="197"/>
      <c r="BR267" s="197"/>
      <c r="BS267" s="197"/>
      <c r="BT267" s="197"/>
      <c r="BU267" s="197"/>
      <c r="BV267" s="197"/>
      <c r="BW267" s="197"/>
      <c r="BX267" s="197"/>
      <c r="BY267" s="197"/>
      <c r="BZ267" s="197"/>
      <c r="CA267" s="197"/>
      <c r="CB267" s="197"/>
      <c r="CC267" s="197"/>
      <c r="CD267" s="197"/>
      <c r="CE267" s="197"/>
      <c r="CF267" s="197"/>
      <c r="CG267" s="197"/>
      <c r="CH267" s="197"/>
      <c r="CI267" s="197"/>
      <c r="CJ267" s="197"/>
      <c r="CK267" s="197"/>
      <c r="CL267" s="197"/>
      <c r="CM267" s="197"/>
      <c r="CN267" s="197"/>
      <c r="CO267" s="197"/>
      <c r="CP267" s="197"/>
      <c r="CQ267" s="197"/>
      <c r="CR267" s="197"/>
      <c r="CS267" s="197"/>
      <c r="CT267" s="197"/>
      <c r="CU267" s="197"/>
      <c r="CV267" s="197"/>
      <c r="CW267" s="197"/>
      <c r="CX267" s="197"/>
      <c r="CY267" s="197"/>
      <c r="CZ267" s="197"/>
      <c r="DA267" s="197"/>
      <c r="DB267" s="197"/>
      <c r="DC267" s="197"/>
      <c r="DD267" s="197"/>
      <c r="DE267" s="197"/>
      <c r="DF267" s="197"/>
      <c r="DG267" s="197"/>
      <c r="DH267" s="197"/>
      <c r="DI267" s="197"/>
      <c r="DJ267" s="197"/>
      <c r="DK267" s="197"/>
      <c r="DL267" s="197"/>
      <c r="DM267" s="197"/>
      <c r="DN267" s="197"/>
      <c r="DO267" s="197"/>
      <c r="DP267" s="197"/>
      <c r="DQ267" s="197"/>
      <c r="DR267" s="197"/>
      <c r="DS267" s="197"/>
      <c r="DT267" s="197"/>
      <c r="DU267" s="197"/>
      <c r="DV267" s="197"/>
      <c r="DW267" s="197"/>
      <c r="DX267" s="197"/>
      <c r="DY267" s="197"/>
      <c r="DZ267" s="197"/>
      <c r="EA267" s="197"/>
      <c r="EB267" s="197"/>
      <c r="EC267" s="197"/>
      <c r="ED267" s="197"/>
      <c r="EE267" s="197"/>
      <c r="EF267" s="197"/>
      <c r="EG267" s="197"/>
      <c r="EH267" s="197"/>
      <c r="EI267" s="197"/>
      <c r="EJ267" s="197"/>
      <c r="EK267" s="197"/>
      <c r="EL267" s="197"/>
      <c r="EM267" s="197"/>
      <c r="EN267" s="197"/>
      <c r="EO267" s="197"/>
      <c r="EP267" s="197"/>
      <c r="EQ267" s="197"/>
      <c r="ER267" s="197"/>
      <c r="ES267" s="197"/>
      <c r="ET267" s="197"/>
      <c r="EU267" s="197"/>
      <c r="EV267" s="197"/>
      <c r="EW267" s="197"/>
      <c r="EX267" s="197"/>
      <c r="EY267" s="197"/>
      <c r="EZ267" s="197"/>
      <c r="FA267" s="197"/>
      <c r="FB267" s="197"/>
      <c r="FC267" s="197"/>
      <c r="FD267" s="197"/>
      <c r="FE267" s="197"/>
      <c r="FF267" s="197"/>
      <c r="FG267" s="197"/>
      <c r="FH267" s="197"/>
      <c r="FI267" s="197"/>
      <c r="FJ267" s="197"/>
      <c r="FK267" s="197"/>
      <c r="FL267" s="197"/>
      <c r="FM267" s="197"/>
      <c r="FN267" s="197"/>
      <c r="FO267" s="197"/>
      <c r="FP267" s="197"/>
      <c r="FQ267" s="197"/>
      <c r="FR267" s="197"/>
      <c r="FS267" s="197"/>
      <c r="FT267" s="197"/>
      <c r="FU267" s="197"/>
      <c r="FV267" s="197"/>
      <c r="FW267" s="197"/>
      <c r="FX267" s="197"/>
      <c r="FY267" s="197"/>
      <c r="FZ267" s="197"/>
      <c r="GA267" s="197"/>
      <c r="GB267" s="197"/>
      <c r="GC267" s="197"/>
      <c r="GD267" s="197"/>
      <c r="GE267" s="197"/>
      <c r="GF267" s="197"/>
      <c r="GG267" s="197"/>
      <c r="GH267" s="197"/>
      <c r="GI267" s="197"/>
      <c r="GJ267" s="197"/>
      <c r="GK267" s="197"/>
      <c r="GL267" s="197"/>
      <c r="GM267" s="197"/>
      <c r="GN267" s="197"/>
      <c r="GO267" s="197"/>
      <c r="GP267" s="197"/>
      <c r="GQ267" s="197"/>
      <c r="GR267" s="197"/>
      <c r="GS267" s="197"/>
      <c r="GT267" s="197"/>
      <c r="GU267" s="197"/>
      <c r="GV267" s="197"/>
      <c r="GW267" s="197"/>
      <c r="GX267" s="197"/>
      <c r="GY267" s="197"/>
      <c r="GZ267" s="197"/>
      <c r="HA267" s="197"/>
      <c r="HB267" s="197"/>
      <c r="HC267" s="197"/>
      <c r="HD267" s="197"/>
      <c r="HE267" s="197"/>
      <c r="HF267" s="197"/>
      <c r="HG267" s="197"/>
      <c r="HH267" s="197"/>
      <c r="HI267" s="197"/>
      <c r="HJ267" s="197"/>
      <c r="HK267" s="197"/>
      <c r="HL267" s="197"/>
      <c r="HM267" s="197"/>
      <c r="HN267" s="197"/>
      <c r="HO267" s="197"/>
      <c r="HP267" s="197"/>
      <c r="HQ267" s="197"/>
      <c r="HR267" s="197"/>
      <c r="HS267" s="197"/>
      <c r="HT267" s="197"/>
      <c r="HU267" s="197"/>
      <c r="HV267" s="197"/>
      <c r="HW267" s="197"/>
      <c r="HX267" s="197"/>
      <c r="HY267" s="197"/>
      <c r="HZ267" s="197"/>
      <c r="IA267" s="197"/>
      <c r="IB267" s="197"/>
      <c r="IC267" s="197"/>
      <c r="ID267" s="197"/>
      <c r="IE267" s="197"/>
      <c r="IF267" s="197"/>
      <c r="IG267" s="197"/>
      <c r="IH267" s="197"/>
      <c r="II267" s="197"/>
      <c r="IJ267" s="197"/>
      <c r="IK267" s="197"/>
      <c r="IL267" s="197"/>
      <c r="IM267" s="197"/>
      <c r="IN267" s="197"/>
      <c r="IO267" s="197"/>
      <c r="IP267" s="197"/>
      <c r="IQ267" s="197"/>
      <c r="IR267" s="197"/>
      <c r="IS267" s="197"/>
      <c r="IT267" s="197"/>
      <c r="IU267" s="197"/>
      <c r="IV267" s="197"/>
      <c r="IW267" s="197"/>
      <c r="IX267" s="197"/>
      <c r="IY267" s="197"/>
      <c r="IZ267" s="197"/>
      <c r="JA267" s="197"/>
      <c r="JB267" s="197"/>
      <c r="JC267" s="197"/>
      <c r="JD267" s="197"/>
      <c r="JE267" s="197"/>
      <c r="JF267" s="197"/>
      <c r="JG267" s="197"/>
      <c r="JH267" s="197"/>
      <c r="JI267" s="197"/>
      <c r="JJ267" s="197"/>
      <c r="JK267" s="197"/>
      <c r="JL267" s="197"/>
      <c r="JM267" s="197"/>
      <c r="JN267" s="197"/>
      <c r="JO267" s="197"/>
      <c r="JP267" s="197"/>
      <c r="JQ267" s="197"/>
      <c r="JR267" s="197"/>
      <c r="JS267" s="197"/>
      <c r="JT267" s="197"/>
      <c r="JU267" s="197"/>
      <c r="JV267" s="197"/>
      <c r="JW267" s="197"/>
      <c r="JX267" s="197"/>
      <c r="JY267" s="197"/>
      <c r="JZ267" s="197"/>
      <c r="KA267" s="197"/>
      <c r="KB267" s="197"/>
      <c r="KC267" s="197"/>
      <c r="KD267" s="197"/>
      <c r="KE267" s="197"/>
      <c r="KF267" s="197"/>
      <c r="KG267" s="197"/>
      <c r="KH267" s="197"/>
      <c r="KI267" s="197"/>
      <c r="KJ267" s="197"/>
      <c r="KK267" s="197"/>
      <c r="KL267" s="197"/>
      <c r="KM267" s="197"/>
      <c r="KN267" s="197"/>
      <c r="KO267" s="197"/>
      <c r="KP267" s="197"/>
      <c r="KQ267" s="197"/>
      <c r="KR267" s="197"/>
      <c r="KS267" s="197"/>
      <c r="KT267" s="197"/>
      <c r="KU267" s="197"/>
      <c r="KV267" s="197"/>
      <c r="KW267" s="197"/>
      <c r="KX267" s="197"/>
      <c r="KY267" s="197"/>
      <c r="KZ267" s="197"/>
      <c r="LA267" s="197"/>
      <c r="LB267" s="197"/>
      <c r="LC267" s="197"/>
      <c r="LD267" s="197"/>
      <c r="LE267" s="197"/>
      <c r="LF267" s="197"/>
      <c r="LG267" s="197"/>
      <c r="LH267" s="197"/>
      <c r="LI267" s="197"/>
      <c r="LJ267" s="197"/>
      <c r="LK267" s="197"/>
      <c r="LL267" s="197"/>
      <c r="LM267" s="197"/>
      <c r="LN267" s="197"/>
      <c r="LO267" s="197"/>
      <c r="LP267" s="197"/>
      <c r="LQ267" s="197"/>
      <c r="LR267" s="197"/>
      <c r="LS267" s="197"/>
      <c r="LT267" s="197"/>
      <c r="LU267" s="197"/>
      <c r="LV267" s="197"/>
      <c r="LW267" s="197"/>
      <c r="LX267" s="197"/>
      <c r="LY267" s="197"/>
      <c r="LZ267" s="197"/>
      <c r="MA267" s="197"/>
      <c r="MB267" s="197"/>
      <c r="MC267" s="197"/>
      <c r="MD267" s="197"/>
      <c r="ME267" s="197"/>
      <c r="MF267" s="197"/>
      <c r="MG267" s="197"/>
      <c r="MH267" s="197"/>
      <c r="MI267" s="197"/>
      <c r="MJ267" s="197"/>
      <c r="MK267" s="197"/>
      <c r="ML267" s="197"/>
      <c r="MM267" s="197"/>
      <c r="MN267" s="197"/>
      <c r="MO267" s="197"/>
      <c r="MP267" s="197"/>
      <c r="MQ267" s="197"/>
      <c r="MR267" s="197"/>
      <c r="MS267" s="197"/>
      <c r="MT267" s="197"/>
      <c r="MU267" s="197"/>
      <c r="MV267" s="197"/>
      <c r="MW267" s="197"/>
      <c r="MX267" s="197"/>
      <c r="MY267" s="197"/>
      <c r="MZ267" s="197"/>
      <c r="NA267" s="197"/>
      <c r="NB267" s="197"/>
      <c r="NC267" s="197"/>
      <c r="ND267" s="197"/>
      <c r="NE267" s="197"/>
      <c r="NF267" s="197"/>
      <c r="NG267" s="197"/>
      <c r="NH267" s="197"/>
      <c r="NI267" s="197"/>
      <c r="NJ267" s="197"/>
      <c r="NK267" s="197"/>
      <c r="NL267" s="197"/>
      <c r="NM267" s="197"/>
      <c r="NN267" s="197"/>
      <c r="NO267" s="197"/>
      <c r="NP267" s="197"/>
      <c r="NQ267" s="197"/>
      <c r="NR267" s="197"/>
    </row>
    <row r="268" spans="1:382" s="155" customFormat="1" outlineLevel="1">
      <c r="A268" s="296"/>
      <c r="B268" s="185">
        <v>22.1</v>
      </c>
      <c r="C268" s="240" t="s">
        <v>117</v>
      </c>
      <c r="D268" s="164"/>
      <c r="E268" s="164"/>
      <c r="F268" s="161"/>
      <c r="G268" s="153"/>
      <c r="H268" s="165"/>
      <c r="I268" s="165"/>
      <c r="J268" s="166" t="s">
        <v>102</v>
      </c>
      <c r="K268" s="241">
        <v>2</v>
      </c>
      <c r="L268" s="201"/>
      <c r="M268" s="201"/>
      <c r="N268" s="201"/>
      <c r="O268" s="201"/>
      <c r="P268" s="159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  <c r="AM268" s="100"/>
      <c r="AN268" s="100"/>
      <c r="AO268" s="100"/>
      <c r="AP268" s="100"/>
      <c r="AQ268" s="100"/>
      <c r="AR268" s="100"/>
      <c r="AS268" s="100"/>
      <c r="AT268" s="100"/>
      <c r="AU268" s="100"/>
      <c r="AV268" s="100"/>
      <c r="AW268" s="100"/>
      <c r="AX268" s="100"/>
      <c r="AY268" s="100"/>
      <c r="AZ268" s="100"/>
      <c r="BA268" s="100"/>
      <c r="BB268" s="100"/>
      <c r="BC268" s="100"/>
      <c r="BD268" s="100"/>
      <c r="BE268" s="100"/>
      <c r="BF268" s="100"/>
      <c r="BG268" s="100"/>
      <c r="BH268" s="100"/>
      <c r="BI268" s="100"/>
      <c r="BJ268" s="100"/>
      <c r="BK268" s="100"/>
      <c r="BL268" s="100"/>
      <c r="BM268" s="100"/>
      <c r="BN268" s="100"/>
      <c r="BO268" s="100"/>
      <c r="BP268" s="100"/>
      <c r="BQ268" s="100"/>
      <c r="BR268" s="100"/>
      <c r="BS268" s="100"/>
      <c r="BT268" s="100"/>
      <c r="BU268" s="100"/>
      <c r="BV268" s="100"/>
      <c r="BW268" s="100"/>
      <c r="BX268" s="100"/>
      <c r="BY268" s="100"/>
      <c r="BZ268" s="100"/>
      <c r="CA268" s="100"/>
      <c r="CB268" s="100"/>
      <c r="CC268" s="100"/>
      <c r="CD268" s="100"/>
      <c r="CE268" s="100"/>
      <c r="CF268" s="100"/>
      <c r="CG268" s="100"/>
      <c r="CH268" s="100"/>
      <c r="CI268" s="100"/>
      <c r="CJ268" s="100"/>
      <c r="CK268" s="100"/>
      <c r="CL268" s="100"/>
      <c r="CM268" s="100"/>
      <c r="CN268" s="100"/>
      <c r="CO268" s="100"/>
      <c r="CP268" s="100"/>
      <c r="CQ268" s="100"/>
      <c r="CR268" s="100"/>
      <c r="CS268" s="100"/>
      <c r="CT268" s="100"/>
      <c r="CU268" s="100"/>
      <c r="CV268" s="100"/>
      <c r="CW268" s="100"/>
      <c r="CX268" s="100"/>
      <c r="CY268" s="100"/>
      <c r="CZ268" s="100"/>
      <c r="DA268" s="100"/>
      <c r="DB268" s="100"/>
      <c r="DC268" s="100"/>
      <c r="DD268" s="100"/>
      <c r="DE268" s="100"/>
      <c r="DF268" s="100"/>
      <c r="DG268" s="100"/>
      <c r="DH268" s="100"/>
      <c r="DI268" s="100"/>
      <c r="DJ268" s="100"/>
      <c r="DK268" s="100"/>
      <c r="DL268" s="100"/>
      <c r="DM268" s="100"/>
      <c r="DN268" s="100"/>
      <c r="DO268" s="100"/>
      <c r="DP268" s="100"/>
      <c r="DQ268" s="100"/>
      <c r="DR268" s="100"/>
      <c r="DS268" s="100"/>
      <c r="DT268" s="100"/>
      <c r="DU268" s="100"/>
      <c r="DV268" s="100"/>
      <c r="DW268" s="100"/>
      <c r="DX268" s="100"/>
      <c r="DY268" s="100"/>
      <c r="DZ268" s="100"/>
      <c r="EA268" s="100"/>
      <c r="EB268" s="100"/>
      <c r="EC268" s="100"/>
      <c r="ED268" s="100"/>
      <c r="EE268" s="100"/>
      <c r="EF268" s="100"/>
      <c r="EG268" s="100"/>
      <c r="EH268" s="100"/>
      <c r="EI268" s="100"/>
      <c r="EJ268" s="100"/>
      <c r="EK268" s="100"/>
      <c r="EL268" s="100"/>
      <c r="EM268" s="100"/>
      <c r="EN268" s="100"/>
      <c r="EO268" s="100"/>
      <c r="EP268" s="100"/>
      <c r="EQ268" s="100"/>
      <c r="ER268" s="100"/>
      <c r="ES268" s="100"/>
      <c r="ET268" s="100"/>
      <c r="EU268" s="100"/>
      <c r="EV268" s="100"/>
      <c r="EW268" s="100"/>
      <c r="EX268" s="100"/>
      <c r="EY268" s="100"/>
      <c r="EZ268" s="100"/>
      <c r="FA268" s="100"/>
      <c r="FB268" s="100"/>
      <c r="FC268" s="100"/>
      <c r="FD268" s="100"/>
      <c r="FE268" s="100"/>
      <c r="FF268" s="100"/>
      <c r="FG268" s="100"/>
      <c r="FH268" s="100"/>
      <c r="FI268" s="100"/>
      <c r="FJ268" s="100"/>
      <c r="FK268" s="100"/>
      <c r="FL268" s="100"/>
      <c r="FM268" s="100"/>
      <c r="FN268" s="100"/>
      <c r="FO268" s="100"/>
      <c r="FP268" s="100"/>
      <c r="FQ268" s="100"/>
      <c r="FR268" s="100"/>
      <c r="FS268" s="100"/>
      <c r="FT268" s="100"/>
      <c r="FU268" s="100"/>
      <c r="FV268" s="100"/>
      <c r="FW268" s="100"/>
      <c r="FX268" s="100"/>
      <c r="FY268" s="100"/>
      <c r="FZ268" s="100"/>
      <c r="GA268" s="100"/>
      <c r="GB268" s="100"/>
      <c r="GC268" s="100"/>
      <c r="GD268" s="100"/>
      <c r="GE268" s="100"/>
      <c r="GF268" s="100"/>
      <c r="GG268" s="100"/>
      <c r="GH268" s="100"/>
      <c r="GI268" s="100"/>
      <c r="GJ268" s="100"/>
      <c r="GK268" s="100"/>
      <c r="GL268" s="100"/>
      <c r="GM268" s="100"/>
      <c r="GN268" s="100"/>
      <c r="GO268" s="100"/>
      <c r="GP268" s="100"/>
      <c r="GQ268" s="100"/>
      <c r="GR268" s="100"/>
      <c r="GS268" s="100"/>
      <c r="GT268" s="100"/>
      <c r="GU268" s="100"/>
      <c r="GV268" s="100"/>
      <c r="GW268" s="100"/>
      <c r="GX268" s="100"/>
      <c r="GY268" s="100"/>
      <c r="GZ268" s="100"/>
      <c r="HA268" s="100"/>
      <c r="HB268" s="100"/>
      <c r="HC268" s="100"/>
      <c r="HD268" s="100"/>
      <c r="HE268" s="100"/>
      <c r="HF268" s="100"/>
      <c r="HG268" s="100"/>
      <c r="HH268" s="100"/>
      <c r="HI268" s="100"/>
      <c r="HJ268" s="100"/>
      <c r="HK268" s="100"/>
      <c r="HL268" s="100"/>
      <c r="HM268" s="100"/>
      <c r="HN268" s="100"/>
      <c r="HO268" s="100"/>
      <c r="HP268" s="100"/>
      <c r="HQ268" s="100"/>
      <c r="HR268" s="100"/>
      <c r="HS268" s="100"/>
      <c r="HT268" s="100"/>
      <c r="HU268" s="100"/>
      <c r="HV268" s="100"/>
      <c r="HW268" s="100"/>
      <c r="HX268" s="100"/>
      <c r="HY268" s="100"/>
      <c r="HZ268" s="100"/>
      <c r="IA268" s="100"/>
      <c r="IB268" s="100"/>
      <c r="IC268" s="100"/>
      <c r="ID268" s="100"/>
      <c r="IE268" s="100"/>
      <c r="IF268" s="100"/>
      <c r="IG268" s="100"/>
      <c r="IH268" s="100"/>
      <c r="II268" s="100"/>
      <c r="IJ268" s="100"/>
      <c r="IK268" s="100"/>
      <c r="IL268" s="100"/>
      <c r="IM268" s="100"/>
      <c r="IN268" s="100"/>
      <c r="IO268" s="100"/>
      <c r="IP268" s="100"/>
      <c r="IQ268" s="100"/>
      <c r="IR268" s="100"/>
      <c r="IS268" s="100"/>
      <c r="IT268" s="100"/>
      <c r="IU268" s="100"/>
      <c r="IV268" s="100"/>
      <c r="IW268" s="100"/>
      <c r="IX268" s="100"/>
      <c r="IY268" s="100"/>
      <c r="IZ268" s="100"/>
      <c r="JA268" s="100"/>
      <c r="JB268" s="100"/>
      <c r="JC268" s="100"/>
      <c r="JD268" s="100"/>
      <c r="JE268" s="100"/>
      <c r="JF268" s="100"/>
      <c r="JG268" s="100"/>
      <c r="JH268" s="100"/>
      <c r="JI268" s="100"/>
      <c r="JJ268" s="100"/>
      <c r="JK268" s="100"/>
      <c r="JL268" s="100"/>
      <c r="JM268" s="100"/>
      <c r="JN268" s="100"/>
      <c r="JO268" s="100"/>
      <c r="JP268" s="100"/>
      <c r="JQ268" s="100"/>
      <c r="JR268" s="100"/>
      <c r="JS268" s="100"/>
      <c r="JT268" s="100"/>
      <c r="JU268" s="100"/>
      <c r="JV268" s="100"/>
      <c r="JW268" s="100"/>
      <c r="JX268" s="100"/>
      <c r="JY268" s="100"/>
      <c r="JZ268" s="100"/>
      <c r="KA268" s="100"/>
      <c r="KB268" s="100"/>
      <c r="KC268" s="100"/>
      <c r="KD268" s="100"/>
      <c r="KE268" s="100"/>
      <c r="KF268" s="100"/>
      <c r="KG268" s="100"/>
      <c r="KH268" s="100"/>
      <c r="KI268" s="100"/>
      <c r="KJ268" s="100"/>
      <c r="KK268" s="100"/>
      <c r="KL268" s="100"/>
      <c r="KM268" s="100"/>
      <c r="KN268" s="100"/>
      <c r="KO268" s="100"/>
      <c r="KP268" s="100"/>
      <c r="KQ268" s="100"/>
      <c r="KR268" s="100"/>
      <c r="KS268" s="100"/>
      <c r="KT268" s="100"/>
      <c r="KU268" s="100"/>
      <c r="KV268" s="100"/>
      <c r="KW268" s="100"/>
      <c r="KX268" s="100"/>
      <c r="KY268" s="100"/>
      <c r="KZ268" s="100"/>
      <c r="LA268" s="100"/>
      <c r="LB268" s="100"/>
      <c r="LC268" s="100"/>
      <c r="LD268" s="100"/>
      <c r="LE268" s="100"/>
      <c r="LF268" s="100"/>
      <c r="LG268" s="100"/>
      <c r="LH268" s="100"/>
      <c r="LI268" s="100"/>
      <c r="LJ268" s="100"/>
      <c r="LK268" s="100"/>
      <c r="LL268" s="100"/>
      <c r="LM268" s="100"/>
      <c r="LN268" s="100"/>
      <c r="LO268" s="100"/>
      <c r="LP268" s="100"/>
      <c r="LQ268" s="100"/>
      <c r="LR268" s="100"/>
      <c r="LS268" s="100"/>
      <c r="LT268" s="100"/>
      <c r="LU268" s="100"/>
      <c r="LV268" s="100"/>
      <c r="LW268" s="100"/>
      <c r="LX268" s="100"/>
      <c r="LY268" s="100"/>
      <c r="LZ268" s="100"/>
      <c r="MA268" s="100"/>
      <c r="MB268" s="100"/>
      <c r="MC268" s="100"/>
      <c r="MD268" s="100"/>
      <c r="ME268" s="100"/>
      <c r="MF268" s="100"/>
      <c r="MG268" s="100"/>
      <c r="MH268" s="100"/>
      <c r="MI268" s="100"/>
      <c r="MJ268" s="100"/>
      <c r="MK268" s="100"/>
      <c r="ML268" s="100"/>
      <c r="MM268" s="100"/>
      <c r="MN268" s="100"/>
      <c r="MO268" s="100"/>
      <c r="MP268" s="100"/>
      <c r="MQ268" s="100"/>
      <c r="MR268" s="100"/>
      <c r="MS268" s="100"/>
      <c r="MT268" s="100"/>
      <c r="MU268" s="100"/>
      <c r="MV268" s="100"/>
      <c r="MW268" s="100"/>
      <c r="MX268" s="100"/>
      <c r="MY268" s="100"/>
      <c r="MZ268" s="100"/>
      <c r="NA268" s="100"/>
      <c r="NB268" s="100"/>
      <c r="NC268" s="100"/>
      <c r="ND268" s="100"/>
      <c r="NE268" s="100"/>
      <c r="NF268" s="100"/>
      <c r="NG268" s="100"/>
      <c r="NH268" s="100"/>
      <c r="NI268" s="100"/>
      <c r="NJ268" s="100"/>
      <c r="NK268" s="100"/>
      <c r="NL268" s="100"/>
      <c r="NM268" s="100"/>
      <c r="NN268" s="100"/>
      <c r="NO268" s="100"/>
      <c r="NP268" s="100"/>
      <c r="NQ268" s="100"/>
      <c r="NR268" s="100"/>
    </row>
    <row r="269" spans="1:382" s="155" customFormat="1" ht="15.75" outlineLevel="1">
      <c r="A269" s="296"/>
      <c r="B269" s="160">
        <v>22.2</v>
      </c>
      <c r="C269" s="240" t="s">
        <v>118</v>
      </c>
      <c r="D269" s="164"/>
      <c r="E269" s="164"/>
      <c r="F269" s="161"/>
      <c r="G269" s="153"/>
      <c r="H269" s="165"/>
      <c r="I269" s="165"/>
      <c r="J269" s="167" t="s">
        <v>102</v>
      </c>
      <c r="K269" s="241">
        <v>2</v>
      </c>
      <c r="L269" s="201"/>
      <c r="M269" s="201"/>
      <c r="N269" s="201"/>
      <c r="O269" s="201"/>
      <c r="P269" s="159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M269" s="100"/>
      <c r="AN269" s="100"/>
      <c r="AO269" s="100"/>
      <c r="AP269" s="100"/>
      <c r="AQ269" s="100"/>
      <c r="AR269" s="100"/>
      <c r="AS269" s="100"/>
      <c r="AT269" s="100"/>
      <c r="AU269" s="100"/>
      <c r="AV269" s="100"/>
      <c r="AW269" s="100"/>
      <c r="AX269" s="100"/>
      <c r="AY269" s="100"/>
      <c r="AZ269" s="100"/>
      <c r="BA269" s="100"/>
      <c r="BB269" s="100"/>
      <c r="BC269" s="100"/>
      <c r="BD269" s="100"/>
      <c r="BE269" s="100"/>
      <c r="BF269" s="100"/>
      <c r="BG269" s="100"/>
      <c r="BH269" s="100"/>
      <c r="BI269" s="100"/>
      <c r="BJ269" s="100"/>
      <c r="BK269" s="100"/>
      <c r="BL269" s="100"/>
      <c r="BM269" s="100"/>
      <c r="BN269" s="100"/>
      <c r="BO269" s="100"/>
      <c r="BP269" s="100"/>
      <c r="BQ269" s="100"/>
      <c r="BR269" s="100"/>
      <c r="BS269" s="100"/>
      <c r="BT269" s="100"/>
      <c r="BU269" s="100"/>
      <c r="BV269" s="100"/>
      <c r="BW269" s="100"/>
      <c r="BX269" s="100"/>
      <c r="BY269" s="100"/>
      <c r="BZ269" s="100"/>
      <c r="CA269" s="100"/>
      <c r="CB269" s="100"/>
      <c r="CC269" s="100"/>
      <c r="CD269" s="100"/>
      <c r="CE269" s="100"/>
      <c r="CF269" s="100"/>
      <c r="CG269" s="100"/>
      <c r="CH269" s="100"/>
      <c r="CI269" s="100"/>
      <c r="CJ269" s="100"/>
      <c r="CK269" s="100"/>
      <c r="CL269" s="100"/>
      <c r="CM269" s="100"/>
      <c r="CN269" s="100"/>
      <c r="CO269" s="100"/>
      <c r="CP269" s="100"/>
      <c r="CQ269" s="100"/>
      <c r="CR269" s="100"/>
      <c r="CS269" s="100"/>
      <c r="CT269" s="100"/>
      <c r="CU269" s="100"/>
      <c r="CV269" s="100"/>
      <c r="CW269" s="100"/>
      <c r="CX269" s="100"/>
      <c r="CY269" s="100"/>
      <c r="CZ269" s="100"/>
      <c r="DA269" s="100"/>
      <c r="DB269" s="100"/>
      <c r="DC269" s="100"/>
      <c r="DD269" s="100"/>
      <c r="DE269" s="100"/>
      <c r="DF269" s="100"/>
      <c r="DG269" s="100"/>
      <c r="DH269" s="100"/>
      <c r="DI269" s="100"/>
      <c r="DJ269" s="100"/>
      <c r="DK269" s="100"/>
      <c r="DL269" s="100"/>
      <c r="DM269" s="100"/>
      <c r="DN269" s="100"/>
      <c r="DO269" s="100"/>
      <c r="DP269" s="100"/>
      <c r="DQ269" s="100"/>
      <c r="DR269" s="100"/>
      <c r="DS269" s="100"/>
      <c r="DT269" s="100"/>
      <c r="DU269" s="100"/>
      <c r="DV269" s="100"/>
      <c r="DW269" s="100"/>
      <c r="DX269" s="100"/>
      <c r="DY269" s="100"/>
      <c r="DZ269" s="100"/>
      <c r="EA269" s="100"/>
      <c r="EB269" s="100"/>
      <c r="EC269" s="100"/>
      <c r="ED269" s="100"/>
      <c r="EE269" s="100"/>
      <c r="EF269" s="100"/>
      <c r="EG269" s="100"/>
      <c r="EH269" s="100"/>
      <c r="EI269" s="100"/>
      <c r="EJ269" s="100"/>
      <c r="EK269" s="100"/>
      <c r="EL269" s="100"/>
      <c r="EM269" s="100"/>
      <c r="EN269" s="100"/>
      <c r="EO269" s="100"/>
      <c r="EP269" s="100"/>
      <c r="EQ269" s="100"/>
      <c r="ER269" s="100"/>
      <c r="ES269" s="100"/>
      <c r="ET269" s="100"/>
      <c r="EU269" s="100"/>
      <c r="EV269" s="100"/>
      <c r="EW269" s="100"/>
      <c r="EX269" s="100"/>
      <c r="EY269" s="100"/>
      <c r="EZ269" s="100"/>
      <c r="FA269" s="100"/>
      <c r="FB269" s="100"/>
      <c r="FC269" s="100"/>
      <c r="FD269" s="100"/>
      <c r="FE269" s="100"/>
      <c r="FF269" s="100"/>
      <c r="FG269" s="100"/>
      <c r="FH269" s="100"/>
      <c r="FI269" s="100"/>
      <c r="FJ269" s="100"/>
      <c r="FK269" s="100"/>
      <c r="FL269" s="100"/>
      <c r="FM269" s="100"/>
      <c r="FN269" s="100"/>
      <c r="FO269" s="100"/>
      <c r="FP269" s="100"/>
      <c r="FQ269" s="100"/>
      <c r="FR269" s="100"/>
      <c r="FS269" s="100"/>
      <c r="FT269" s="100"/>
      <c r="FU269" s="100"/>
      <c r="FV269" s="100"/>
      <c r="FW269" s="100"/>
      <c r="FX269" s="100"/>
      <c r="FY269" s="100"/>
      <c r="FZ269" s="100"/>
      <c r="GA269" s="100"/>
      <c r="GB269" s="100"/>
      <c r="GC269" s="100"/>
      <c r="GD269" s="100"/>
      <c r="GE269" s="100"/>
      <c r="GF269" s="100"/>
      <c r="GG269" s="100"/>
      <c r="GH269" s="100"/>
      <c r="GI269" s="100"/>
      <c r="GJ269" s="100"/>
      <c r="GK269" s="100"/>
      <c r="GL269" s="100"/>
      <c r="GM269" s="100"/>
      <c r="GN269" s="100"/>
      <c r="GO269" s="100"/>
      <c r="GP269" s="100"/>
      <c r="GQ269" s="100"/>
      <c r="GR269" s="100"/>
      <c r="GS269" s="100"/>
      <c r="GT269" s="100"/>
      <c r="GU269" s="100"/>
      <c r="GV269" s="100"/>
      <c r="GW269" s="100"/>
      <c r="GX269" s="100"/>
      <c r="GY269" s="100"/>
      <c r="GZ269" s="100"/>
      <c r="HA269" s="100"/>
      <c r="HB269" s="100"/>
      <c r="HC269" s="100"/>
      <c r="HD269" s="100"/>
      <c r="HE269" s="100"/>
      <c r="HF269" s="100"/>
      <c r="HG269" s="100"/>
      <c r="HH269" s="100"/>
      <c r="HI269" s="100"/>
      <c r="HJ269" s="100"/>
      <c r="HK269" s="100"/>
      <c r="HL269" s="100"/>
      <c r="HM269" s="100"/>
      <c r="HN269" s="100"/>
      <c r="HO269" s="100"/>
      <c r="HP269" s="100"/>
      <c r="HQ269" s="100"/>
      <c r="HR269" s="100"/>
      <c r="HS269" s="100"/>
      <c r="HT269" s="100"/>
      <c r="HU269" s="100"/>
      <c r="HV269" s="100"/>
      <c r="HW269" s="100"/>
      <c r="HX269" s="100"/>
      <c r="HY269" s="100"/>
      <c r="HZ269" s="100"/>
      <c r="IA269" s="100"/>
      <c r="IB269" s="100"/>
      <c r="IC269" s="100"/>
      <c r="ID269" s="100"/>
      <c r="IE269" s="100"/>
      <c r="IF269" s="100"/>
      <c r="IG269" s="100"/>
      <c r="IH269" s="100"/>
      <c r="II269" s="100"/>
      <c r="IJ269" s="100"/>
      <c r="IK269" s="100"/>
      <c r="IL269" s="100"/>
      <c r="IM269" s="100"/>
      <c r="IN269" s="100"/>
      <c r="IO269" s="100"/>
      <c r="IP269" s="100"/>
      <c r="IQ269" s="100"/>
      <c r="IR269" s="100"/>
      <c r="IS269" s="100"/>
      <c r="IT269" s="100"/>
      <c r="IU269" s="100"/>
      <c r="IV269" s="100"/>
      <c r="IW269" s="100"/>
      <c r="IX269" s="100"/>
      <c r="IY269" s="100"/>
      <c r="IZ269" s="100"/>
      <c r="JA269" s="100"/>
      <c r="JB269" s="100"/>
      <c r="JC269" s="100"/>
      <c r="JD269" s="100"/>
      <c r="JE269" s="100"/>
      <c r="JF269" s="100"/>
      <c r="JG269" s="100"/>
      <c r="JH269" s="100"/>
      <c r="JI269" s="100"/>
      <c r="JJ269" s="100"/>
      <c r="JK269" s="100"/>
      <c r="JL269" s="100"/>
      <c r="JM269" s="100"/>
      <c r="JN269" s="100"/>
      <c r="JO269" s="100"/>
      <c r="JP269" s="100"/>
      <c r="JQ269" s="100"/>
      <c r="JR269" s="100"/>
      <c r="JS269" s="100"/>
      <c r="JT269" s="100"/>
      <c r="JU269" s="100"/>
      <c r="JV269" s="100"/>
      <c r="JW269" s="100"/>
      <c r="JX269" s="100"/>
      <c r="JY269" s="100"/>
      <c r="JZ269" s="100"/>
      <c r="KA269" s="100"/>
      <c r="KB269" s="100"/>
      <c r="KC269" s="100"/>
      <c r="KD269" s="100"/>
      <c r="KE269" s="100"/>
      <c r="KF269" s="100"/>
      <c r="KG269" s="100"/>
      <c r="KH269" s="100"/>
      <c r="KI269" s="100"/>
      <c r="KJ269" s="100"/>
      <c r="KK269" s="100"/>
      <c r="KL269" s="100"/>
      <c r="KM269" s="100"/>
      <c r="KN269" s="100"/>
      <c r="KO269" s="100"/>
      <c r="KP269" s="100"/>
      <c r="KQ269" s="100"/>
      <c r="KR269" s="100"/>
      <c r="KS269" s="100"/>
      <c r="KT269" s="100"/>
      <c r="KU269" s="100"/>
      <c r="KV269" s="100"/>
      <c r="KW269" s="100"/>
      <c r="KX269" s="100"/>
      <c r="KY269" s="100"/>
      <c r="KZ269" s="100"/>
      <c r="LA269" s="100"/>
      <c r="LB269" s="100"/>
      <c r="LC269" s="100"/>
      <c r="LD269" s="100"/>
      <c r="LE269" s="100"/>
      <c r="LF269" s="100"/>
      <c r="LG269" s="100"/>
      <c r="LH269" s="100"/>
      <c r="LI269" s="100"/>
      <c r="LJ269" s="100"/>
      <c r="LK269" s="100"/>
      <c r="LL269" s="100"/>
      <c r="LM269" s="100"/>
      <c r="LN269" s="100"/>
      <c r="LO269" s="100"/>
      <c r="LP269" s="100"/>
      <c r="LQ269" s="100"/>
      <c r="LR269" s="100"/>
      <c r="LS269" s="100"/>
      <c r="LT269" s="100"/>
      <c r="LU269" s="100"/>
      <c r="LV269" s="100"/>
      <c r="LW269" s="100"/>
      <c r="LX269" s="100"/>
      <c r="LY269" s="100"/>
      <c r="LZ269" s="100"/>
      <c r="MA269" s="100"/>
      <c r="MB269" s="100"/>
      <c r="MC269" s="100"/>
      <c r="MD269" s="100"/>
      <c r="ME269" s="100"/>
      <c r="MF269" s="100"/>
      <c r="MG269" s="100"/>
      <c r="MH269" s="100"/>
      <c r="MI269" s="100"/>
      <c r="MJ269" s="100"/>
      <c r="MK269" s="100"/>
      <c r="ML269" s="100"/>
      <c r="MM269" s="100"/>
      <c r="MN269" s="100"/>
      <c r="MO269" s="100"/>
      <c r="MP269" s="100"/>
      <c r="MQ269" s="100"/>
      <c r="MR269" s="100"/>
      <c r="MS269" s="100"/>
      <c r="MT269" s="100"/>
      <c r="MU269" s="100"/>
      <c r="MV269" s="100"/>
      <c r="MW269" s="100"/>
      <c r="MX269" s="100"/>
      <c r="MY269" s="100"/>
      <c r="MZ269" s="100"/>
      <c r="NA269" s="100"/>
      <c r="NB269" s="100"/>
      <c r="NC269" s="100"/>
      <c r="ND269" s="100"/>
      <c r="NE269" s="100"/>
      <c r="NF269" s="100"/>
      <c r="NG269" s="100"/>
      <c r="NH269" s="100"/>
      <c r="NI269" s="100"/>
      <c r="NJ269" s="100"/>
      <c r="NK269" s="100"/>
      <c r="NL269" s="100"/>
      <c r="NM269" s="100"/>
      <c r="NN269" s="100"/>
      <c r="NO269" s="100"/>
      <c r="NP269" s="100"/>
      <c r="NQ269" s="100"/>
      <c r="NR269" s="100"/>
    </row>
    <row r="270" spans="1:382" s="155" customFormat="1" outlineLevel="1">
      <c r="A270" s="296"/>
      <c r="B270" s="160">
        <v>22.3</v>
      </c>
      <c r="C270" s="240" t="s">
        <v>119</v>
      </c>
      <c r="D270" s="168"/>
      <c r="E270" s="168"/>
      <c r="F270" s="161"/>
      <c r="G270" s="160"/>
      <c r="H270" s="165"/>
      <c r="I270" s="165"/>
      <c r="J270" s="169" t="s">
        <v>102</v>
      </c>
      <c r="K270" s="241">
        <v>2</v>
      </c>
      <c r="L270" s="201"/>
      <c r="M270" s="201"/>
      <c r="N270" s="201"/>
      <c r="O270" s="201"/>
      <c r="P270" s="159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  <c r="AJ270" s="100"/>
      <c r="AK270" s="100"/>
      <c r="AL270" s="100"/>
      <c r="AM270" s="100"/>
      <c r="AN270" s="100"/>
      <c r="AO270" s="100"/>
      <c r="AP270" s="100"/>
      <c r="AQ270" s="100"/>
      <c r="AR270" s="100"/>
      <c r="AS270" s="100"/>
      <c r="AT270" s="100"/>
      <c r="AU270" s="100"/>
      <c r="AV270" s="100"/>
      <c r="AW270" s="100"/>
      <c r="AX270" s="100"/>
      <c r="AY270" s="100"/>
      <c r="AZ270" s="100"/>
      <c r="BA270" s="100"/>
      <c r="BB270" s="100"/>
      <c r="BC270" s="100"/>
      <c r="BD270" s="100"/>
      <c r="BE270" s="100"/>
      <c r="BF270" s="100"/>
      <c r="BG270" s="100"/>
      <c r="BH270" s="100"/>
      <c r="BI270" s="100"/>
      <c r="BJ270" s="100"/>
      <c r="BK270" s="100"/>
      <c r="BL270" s="100"/>
      <c r="BM270" s="100"/>
      <c r="BN270" s="100"/>
      <c r="BO270" s="100"/>
      <c r="BP270" s="100"/>
      <c r="BQ270" s="100"/>
      <c r="BR270" s="100"/>
      <c r="BS270" s="100"/>
      <c r="BT270" s="100"/>
      <c r="BU270" s="100"/>
      <c r="BV270" s="100"/>
      <c r="BW270" s="100"/>
      <c r="BX270" s="100"/>
      <c r="BY270" s="100"/>
      <c r="BZ270" s="100"/>
      <c r="CA270" s="100"/>
      <c r="CB270" s="100"/>
      <c r="CC270" s="100"/>
      <c r="CD270" s="100"/>
      <c r="CE270" s="100"/>
      <c r="CF270" s="100"/>
      <c r="CG270" s="100"/>
      <c r="CH270" s="100"/>
      <c r="CI270" s="100"/>
      <c r="CJ270" s="100"/>
      <c r="CK270" s="100"/>
      <c r="CL270" s="100"/>
      <c r="CM270" s="100"/>
      <c r="CN270" s="100"/>
      <c r="CO270" s="100"/>
      <c r="CP270" s="100"/>
      <c r="CQ270" s="100"/>
      <c r="CR270" s="100"/>
      <c r="CS270" s="100"/>
      <c r="CT270" s="100"/>
      <c r="CU270" s="100"/>
      <c r="CV270" s="100"/>
      <c r="CW270" s="100"/>
      <c r="CX270" s="100"/>
      <c r="CY270" s="100"/>
      <c r="CZ270" s="100"/>
      <c r="DA270" s="100"/>
      <c r="DB270" s="100"/>
      <c r="DC270" s="100"/>
      <c r="DD270" s="100"/>
      <c r="DE270" s="100"/>
      <c r="DF270" s="100"/>
      <c r="DG270" s="100"/>
      <c r="DH270" s="100"/>
      <c r="DI270" s="100"/>
      <c r="DJ270" s="100"/>
      <c r="DK270" s="100"/>
      <c r="DL270" s="100"/>
      <c r="DM270" s="100"/>
      <c r="DN270" s="100"/>
      <c r="DO270" s="100"/>
      <c r="DP270" s="100"/>
      <c r="DQ270" s="100"/>
      <c r="DR270" s="100"/>
      <c r="DS270" s="100"/>
      <c r="DT270" s="100"/>
      <c r="DU270" s="100"/>
      <c r="DV270" s="100"/>
      <c r="DW270" s="100"/>
      <c r="DX270" s="100"/>
      <c r="DY270" s="100"/>
      <c r="DZ270" s="100"/>
      <c r="EA270" s="100"/>
      <c r="EB270" s="100"/>
      <c r="EC270" s="100"/>
      <c r="ED270" s="100"/>
      <c r="EE270" s="100"/>
      <c r="EF270" s="100"/>
      <c r="EG270" s="100"/>
      <c r="EH270" s="100"/>
      <c r="EI270" s="100"/>
      <c r="EJ270" s="100"/>
      <c r="EK270" s="100"/>
      <c r="EL270" s="100"/>
      <c r="EM270" s="100"/>
      <c r="EN270" s="100"/>
      <c r="EO270" s="100"/>
      <c r="EP270" s="100"/>
      <c r="EQ270" s="100"/>
      <c r="ER270" s="100"/>
      <c r="ES270" s="100"/>
      <c r="ET270" s="100"/>
      <c r="EU270" s="100"/>
      <c r="EV270" s="100"/>
      <c r="EW270" s="100"/>
      <c r="EX270" s="100"/>
      <c r="EY270" s="100"/>
      <c r="EZ270" s="100"/>
      <c r="FA270" s="100"/>
      <c r="FB270" s="100"/>
      <c r="FC270" s="100"/>
      <c r="FD270" s="100"/>
      <c r="FE270" s="100"/>
      <c r="FF270" s="100"/>
      <c r="FG270" s="100"/>
      <c r="FH270" s="100"/>
      <c r="FI270" s="100"/>
      <c r="FJ270" s="100"/>
      <c r="FK270" s="100"/>
      <c r="FL270" s="100"/>
      <c r="FM270" s="100"/>
      <c r="FN270" s="100"/>
      <c r="FO270" s="100"/>
      <c r="FP270" s="100"/>
      <c r="FQ270" s="100"/>
      <c r="FR270" s="100"/>
      <c r="FS270" s="100"/>
      <c r="FT270" s="100"/>
      <c r="FU270" s="100"/>
      <c r="FV270" s="100"/>
      <c r="FW270" s="100"/>
      <c r="FX270" s="100"/>
      <c r="FY270" s="100"/>
      <c r="FZ270" s="100"/>
      <c r="GA270" s="100"/>
      <c r="GB270" s="100"/>
      <c r="GC270" s="100"/>
      <c r="GD270" s="100"/>
      <c r="GE270" s="100"/>
      <c r="GF270" s="100"/>
      <c r="GG270" s="100"/>
      <c r="GH270" s="100"/>
      <c r="GI270" s="100"/>
      <c r="GJ270" s="100"/>
      <c r="GK270" s="100"/>
      <c r="GL270" s="100"/>
      <c r="GM270" s="100"/>
      <c r="GN270" s="100"/>
      <c r="GO270" s="100"/>
      <c r="GP270" s="100"/>
      <c r="GQ270" s="100"/>
      <c r="GR270" s="100"/>
      <c r="GS270" s="100"/>
      <c r="GT270" s="100"/>
      <c r="GU270" s="100"/>
      <c r="GV270" s="100"/>
      <c r="GW270" s="100"/>
      <c r="GX270" s="100"/>
      <c r="GY270" s="100"/>
      <c r="GZ270" s="100"/>
      <c r="HA270" s="100"/>
      <c r="HB270" s="100"/>
      <c r="HC270" s="100"/>
      <c r="HD270" s="100"/>
      <c r="HE270" s="100"/>
      <c r="HF270" s="100"/>
      <c r="HG270" s="100"/>
      <c r="HH270" s="100"/>
      <c r="HI270" s="100"/>
      <c r="HJ270" s="100"/>
      <c r="HK270" s="100"/>
      <c r="HL270" s="100"/>
      <c r="HM270" s="100"/>
      <c r="HN270" s="100"/>
      <c r="HO270" s="100"/>
      <c r="HP270" s="100"/>
      <c r="HQ270" s="100"/>
      <c r="HR270" s="100"/>
      <c r="HS270" s="100"/>
      <c r="HT270" s="100"/>
      <c r="HU270" s="100"/>
      <c r="HV270" s="100"/>
      <c r="HW270" s="100"/>
      <c r="HX270" s="100"/>
      <c r="HY270" s="100"/>
      <c r="HZ270" s="100"/>
      <c r="IA270" s="100"/>
      <c r="IB270" s="100"/>
      <c r="IC270" s="100"/>
      <c r="ID270" s="100"/>
      <c r="IE270" s="100"/>
      <c r="IF270" s="100"/>
      <c r="IG270" s="100"/>
      <c r="IH270" s="100"/>
      <c r="II270" s="100"/>
      <c r="IJ270" s="100"/>
      <c r="IK270" s="100"/>
      <c r="IL270" s="100"/>
      <c r="IM270" s="100"/>
      <c r="IN270" s="100"/>
      <c r="IO270" s="100"/>
      <c r="IP270" s="100"/>
      <c r="IQ270" s="100"/>
      <c r="IR270" s="100"/>
      <c r="IS270" s="100"/>
      <c r="IT270" s="100"/>
      <c r="IU270" s="100"/>
      <c r="IV270" s="100"/>
      <c r="IW270" s="100"/>
      <c r="IX270" s="100"/>
      <c r="IY270" s="100"/>
      <c r="IZ270" s="100"/>
      <c r="JA270" s="100"/>
      <c r="JB270" s="100"/>
      <c r="JC270" s="100"/>
      <c r="JD270" s="100"/>
      <c r="JE270" s="100"/>
      <c r="JF270" s="100"/>
      <c r="JG270" s="100"/>
      <c r="JH270" s="100"/>
      <c r="JI270" s="100"/>
      <c r="JJ270" s="100"/>
      <c r="JK270" s="100"/>
      <c r="JL270" s="100"/>
      <c r="JM270" s="100"/>
      <c r="JN270" s="100"/>
      <c r="JO270" s="100"/>
      <c r="JP270" s="100"/>
      <c r="JQ270" s="100"/>
      <c r="JR270" s="100"/>
      <c r="JS270" s="100"/>
      <c r="JT270" s="100"/>
      <c r="JU270" s="100"/>
      <c r="JV270" s="100"/>
      <c r="JW270" s="100"/>
      <c r="JX270" s="100"/>
      <c r="JY270" s="100"/>
      <c r="JZ270" s="100"/>
      <c r="KA270" s="100"/>
      <c r="KB270" s="100"/>
      <c r="KC270" s="100"/>
      <c r="KD270" s="100"/>
      <c r="KE270" s="100"/>
      <c r="KF270" s="100"/>
      <c r="KG270" s="100"/>
      <c r="KH270" s="100"/>
      <c r="KI270" s="100"/>
      <c r="KJ270" s="100"/>
      <c r="KK270" s="100"/>
      <c r="KL270" s="100"/>
      <c r="KM270" s="100"/>
      <c r="KN270" s="100"/>
      <c r="KO270" s="100"/>
      <c r="KP270" s="100"/>
      <c r="KQ270" s="100"/>
      <c r="KR270" s="100"/>
      <c r="KS270" s="100"/>
      <c r="KT270" s="100"/>
      <c r="KU270" s="100"/>
      <c r="KV270" s="100"/>
      <c r="KW270" s="100"/>
      <c r="KX270" s="100"/>
      <c r="KY270" s="100"/>
      <c r="KZ270" s="100"/>
      <c r="LA270" s="100"/>
      <c r="LB270" s="100"/>
      <c r="LC270" s="100"/>
      <c r="LD270" s="100"/>
      <c r="LE270" s="100"/>
      <c r="LF270" s="100"/>
      <c r="LG270" s="100"/>
      <c r="LH270" s="100"/>
      <c r="LI270" s="100"/>
      <c r="LJ270" s="100"/>
      <c r="LK270" s="100"/>
      <c r="LL270" s="100"/>
      <c r="LM270" s="100"/>
      <c r="LN270" s="100"/>
      <c r="LO270" s="100"/>
      <c r="LP270" s="100"/>
      <c r="LQ270" s="100"/>
      <c r="LR270" s="100"/>
      <c r="LS270" s="100"/>
      <c r="LT270" s="100"/>
      <c r="LU270" s="100"/>
      <c r="LV270" s="100"/>
      <c r="LW270" s="100"/>
      <c r="LX270" s="100"/>
      <c r="LY270" s="100"/>
      <c r="LZ270" s="100"/>
      <c r="MA270" s="100"/>
      <c r="MB270" s="100"/>
      <c r="MC270" s="100"/>
      <c r="MD270" s="100"/>
      <c r="ME270" s="100"/>
      <c r="MF270" s="100"/>
      <c r="MG270" s="100"/>
      <c r="MH270" s="100"/>
      <c r="MI270" s="100"/>
      <c r="MJ270" s="100"/>
      <c r="MK270" s="100"/>
      <c r="ML270" s="100"/>
      <c r="MM270" s="100"/>
      <c r="MN270" s="100"/>
      <c r="MO270" s="100"/>
      <c r="MP270" s="100"/>
      <c r="MQ270" s="100"/>
      <c r="MR270" s="100"/>
      <c r="MS270" s="100"/>
      <c r="MT270" s="100"/>
      <c r="MU270" s="100"/>
      <c r="MV270" s="100"/>
      <c r="MW270" s="100"/>
      <c r="MX270" s="100"/>
      <c r="MY270" s="100"/>
      <c r="MZ270" s="100"/>
      <c r="NA270" s="100"/>
      <c r="NB270" s="100"/>
      <c r="NC270" s="100"/>
      <c r="ND270" s="100"/>
      <c r="NE270" s="100"/>
      <c r="NF270" s="100"/>
      <c r="NG270" s="100"/>
      <c r="NH270" s="100"/>
      <c r="NI270" s="100"/>
      <c r="NJ270" s="100"/>
      <c r="NK270" s="100"/>
      <c r="NL270" s="100"/>
      <c r="NM270" s="100"/>
      <c r="NN270" s="100"/>
      <c r="NO270" s="100"/>
      <c r="NP270" s="100"/>
      <c r="NQ270" s="100"/>
      <c r="NR270" s="100"/>
    </row>
    <row r="271" spans="1:382" s="155" customFormat="1" outlineLevel="1">
      <c r="A271" s="296"/>
      <c r="B271" s="160">
        <v>22.4</v>
      </c>
      <c r="C271" s="240" t="s">
        <v>120</v>
      </c>
      <c r="D271" s="164"/>
      <c r="E271" s="164"/>
      <c r="F271" s="161"/>
      <c r="G271" s="153"/>
      <c r="H271" s="165"/>
      <c r="I271" s="165"/>
      <c r="J271" s="169" t="s">
        <v>102</v>
      </c>
      <c r="K271" s="241">
        <v>8</v>
      </c>
      <c r="L271" s="201"/>
      <c r="M271" s="201"/>
      <c r="N271" s="201"/>
      <c r="O271" s="201"/>
      <c r="P271" s="159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  <c r="AM271" s="100"/>
      <c r="AN271" s="100"/>
      <c r="AO271" s="100"/>
      <c r="AP271" s="100"/>
      <c r="AQ271" s="100"/>
      <c r="AR271" s="100"/>
      <c r="AS271" s="100"/>
      <c r="AT271" s="100"/>
      <c r="AU271" s="100"/>
      <c r="AV271" s="100"/>
      <c r="AW271" s="100"/>
      <c r="AX271" s="100"/>
      <c r="AY271" s="100"/>
      <c r="AZ271" s="100"/>
      <c r="BA271" s="100"/>
      <c r="BB271" s="100"/>
      <c r="BC271" s="100"/>
      <c r="BD271" s="100"/>
      <c r="BE271" s="100"/>
      <c r="BF271" s="100"/>
      <c r="BG271" s="100"/>
      <c r="BH271" s="100"/>
      <c r="BI271" s="100"/>
      <c r="BJ271" s="100"/>
      <c r="BK271" s="100"/>
      <c r="BL271" s="100"/>
      <c r="BM271" s="100"/>
      <c r="BN271" s="100"/>
      <c r="BO271" s="100"/>
      <c r="BP271" s="100"/>
      <c r="BQ271" s="100"/>
      <c r="BR271" s="100"/>
      <c r="BS271" s="100"/>
      <c r="BT271" s="100"/>
      <c r="BU271" s="100"/>
      <c r="BV271" s="100"/>
      <c r="BW271" s="100"/>
      <c r="BX271" s="100"/>
      <c r="BY271" s="100"/>
      <c r="BZ271" s="100"/>
      <c r="CA271" s="100"/>
      <c r="CB271" s="100"/>
      <c r="CC271" s="100"/>
      <c r="CD271" s="100"/>
      <c r="CE271" s="100"/>
      <c r="CF271" s="100"/>
      <c r="CG271" s="100"/>
      <c r="CH271" s="100"/>
      <c r="CI271" s="100"/>
      <c r="CJ271" s="100"/>
      <c r="CK271" s="100"/>
      <c r="CL271" s="100"/>
      <c r="CM271" s="100"/>
      <c r="CN271" s="100"/>
      <c r="CO271" s="100"/>
      <c r="CP271" s="100"/>
      <c r="CQ271" s="100"/>
      <c r="CR271" s="100"/>
      <c r="CS271" s="100"/>
      <c r="CT271" s="100"/>
      <c r="CU271" s="100"/>
      <c r="CV271" s="100"/>
      <c r="CW271" s="100"/>
      <c r="CX271" s="100"/>
      <c r="CY271" s="100"/>
      <c r="CZ271" s="100"/>
      <c r="DA271" s="100"/>
      <c r="DB271" s="100"/>
      <c r="DC271" s="100"/>
      <c r="DD271" s="100"/>
      <c r="DE271" s="100"/>
      <c r="DF271" s="100"/>
      <c r="DG271" s="100"/>
      <c r="DH271" s="100"/>
      <c r="DI271" s="100"/>
      <c r="DJ271" s="100"/>
      <c r="DK271" s="100"/>
      <c r="DL271" s="100"/>
      <c r="DM271" s="100"/>
      <c r="DN271" s="100"/>
      <c r="DO271" s="100"/>
      <c r="DP271" s="100"/>
      <c r="DQ271" s="100"/>
      <c r="DR271" s="100"/>
      <c r="DS271" s="100"/>
      <c r="DT271" s="100"/>
      <c r="DU271" s="100"/>
      <c r="DV271" s="100"/>
      <c r="DW271" s="100"/>
      <c r="DX271" s="100"/>
      <c r="DY271" s="100"/>
      <c r="DZ271" s="100"/>
      <c r="EA271" s="100"/>
      <c r="EB271" s="100"/>
      <c r="EC271" s="100"/>
      <c r="ED271" s="100"/>
      <c r="EE271" s="100"/>
      <c r="EF271" s="100"/>
      <c r="EG271" s="100"/>
      <c r="EH271" s="100"/>
      <c r="EI271" s="100"/>
      <c r="EJ271" s="100"/>
      <c r="EK271" s="100"/>
      <c r="EL271" s="100"/>
      <c r="EM271" s="100"/>
      <c r="EN271" s="100"/>
      <c r="EO271" s="100"/>
      <c r="EP271" s="100"/>
      <c r="EQ271" s="100"/>
      <c r="ER271" s="100"/>
      <c r="ES271" s="100"/>
      <c r="ET271" s="100"/>
      <c r="EU271" s="100"/>
      <c r="EV271" s="100"/>
      <c r="EW271" s="100"/>
      <c r="EX271" s="100"/>
      <c r="EY271" s="100"/>
      <c r="EZ271" s="100"/>
      <c r="FA271" s="100"/>
      <c r="FB271" s="100"/>
      <c r="FC271" s="100"/>
      <c r="FD271" s="100"/>
      <c r="FE271" s="100"/>
      <c r="FF271" s="100"/>
      <c r="FG271" s="100"/>
      <c r="FH271" s="100"/>
      <c r="FI271" s="100"/>
      <c r="FJ271" s="100"/>
      <c r="FK271" s="100"/>
      <c r="FL271" s="100"/>
      <c r="FM271" s="100"/>
      <c r="FN271" s="100"/>
      <c r="FO271" s="100"/>
      <c r="FP271" s="100"/>
      <c r="FQ271" s="100"/>
      <c r="FR271" s="100"/>
      <c r="FS271" s="100"/>
      <c r="FT271" s="100"/>
      <c r="FU271" s="100"/>
      <c r="FV271" s="100"/>
      <c r="FW271" s="100"/>
      <c r="FX271" s="100"/>
      <c r="FY271" s="100"/>
      <c r="FZ271" s="100"/>
      <c r="GA271" s="100"/>
      <c r="GB271" s="100"/>
      <c r="GC271" s="100"/>
      <c r="GD271" s="100"/>
      <c r="GE271" s="100"/>
      <c r="GF271" s="100"/>
      <c r="GG271" s="100"/>
      <c r="GH271" s="100"/>
      <c r="GI271" s="100"/>
      <c r="GJ271" s="100"/>
      <c r="GK271" s="100"/>
      <c r="GL271" s="100"/>
      <c r="GM271" s="100"/>
      <c r="GN271" s="100"/>
      <c r="GO271" s="100"/>
      <c r="GP271" s="100"/>
      <c r="GQ271" s="100"/>
      <c r="GR271" s="100"/>
      <c r="GS271" s="100"/>
      <c r="GT271" s="100"/>
      <c r="GU271" s="100"/>
      <c r="GV271" s="100"/>
      <c r="GW271" s="100"/>
      <c r="GX271" s="100"/>
      <c r="GY271" s="100"/>
      <c r="GZ271" s="100"/>
      <c r="HA271" s="100"/>
      <c r="HB271" s="100"/>
      <c r="HC271" s="100"/>
      <c r="HD271" s="100"/>
      <c r="HE271" s="100"/>
      <c r="HF271" s="100"/>
      <c r="HG271" s="100"/>
      <c r="HH271" s="100"/>
      <c r="HI271" s="100"/>
      <c r="HJ271" s="100"/>
      <c r="HK271" s="100"/>
      <c r="HL271" s="100"/>
      <c r="HM271" s="100"/>
      <c r="HN271" s="100"/>
      <c r="HO271" s="100"/>
      <c r="HP271" s="100"/>
      <c r="HQ271" s="100"/>
      <c r="HR271" s="100"/>
      <c r="HS271" s="100"/>
      <c r="HT271" s="100"/>
      <c r="HU271" s="100"/>
      <c r="HV271" s="100"/>
      <c r="HW271" s="100"/>
      <c r="HX271" s="100"/>
      <c r="HY271" s="100"/>
      <c r="HZ271" s="100"/>
      <c r="IA271" s="100"/>
      <c r="IB271" s="100"/>
      <c r="IC271" s="100"/>
      <c r="ID271" s="100"/>
      <c r="IE271" s="100"/>
      <c r="IF271" s="100"/>
      <c r="IG271" s="100"/>
      <c r="IH271" s="100"/>
      <c r="II271" s="100"/>
      <c r="IJ271" s="100"/>
      <c r="IK271" s="100"/>
      <c r="IL271" s="100"/>
      <c r="IM271" s="100"/>
      <c r="IN271" s="100"/>
      <c r="IO271" s="100"/>
      <c r="IP271" s="100"/>
      <c r="IQ271" s="100"/>
      <c r="IR271" s="100"/>
      <c r="IS271" s="100"/>
      <c r="IT271" s="100"/>
      <c r="IU271" s="100"/>
      <c r="IV271" s="100"/>
      <c r="IW271" s="100"/>
      <c r="IX271" s="100"/>
      <c r="IY271" s="100"/>
      <c r="IZ271" s="100"/>
      <c r="JA271" s="100"/>
      <c r="JB271" s="100"/>
      <c r="JC271" s="100"/>
      <c r="JD271" s="100"/>
      <c r="JE271" s="100"/>
      <c r="JF271" s="100"/>
      <c r="JG271" s="100"/>
      <c r="JH271" s="100"/>
      <c r="JI271" s="100"/>
      <c r="JJ271" s="100"/>
      <c r="JK271" s="100"/>
      <c r="JL271" s="100"/>
      <c r="JM271" s="100"/>
      <c r="JN271" s="100"/>
      <c r="JO271" s="100"/>
      <c r="JP271" s="100"/>
      <c r="JQ271" s="100"/>
      <c r="JR271" s="100"/>
      <c r="JS271" s="100"/>
      <c r="JT271" s="100"/>
      <c r="JU271" s="100"/>
      <c r="JV271" s="100"/>
      <c r="JW271" s="100"/>
      <c r="JX271" s="100"/>
      <c r="JY271" s="100"/>
      <c r="JZ271" s="100"/>
      <c r="KA271" s="100"/>
      <c r="KB271" s="100"/>
      <c r="KC271" s="100"/>
      <c r="KD271" s="100"/>
      <c r="KE271" s="100"/>
      <c r="KF271" s="100"/>
      <c r="KG271" s="100"/>
      <c r="KH271" s="100"/>
      <c r="KI271" s="100"/>
      <c r="KJ271" s="100"/>
      <c r="KK271" s="100"/>
      <c r="KL271" s="100"/>
      <c r="KM271" s="100"/>
      <c r="KN271" s="100"/>
      <c r="KO271" s="100"/>
      <c r="KP271" s="100"/>
      <c r="KQ271" s="100"/>
      <c r="KR271" s="100"/>
      <c r="KS271" s="100"/>
      <c r="KT271" s="100"/>
      <c r="KU271" s="100"/>
      <c r="KV271" s="100"/>
      <c r="KW271" s="100"/>
      <c r="KX271" s="100"/>
      <c r="KY271" s="100"/>
      <c r="KZ271" s="100"/>
      <c r="LA271" s="100"/>
      <c r="LB271" s="100"/>
      <c r="LC271" s="100"/>
      <c r="LD271" s="100"/>
      <c r="LE271" s="100"/>
      <c r="LF271" s="100"/>
      <c r="LG271" s="100"/>
      <c r="LH271" s="100"/>
      <c r="LI271" s="100"/>
      <c r="LJ271" s="100"/>
      <c r="LK271" s="100"/>
      <c r="LL271" s="100"/>
      <c r="LM271" s="100"/>
      <c r="LN271" s="100"/>
      <c r="LO271" s="100"/>
      <c r="LP271" s="100"/>
      <c r="LQ271" s="100"/>
      <c r="LR271" s="100"/>
      <c r="LS271" s="100"/>
      <c r="LT271" s="100"/>
      <c r="LU271" s="100"/>
      <c r="LV271" s="100"/>
      <c r="LW271" s="100"/>
      <c r="LX271" s="100"/>
      <c r="LY271" s="100"/>
      <c r="LZ271" s="100"/>
      <c r="MA271" s="100"/>
      <c r="MB271" s="100"/>
      <c r="MC271" s="100"/>
      <c r="MD271" s="100"/>
      <c r="ME271" s="100"/>
      <c r="MF271" s="100"/>
      <c r="MG271" s="100"/>
      <c r="MH271" s="100"/>
      <c r="MI271" s="100"/>
      <c r="MJ271" s="100"/>
      <c r="MK271" s="100"/>
      <c r="ML271" s="100"/>
      <c r="MM271" s="100"/>
      <c r="MN271" s="100"/>
      <c r="MO271" s="100"/>
      <c r="MP271" s="100"/>
      <c r="MQ271" s="100"/>
      <c r="MR271" s="100"/>
      <c r="MS271" s="100"/>
      <c r="MT271" s="100"/>
      <c r="MU271" s="100"/>
      <c r="MV271" s="100"/>
      <c r="MW271" s="100"/>
      <c r="MX271" s="100"/>
      <c r="MY271" s="100"/>
      <c r="MZ271" s="100"/>
      <c r="NA271" s="100"/>
      <c r="NB271" s="100"/>
      <c r="NC271" s="100"/>
      <c r="ND271" s="100"/>
      <c r="NE271" s="100"/>
      <c r="NF271" s="100"/>
      <c r="NG271" s="100"/>
      <c r="NH271" s="100"/>
      <c r="NI271" s="100"/>
      <c r="NJ271" s="100"/>
      <c r="NK271" s="100"/>
      <c r="NL271" s="100"/>
      <c r="NM271" s="100"/>
      <c r="NN271" s="100"/>
      <c r="NO271" s="100"/>
      <c r="NP271" s="100"/>
      <c r="NQ271" s="100"/>
      <c r="NR271" s="100"/>
    </row>
    <row r="272" spans="1:382" s="155" customFormat="1" outlineLevel="1">
      <c r="A272" s="296"/>
      <c r="B272" s="160">
        <v>22.5</v>
      </c>
      <c r="C272" s="240" t="s">
        <v>121</v>
      </c>
      <c r="D272" s="164"/>
      <c r="E272" s="164"/>
      <c r="F272" s="161"/>
      <c r="G272" s="153"/>
      <c r="H272" s="165"/>
      <c r="I272" s="165"/>
      <c r="J272" s="169" t="s">
        <v>102</v>
      </c>
      <c r="K272" s="241">
        <v>2</v>
      </c>
      <c r="L272" s="201"/>
      <c r="M272" s="201"/>
      <c r="N272" s="201"/>
      <c r="O272" s="201"/>
      <c r="P272" s="115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  <c r="AM272" s="100"/>
      <c r="AN272" s="100"/>
      <c r="AO272" s="100"/>
      <c r="AP272" s="100"/>
      <c r="AQ272" s="100"/>
      <c r="AR272" s="100"/>
      <c r="AS272" s="100"/>
      <c r="AT272" s="100"/>
      <c r="AU272" s="100"/>
      <c r="AV272" s="100"/>
      <c r="AW272" s="100"/>
      <c r="AX272" s="100"/>
      <c r="AY272" s="100"/>
      <c r="AZ272" s="100"/>
      <c r="BA272" s="100"/>
      <c r="BB272" s="100"/>
      <c r="BC272" s="100"/>
      <c r="BD272" s="100"/>
      <c r="BE272" s="100"/>
      <c r="BF272" s="100"/>
      <c r="BG272" s="100"/>
      <c r="BH272" s="100"/>
      <c r="BI272" s="100"/>
      <c r="BJ272" s="100"/>
      <c r="BK272" s="100"/>
      <c r="BL272" s="100"/>
      <c r="BM272" s="100"/>
      <c r="BN272" s="100"/>
      <c r="BO272" s="100"/>
      <c r="BP272" s="100"/>
      <c r="BQ272" s="100"/>
      <c r="BR272" s="100"/>
      <c r="BS272" s="100"/>
      <c r="BT272" s="100"/>
      <c r="BU272" s="100"/>
      <c r="BV272" s="100"/>
      <c r="BW272" s="100"/>
      <c r="BX272" s="100"/>
      <c r="BY272" s="100"/>
      <c r="BZ272" s="100"/>
      <c r="CA272" s="100"/>
      <c r="CB272" s="100"/>
      <c r="CC272" s="100"/>
      <c r="CD272" s="100"/>
      <c r="CE272" s="100"/>
      <c r="CF272" s="100"/>
      <c r="CG272" s="100"/>
      <c r="CH272" s="100"/>
      <c r="CI272" s="100"/>
      <c r="CJ272" s="100"/>
      <c r="CK272" s="100"/>
      <c r="CL272" s="100"/>
      <c r="CM272" s="100"/>
      <c r="CN272" s="100"/>
      <c r="CO272" s="100"/>
      <c r="CP272" s="100"/>
      <c r="CQ272" s="100"/>
      <c r="CR272" s="100"/>
      <c r="CS272" s="100"/>
      <c r="CT272" s="100"/>
      <c r="CU272" s="100"/>
      <c r="CV272" s="100"/>
      <c r="CW272" s="100"/>
      <c r="CX272" s="100"/>
      <c r="CY272" s="100"/>
      <c r="CZ272" s="100"/>
      <c r="DA272" s="100"/>
      <c r="DB272" s="100"/>
      <c r="DC272" s="100"/>
      <c r="DD272" s="100"/>
      <c r="DE272" s="100"/>
      <c r="DF272" s="100"/>
      <c r="DG272" s="100"/>
      <c r="DH272" s="100"/>
      <c r="DI272" s="100"/>
      <c r="DJ272" s="100"/>
      <c r="DK272" s="100"/>
      <c r="DL272" s="100"/>
      <c r="DM272" s="100"/>
      <c r="DN272" s="100"/>
      <c r="DO272" s="100"/>
      <c r="DP272" s="100"/>
      <c r="DQ272" s="100"/>
      <c r="DR272" s="100"/>
      <c r="DS272" s="100"/>
      <c r="DT272" s="100"/>
      <c r="DU272" s="100"/>
      <c r="DV272" s="100"/>
      <c r="DW272" s="100"/>
      <c r="DX272" s="100"/>
      <c r="DY272" s="100"/>
      <c r="DZ272" s="100"/>
      <c r="EA272" s="100"/>
      <c r="EB272" s="100"/>
      <c r="EC272" s="100"/>
      <c r="ED272" s="100"/>
      <c r="EE272" s="100"/>
      <c r="EF272" s="100"/>
      <c r="EG272" s="100"/>
      <c r="EH272" s="100"/>
      <c r="EI272" s="100"/>
      <c r="EJ272" s="100"/>
      <c r="EK272" s="100"/>
      <c r="EL272" s="100"/>
      <c r="EM272" s="100"/>
      <c r="EN272" s="100"/>
      <c r="EO272" s="100"/>
      <c r="EP272" s="100"/>
      <c r="EQ272" s="100"/>
      <c r="ER272" s="100"/>
      <c r="ES272" s="100"/>
      <c r="ET272" s="100"/>
      <c r="EU272" s="100"/>
      <c r="EV272" s="100"/>
      <c r="EW272" s="100"/>
      <c r="EX272" s="100"/>
      <c r="EY272" s="100"/>
      <c r="EZ272" s="100"/>
      <c r="FA272" s="100"/>
      <c r="FB272" s="100"/>
      <c r="FC272" s="100"/>
      <c r="FD272" s="100"/>
      <c r="FE272" s="100"/>
      <c r="FF272" s="100"/>
      <c r="FG272" s="100"/>
      <c r="FH272" s="100"/>
      <c r="FI272" s="100"/>
      <c r="FJ272" s="100"/>
      <c r="FK272" s="100"/>
      <c r="FL272" s="100"/>
      <c r="FM272" s="100"/>
      <c r="FN272" s="100"/>
      <c r="FO272" s="100"/>
      <c r="FP272" s="100"/>
      <c r="FQ272" s="100"/>
      <c r="FR272" s="100"/>
      <c r="FS272" s="100"/>
      <c r="FT272" s="100"/>
      <c r="FU272" s="100"/>
      <c r="FV272" s="100"/>
      <c r="FW272" s="100"/>
      <c r="FX272" s="100"/>
      <c r="FY272" s="100"/>
      <c r="FZ272" s="100"/>
      <c r="GA272" s="100"/>
      <c r="GB272" s="100"/>
      <c r="GC272" s="100"/>
      <c r="GD272" s="100"/>
      <c r="GE272" s="100"/>
      <c r="GF272" s="100"/>
      <c r="GG272" s="100"/>
      <c r="GH272" s="100"/>
      <c r="GI272" s="100"/>
      <c r="GJ272" s="100"/>
      <c r="GK272" s="100"/>
      <c r="GL272" s="100"/>
      <c r="GM272" s="100"/>
      <c r="GN272" s="100"/>
      <c r="GO272" s="100"/>
      <c r="GP272" s="100"/>
      <c r="GQ272" s="100"/>
      <c r="GR272" s="100"/>
      <c r="GS272" s="100"/>
      <c r="GT272" s="100"/>
      <c r="GU272" s="100"/>
      <c r="GV272" s="100"/>
      <c r="GW272" s="100"/>
      <c r="GX272" s="100"/>
      <c r="GY272" s="100"/>
      <c r="GZ272" s="100"/>
      <c r="HA272" s="100"/>
      <c r="HB272" s="100"/>
      <c r="HC272" s="100"/>
      <c r="HD272" s="100"/>
      <c r="HE272" s="100"/>
      <c r="HF272" s="100"/>
      <c r="HG272" s="100"/>
      <c r="HH272" s="100"/>
      <c r="HI272" s="100"/>
      <c r="HJ272" s="100"/>
      <c r="HK272" s="100"/>
      <c r="HL272" s="100"/>
      <c r="HM272" s="100"/>
      <c r="HN272" s="100"/>
      <c r="HO272" s="100"/>
      <c r="HP272" s="100"/>
      <c r="HQ272" s="100"/>
      <c r="HR272" s="100"/>
      <c r="HS272" s="100"/>
      <c r="HT272" s="100"/>
      <c r="HU272" s="100"/>
      <c r="HV272" s="100"/>
      <c r="HW272" s="100"/>
      <c r="HX272" s="100"/>
      <c r="HY272" s="100"/>
      <c r="HZ272" s="100"/>
      <c r="IA272" s="100"/>
      <c r="IB272" s="100"/>
      <c r="IC272" s="100"/>
      <c r="ID272" s="100"/>
      <c r="IE272" s="100"/>
      <c r="IF272" s="100"/>
      <c r="IG272" s="100"/>
      <c r="IH272" s="100"/>
      <c r="II272" s="100"/>
      <c r="IJ272" s="100"/>
      <c r="IK272" s="100"/>
      <c r="IL272" s="100"/>
      <c r="IM272" s="100"/>
      <c r="IN272" s="100"/>
      <c r="IO272" s="100"/>
      <c r="IP272" s="100"/>
      <c r="IQ272" s="100"/>
      <c r="IR272" s="100"/>
      <c r="IS272" s="100"/>
      <c r="IT272" s="100"/>
      <c r="IU272" s="100"/>
      <c r="IV272" s="100"/>
      <c r="IW272" s="100"/>
      <c r="IX272" s="100"/>
      <c r="IY272" s="100"/>
      <c r="IZ272" s="100"/>
      <c r="JA272" s="100"/>
      <c r="JB272" s="100"/>
      <c r="JC272" s="100"/>
      <c r="JD272" s="100"/>
      <c r="JE272" s="100"/>
      <c r="JF272" s="100"/>
      <c r="JG272" s="100"/>
      <c r="JH272" s="100"/>
      <c r="JI272" s="100"/>
      <c r="JJ272" s="100"/>
      <c r="JK272" s="100"/>
      <c r="JL272" s="100"/>
      <c r="JM272" s="100"/>
      <c r="JN272" s="100"/>
      <c r="JO272" s="100"/>
      <c r="JP272" s="100"/>
      <c r="JQ272" s="100"/>
      <c r="JR272" s="100"/>
      <c r="JS272" s="100"/>
      <c r="JT272" s="100"/>
      <c r="JU272" s="100"/>
      <c r="JV272" s="100"/>
      <c r="JW272" s="100"/>
      <c r="JX272" s="100"/>
      <c r="JY272" s="100"/>
      <c r="JZ272" s="100"/>
      <c r="KA272" s="100"/>
      <c r="KB272" s="100"/>
      <c r="KC272" s="100"/>
      <c r="KD272" s="100"/>
      <c r="KE272" s="100"/>
      <c r="KF272" s="100"/>
      <c r="KG272" s="100"/>
      <c r="KH272" s="100"/>
      <c r="KI272" s="100"/>
      <c r="KJ272" s="100"/>
      <c r="KK272" s="100"/>
      <c r="KL272" s="100"/>
      <c r="KM272" s="100"/>
      <c r="KN272" s="100"/>
      <c r="KO272" s="100"/>
      <c r="KP272" s="100"/>
      <c r="KQ272" s="100"/>
      <c r="KR272" s="100"/>
      <c r="KS272" s="100"/>
      <c r="KT272" s="100"/>
      <c r="KU272" s="100"/>
      <c r="KV272" s="100"/>
      <c r="KW272" s="100"/>
      <c r="KX272" s="100"/>
      <c r="KY272" s="100"/>
      <c r="KZ272" s="100"/>
      <c r="LA272" s="100"/>
      <c r="LB272" s="100"/>
      <c r="LC272" s="100"/>
      <c r="LD272" s="100"/>
      <c r="LE272" s="100"/>
      <c r="LF272" s="100"/>
      <c r="LG272" s="100"/>
      <c r="LH272" s="100"/>
      <c r="LI272" s="100"/>
      <c r="LJ272" s="100"/>
      <c r="LK272" s="100"/>
      <c r="LL272" s="100"/>
      <c r="LM272" s="100"/>
      <c r="LN272" s="100"/>
      <c r="LO272" s="100"/>
      <c r="LP272" s="100"/>
      <c r="LQ272" s="100"/>
      <c r="LR272" s="100"/>
      <c r="LS272" s="100"/>
      <c r="LT272" s="100"/>
      <c r="LU272" s="100"/>
      <c r="LV272" s="100"/>
      <c r="LW272" s="100"/>
      <c r="LX272" s="100"/>
      <c r="LY272" s="100"/>
      <c r="LZ272" s="100"/>
      <c r="MA272" s="100"/>
      <c r="MB272" s="100"/>
      <c r="MC272" s="100"/>
      <c r="MD272" s="100"/>
      <c r="ME272" s="100"/>
      <c r="MF272" s="100"/>
      <c r="MG272" s="100"/>
      <c r="MH272" s="100"/>
      <c r="MI272" s="100"/>
      <c r="MJ272" s="100"/>
      <c r="MK272" s="100"/>
      <c r="ML272" s="100"/>
      <c r="MM272" s="100"/>
      <c r="MN272" s="100"/>
      <c r="MO272" s="100"/>
      <c r="MP272" s="100"/>
      <c r="MQ272" s="100"/>
      <c r="MR272" s="100"/>
      <c r="MS272" s="100"/>
      <c r="MT272" s="100"/>
      <c r="MU272" s="100"/>
      <c r="MV272" s="100"/>
      <c r="MW272" s="100"/>
      <c r="MX272" s="100"/>
      <c r="MY272" s="100"/>
      <c r="MZ272" s="100"/>
      <c r="NA272" s="100"/>
      <c r="NB272" s="100"/>
      <c r="NC272" s="100"/>
      <c r="ND272" s="100"/>
      <c r="NE272" s="100"/>
      <c r="NF272" s="100"/>
      <c r="NG272" s="100"/>
      <c r="NH272" s="100"/>
      <c r="NI272" s="100"/>
      <c r="NJ272" s="100"/>
      <c r="NK272" s="100"/>
      <c r="NL272" s="100"/>
      <c r="NM272" s="100"/>
      <c r="NN272" s="100"/>
      <c r="NO272" s="100"/>
      <c r="NP272" s="100"/>
      <c r="NQ272" s="100"/>
      <c r="NR272" s="100"/>
    </row>
    <row r="273" spans="1:382" s="155" customFormat="1" outlineLevel="1">
      <c r="A273" s="296"/>
      <c r="B273" s="160">
        <v>22.6</v>
      </c>
      <c r="C273" s="246" t="s">
        <v>432</v>
      </c>
      <c r="D273" s="302"/>
      <c r="E273" s="302"/>
      <c r="F273" s="162"/>
      <c r="G273" s="156"/>
      <c r="H273" s="172"/>
      <c r="I273" s="172"/>
      <c r="J273" s="169" t="s">
        <v>102</v>
      </c>
      <c r="K273" s="169">
        <v>2</v>
      </c>
      <c r="L273" s="201"/>
      <c r="M273" s="201"/>
      <c r="N273" s="201"/>
      <c r="O273" s="201"/>
      <c r="P273" s="115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  <c r="AM273" s="100"/>
      <c r="AN273" s="100"/>
      <c r="AO273" s="100"/>
      <c r="AP273" s="100"/>
      <c r="AQ273" s="100"/>
      <c r="AR273" s="100"/>
      <c r="AS273" s="100"/>
      <c r="AT273" s="100"/>
      <c r="AU273" s="100"/>
      <c r="AV273" s="100"/>
      <c r="AW273" s="100"/>
      <c r="AX273" s="100"/>
      <c r="AY273" s="100"/>
      <c r="AZ273" s="100"/>
      <c r="BA273" s="100"/>
      <c r="BB273" s="100"/>
      <c r="BC273" s="100"/>
      <c r="BD273" s="100"/>
      <c r="BE273" s="100"/>
      <c r="BF273" s="100"/>
      <c r="BG273" s="100"/>
      <c r="BH273" s="100"/>
      <c r="BI273" s="100"/>
      <c r="BJ273" s="100"/>
      <c r="BK273" s="100"/>
      <c r="BL273" s="100"/>
      <c r="BM273" s="100"/>
      <c r="BN273" s="100"/>
      <c r="BO273" s="100"/>
      <c r="BP273" s="100"/>
      <c r="BQ273" s="100"/>
      <c r="BR273" s="100"/>
      <c r="BS273" s="100"/>
      <c r="BT273" s="100"/>
      <c r="BU273" s="100"/>
      <c r="BV273" s="100"/>
      <c r="BW273" s="100"/>
      <c r="BX273" s="100"/>
      <c r="BY273" s="100"/>
      <c r="BZ273" s="100"/>
      <c r="CA273" s="100"/>
      <c r="CB273" s="100"/>
      <c r="CC273" s="100"/>
      <c r="CD273" s="100"/>
      <c r="CE273" s="100"/>
      <c r="CF273" s="100"/>
      <c r="CG273" s="100"/>
      <c r="CH273" s="100"/>
      <c r="CI273" s="100"/>
      <c r="CJ273" s="100"/>
      <c r="CK273" s="100"/>
      <c r="CL273" s="100"/>
      <c r="CM273" s="100"/>
      <c r="CN273" s="100"/>
      <c r="CO273" s="100"/>
      <c r="CP273" s="100"/>
      <c r="CQ273" s="100"/>
      <c r="CR273" s="100"/>
      <c r="CS273" s="100"/>
      <c r="CT273" s="100"/>
      <c r="CU273" s="100"/>
      <c r="CV273" s="100"/>
      <c r="CW273" s="100"/>
      <c r="CX273" s="100"/>
      <c r="CY273" s="100"/>
      <c r="CZ273" s="100"/>
      <c r="DA273" s="100"/>
      <c r="DB273" s="100"/>
      <c r="DC273" s="100"/>
      <c r="DD273" s="100"/>
      <c r="DE273" s="100"/>
      <c r="DF273" s="100"/>
      <c r="DG273" s="100"/>
      <c r="DH273" s="100"/>
      <c r="DI273" s="100"/>
      <c r="DJ273" s="100"/>
      <c r="DK273" s="100"/>
      <c r="DL273" s="100"/>
      <c r="DM273" s="100"/>
      <c r="DN273" s="100"/>
      <c r="DO273" s="100"/>
      <c r="DP273" s="100"/>
      <c r="DQ273" s="100"/>
      <c r="DR273" s="100"/>
      <c r="DS273" s="100"/>
      <c r="DT273" s="100"/>
      <c r="DU273" s="100"/>
      <c r="DV273" s="100"/>
      <c r="DW273" s="100"/>
      <c r="DX273" s="100"/>
      <c r="DY273" s="100"/>
      <c r="DZ273" s="100"/>
      <c r="EA273" s="100"/>
      <c r="EB273" s="100"/>
      <c r="EC273" s="100"/>
      <c r="ED273" s="100"/>
      <c r="EE273" s="100"/>
      <c r="EF273" s="100"/>
      <c r="EG273" s="100"/>
      <c r="EH273" s="100"/>
      <c r="EI273" s="100"/>
      <c r="EJ273" s="100"/>
      <c r="EK273" s="100"/>
      <c r="EL273" s="100"/>
      <c r="EM273" s="100"/>
      <c r="EN273" s="100"/>
      <c r="EO273" s="100"/>
      <c r="EP273" s="100"/>
      <c r="EQ273" s="100"/>
      <c r="ER273" s="100"/>
      <c r="ES273" s="100"/>
      <c r="ET273" s="100"/>
      <c r="EU273" s="100"/>
      <c r="EV273" s="100"/>
      <c r="EW273" s="100"/>
      <c r="EX273" s="100"/>
      <c r="EY273" s="100"/>
      <c r="EZ273" s="100"/>
      <c r="FA273" s="100"/>
      <c r="FB273" s="100"/>
      <c r="FC273" s="100"/>
      <c r="FD273" s="100"/>
      <c r="FE273" s="100"/>
      <c r="FF273" s="100"/>
      <c r="FG273" s="100"/>
      <c r="FH273" s="100"/>
      <c r="FI273" s="100"/>
      <c r="FJ273" s="100"/>
      <c r="FK273" s="100"/>
      <c r="FL273" s="100"/>
      <c r="FM273" s="100"/>
      <c r="FN273" s="100"/>
      <c r="FO273" s="100"/>
      <c r="FP273" s="100"/>
      <c r="FQ273" s="100"/>
      <c r="FR273" s="100"/>
      <c r="FS273" s="100"/>
      <c r="FT273" s="100"/>
      <c r="FU273" s="100"/>
      <c r="FV273" s="100"/>
      <c r="FW273" s="100"/>
      <c r="FX273" s="100"/>
      <c r="FY273" s="100"/>
      <c r="FZ273" s="100"/>
      <c r="GA273" s="100"/>
      <c r="GB273" s="100"/>
      <c r="GC273" s="100"/>
      <c r="GD273" s="100"/>
      <c r="GE273" s="100"/>
      <c r="GF273" s="100"/>
      <c r="GG273" s="100"/>
      <c r="GH273" s="100"/>
      <c r="GI273" s="100"/>
      <c r="GJ273" s="100"/>
      <c r="GK273" s="100"/>
      <c r="GL273" s="100"/>
      <c r="GM273" s="100"/>
      <c r="GN273" s="100"/>
      <c r="GO273" s="100"/>
      <c r="GP273" s="100"/>
      <c r="GQ273" s="100"/>
      <c r="GR273" s="100"/>
      <c r="GS273" s="100"/>
      <c r="GT273" s="100"/>
      <c r="GU273" s="100"/>
      <c r="GV273" s="100"/>
      <c r="GW273" s="100"/>
      <c r="GX273" s="100"/>
      <c r="GY273" s="100"/>
      <c r="GZ273" s="100"/>
      <c r="HA273" s="100"/>
      <c r="HB273" s="100"/>
      <c r="HC273" s="100"/>
      <c r="HD273" s="100"/>
      <c r="HE273" s="100"/>
      <c r="HF273" s="100"/>
      <c r="HG273" s="100"/>
      <c r="HH273" s="100"/>
      <c r="HI273" s="100"/>
      <c r="HJ273" s="100"/>
      <c r="HK273" s="100"/>
      <c r="HL273" s="100"/>
      <c r="HM273" s="100"/>
      <c r="HN273" s="100"/>
      <c r="HO273" s="100"/>
      <c r="HP273" s="100"/>
      <c r="HQ273" s="100"/>
      <c r="HR273" s="100"/>
      <c r="HS273" s="100"/>
      <c r="HT273" s="100"/>
      <c r="HU273" s="100"/>
      <c r="HV273" s="100"/>
      <c r="HW273" s="100"/>
      <c r="HX273" s="100"/>
      <c r="HY273" s="100"/>
      <c r="HZ273" s="100"/>
      <c r="IA273" s="100"/>
      <c r="IB273" s="100"/>
      <c r="IC273" s="100"/>
      <c r="ID273" s="100"/>
      <c r="IE273" s="100"/>
      <c r="IF273" s="100"/>
      <c r="IG273" s="100"/>
      <c r="IH273" s="100"/>
      <c r="II273" s="100"/>
      <c r="IJ273" s="100"/>
      <c r="IK273" s="100"/>
      <c r="IL273" s="100"/>
      <c r="IM273" s="100"/>
      <c r="IN273" s="100"/>
      <c r="IO273" s="100"/>
      <c r="IP273" s="100"/>
      <c r="IQ273" s="100"/>
      <c r="IR273" s="100"/>
      <c r="IS273" s="100"/>
      <c r="IT273" s="100"/>
      <c r="IU273" s="100"/>
      <c r="IV273" s="100"/>
      <c r="IW273" s="100"/>
      <c r="IX273" s="100"/>
      <c r="IY273" s="100"/>
      <c r="IZ273" s="100"/>
      <c r="JA273" s="100"/>
      <c r="JB273" s="100"/>
      <c r="JC273" s="100"/>
      <c r="JD273" s="100"/>
      <c r="JE273" s="100"/>
      <c r="JF273" s="100"/>
      <c r="JG273" s="100"/>
      <c r="JH273" s="100"/>
      <c r="JI273" s="100"/>
      <c r="JJ273" s="100"/>
      <c r="JK273" s="100"/>
      <c r="JL273" s="100"/>
      <c r="JM273" s="100"/>
      <c r="JN273" s="100"/>
      <c r="JO273" s="100"/>
      <c r="JP273" s="100"/>
      <c r="JQ273" s="100"/>
      <c r="JR273" s="100"/>
      <c r="JS273" s="100"/>
      <c r="JT273" s="100"/>
      <c r="JU273" s="100"/>
      <c r="JV273" s="100"/>
      <c r="JW273" s="100"/>
      <c r="JX273" s="100"/>
      <c r="JY273" s="100"/>
      <c r="JZ273" s="100"/>
      <c r="KA273" s="100"/>
      <c r="KB273" s="100"/>
      <c r="KC273" s="100"/>
      <c r="KD273" s="100"/>
      <c r="KE273" s="100"/>
      <c r="KF273" s="100"/>
      <c r="KG273" s="100"/>
      <c r="KH273" s="100"/>
      <c r="KI273" s="100"/>
      <c r="KJ273" s="100"/>
      <c r="KK273" s="100"/>
      <c r="KL273" s="100"/>
      <c r="KM273" s="100"/>
      <c r="KN273" s="100"/>
      <c r="KO273" s="100"/>
      <c r="KP273" s="100"/>
      <c r="KQ273" s="100"/>
      <c r="KR273" s="100"/>
      <c r="KS273" s="100"/>
      <c r="KT273" s="100"/>
      <c r="KU273" s="100"/>
      <c r="KV273" s="100"/>
      <c r="KW273" s="100"/>
      <c r="KX273" s="100"/>
      <c r="KY273" s="100"/>
      <c r="KZ273" s="100"/>
      <c r="LA273" s="100"/>
      <c r="LB273" s="100"/>
      <c r="LC273" s="100"/>
      <c r="LD273" s="100"/>
      <c r="LE273" s="100"/>
      <c r="LF273" s="100"/>
      <c r="LG273" s="100"/>
      <c r="LH273" s="100"/>
      <c r="LI273" s="100"/>
      <c r="LJ273" s="100"/>
      <c r="LK273" s="100"/>
      <c r="LL273" s="100"/>
      <c r="LM273" s="100"/>
      <c r="LN273" s="100"/>
      <c r="LO273" s="100"/>
      <c r="LP273" s="100"/>
      <c r="LQ273" s="100"/>
      <c r="LR273" s="100"/>
      <c r="LS273" s="100"/>
      <c r="LT273" s="100"/>
      <c r="LU273" s="100"/>
      <c r="LV273" s="100"/>
      <c r="LW273" s="100"/>
      <c r="LX273" s="100"/>
      <c r="LY273" s="100"/>
      <c r="LZ273" s="100"/>
      <c r="MA273" s="100"/>
      <c r="MB273" s="100"/>
      <c r="MC273" s="100"/>
      <c r="MD273" s="100"/>
      <c r="ME273" s="100"/>
      <c r="MF273" s="100"/>
      <c r="MG273" s="100"/>
      <c r="MH273" s="100"/>
      <c r="MI273" s="100"/>
      <c r="MJ273" s="100"/>
      <c r="MK273" s="100"/>
      <c r="ML273" s="100"/>
      <c r="MM273" s="100"/>
      <c r="MN273" s="100"/>
      <c r="MO273" s="100"/>
      <c r="MP273" s="100"/>
      <c r="MQ273" s="100"/>
      <c r="MR273" s="100"/>
      <c r="MS273" s="100"/>
      <c r="MT273" s="100"/>
      <c r="MU273" s="100"/>
      <c r="MV273" s="100"/>
      <c r="MW273" s="100"/>
      <c r="MX273" s="100"/>
      <c r="MY273" s="100"/>
      <c r="MZ273" s="100"/>
      <c r="NA273" s="100"/>
      <c r="NB273" s="100"/>
      <c r="NC273" s="100"/>
      <c r="ND273" s="100"/>
      <c r="NE273" s="100"/>
      <c r="NF273" s="100"/>
      <c r="NG273" s="100"/>
      <c r="NH273" s="100"/>
      <c r="NI273" s="100"/>
      <c r="NJ273" s="100"/>
      <c r="NK273" s="100"/>
      <c r="NL273" s="100"/>
      <c r="NM273" s="100"/>
      <c r="NN273" s="100"/>
      <c r="NO273" s="100"/>
      <c r="NP273" s="100"/>
      <c r="NQ273" s="100"/>
      <c r="NR273" s="100"/>
    </row>
    <row r="274" spans="1:382" s="221" customFormat="1" ht="15.6" customHeight="1">
      <c r="A274" s="296"/>
      <c r="B274" s="219">
        <v>23</v>
      </c>
      <c r="C274" s="137" t="s">
        <v>398</v>
      </c>
      <c r="D274" s="138"/>
      <c r="E274" s="218"/>
      <c r="F274" s="189"/>
      <c r="G274" s="190"/>
      <c r="H274" s="190"/>
      <c r="I274" s="190"/>
      <c r="J274" s="141" t="s">
        <v>101</v>
      </c>
      <c r="K274" s="141">
        <v>1</v>
      </c>
      <c r="L274" s="220"/>
      <c r="M274" s="220"/>
      <c r="N274" s="220"/>
      <c r="O274" s="220"/>
      <c r="P274" s="191"/>
      <c r="Q274" s="187"/>
      <c r="R274" s="187"/>
      <c r="S274" s="187"/>
      <c r="T274" s="187"/>
      <c r="U274" s="187"/>
      <c r="V274" s="187"/>
      <c r="W274" s="187"/>
      <c r="X274" s="187"/>
      <c r="Y274" s="187"/>
      <c r="Z274" s="187"/>
      <c r="AA274" s="187"/>
      <c r="AB274" s="187"/>
      <c r="AC274" s="187"/>
      <c r="AD274" s="187"/>
      <c r="AE274" s="187"/>
      <c r="AF274" s="187"/>
      <c r="AG274" s="187"/>
      <c r="AH274" s="187"/>
      <c r="AI274" s="187"/>
      <c r="AJ274" s="187"/>
      <c r="AK274" s="187"/>
      <c r="AL274" s="187"/>
      <c r="AM274" s="187"/>
      <c r="AN274" s="187"/>
      <c r="AO274" s="187"/>
      <c r="AP274" s="187"/>
      <c r="AQ274" s="187"/>
      <c r="AR274" s="187"/>
      <c r="AS274" s="187"/>
      <c r="AT274" s="187"/>
      <c r="AU274" s="187"/>
      <c r="AV274" s="187"/>
      <c r="AW274" s="187"/>
      <c r="AX274" s="187"/>
      <c r="AY274" s="187"/>
      <c r="AZ274" s="187"/>
      <c r="BA274" s="187"/>
      <c r="BB274" s="187"/>
      <c r="BC274" s="187"/>
      <c r="BD274" s="187"/>
      <c r="BE274" s="187"/>
      <c r="BF274" s="187"/>
      <c r="BG274" s="187"/>
      <c r="BH274" s="187"/>
      <c r="BI274" s="187"/>
      <c r="BJ274" s="187"/>
      <c r="BK274" s="187"/>
      <c r="BL274" s="187"/>
      <c r="BM274" s="187"/>
      <c r="BN274" s="187"/>
      <c r="BO274" s="187"/>
      <c r="BP274" s="187"/>
      <c r="BQ274" s="187"/>
      <c r="BR274" s="187"/>
      <c r="BS274" s="187"/>
      <c r="BT274" s="187"/>
      <c r="BU274" s="187"/>
      <c r="BV274" s="187"/>
      <c r="BW274" s="187"/>
      <c r="BX274" s="187"/>
      <c r="BY274" s="187"/>
      <c r="BZ274" s="187"/>
      <c r="CA274" s="187"/>
      <c r="CB274" s="187"/>
      <c r="CC274" s="187"/>
      <c r="CD274" s="187"/>
      <c r="CE274" s="187"/>
      <c r="CF274" s="187"/>
      <c r="CG274" s="187"/>
      <c r="CH274" s="187"/>
      <c r="CI274" s="187"/>
      <c r="CJ274" s="187"/>
      <c r="CK274" s="187"/>
      <c r="CL274" s="187"/>
      <c r="CM274" s="187"/>
      <c r="CN274" s="187"/>
      <c r="CO274" s="187"/>
      <c r="CP274" s="187"/>
      <c r="CQ274" s="187"/>
      <c r="CR274" s="187"/>
      <c r="CS274" s="187"/>
      <c r="CT274" s="187"/>
      <c r="CU274" s="187"/>
      <c r="CV274" s="187"/>
      <c r="CW274" s="187"/>
      <c r="CX274" s="187"/>
      <c r="CY274" s="187"/>
      <c r="CZ274" s="187"/>
      <c r="DA274" s="187"/>
      <c r="DB274" s="187"/>
      <c r="DC274" s="187"/>
      <c r="DD274" s="187"/>
      <c r="DE274" s="187"/>
      <c r="DF274" s="187"/>
      <c r="DG274" s="187"/>
      <c r="DH274" s="187"/>
      <c r="DI274" s="187"/>
      <c r="DJ274" s="187"/>
      <c r="DK274" s="187"/>
      <c r="DL274" s="187"/>
      <c r="DM274" s="187"/>
      <c r="DN274" s="187"/>
      <c r="DO274" s="187"/>
      <c r="DP274" s="187"/>
      <c r="DQ274" s="187"/>
      <c r="DR274" s="187"/>
      <c r="DS274" s="187"/>
      <c r="DT274" s="187"/>
      <c r="DU274" s="187"/>
      <c r="DV274" s="187"/>
      <c r="DW274" s="187"/>
      <c r="DX274" s="187"/>
      <c r="DY274" s="187"/>
      <c r="DZ274" s="187"/>
      <c r="EA274" s="187"/>
      <c r="EB274" s="187"/>
      <c r="EC274" s="187"/>
      <c r="ED274" s="187"/>
      <c r="EE274" s="187"/>
      <c r="EF274" s="187"/>
      <c r="EG274" s="187"/>
      <c r="EH274" s="187"/>
      <c r="EI274" s="187"/>
      <c r="EJ274" s="187"/>
      <c r="EK274" s="187"/>
      <c r="EL274" s="187"/>
      <c r="EM274" s="187"/>
      <c r="EN274" s="187"/>
      <c r="EO274" s="187"/>
      <c r="EP274" s="187"/>
      <c r="EQ274" s="187"/>
      <c r="ER274" s="187"/>
      <c r="ES274" s="187"/>
      <c r="ET274" s="187"/>
      <c r="EU274" s="187"/>
      <c r="EV274" s="187"/>
      <c r="EW274" s="187"/>
      <c r="EX274" s="187"/>
      <c r="EY274" s="187"/>
      <c r="EZ274" s="187"/>
      <c r="FA274" s="187"/>
      <c r="FB274" s="187"/>
      <c r="FC274" s="187"/>
      <c r="FD274" s="187"/>
      <c r="FE274" s="187"/>
      <c r="FF274" s="187"/>
      <c r="FG274" s="187"/>
      <c r="FH274" s="187"/>
      <c r="FI274" s="187"/>
      <c r="FJ274" s="187"/>
      <c r="FK274" s="187"/>
      <c r="FL274" s="187"/>
      <c r="FM274" s="187"/>
      <c r="FN274" s="187"/>
      <c r="FO274" s="187"/>
      <c r="FP274" s="187"/>
      <c r="FQ274" s="187"/>
      <c r="FR274" s="187"/>
      <c r="FS274" s="187"/>
      <c r="FT274" s="187"/>
      <c r="FU274" s="187"/>
      <c r="FV274" s="187"/>
      <c r="FW274" s="187"/>
      <c r="FX274" s="187"/>
      <c r="FY274" s="187"/>
      <c r="FZ274" s="187"/>
      <c r="GA274" s="187"/>
      <c r="GB274" s="187"/>
      <c r="GC274" s="187"/>
      <c r="GD274" s="187"/>
      <c r="GE274" s="187"/>
      <c r="GF274" s="187"/>
      <c r="GG274" s="187"/>
      <c r="GH274" s="187"/>
      <c r="GI274" s="187"/>
      <c r="GJ274" s="187"/>
      <c r="GK274" s="187"/>
      <c r="GL274" s="187"/>
      <c r="GM274" s="187"/>
      <c r="GN274" s="187"/>
      <c r="GO274" s="187"/>
      <c r="GP274" s="187"/>
      <c r="GQ274" s="187"/>
      <c r="GR274" s="187"/>
      <c r="GS274" s="187"/>
      <c r="GT274" s="187"/>
      <c r="GU274" s="187"/>
      <c r="GV274" s="187"/>
      <c r="GW274" s="187"/>
      <c r="GX274" s="187"/>
      <c r="GY274" s="187"/>
      <c r="GZ274" s="187"/>
      <c r="HA274" s="187"/>
      <c r="HB274" s="187"/>
      <c r="HC274" s="187"/>
      <c r="HD274" s="187"/>
      <c r="HE274" s="187"/>
      <c r="HF274" s="187"/>
      <c r="HG274" s="187"/>
      <c r="HH274" s="187"/>
      <c r="HI274" s="187"/>
      <c r="HJ274" s="187"/>
      <c r="HK274" s="187"/>
      <c r="HL274" s="187"/>
      <c r="HM274" s="187"/>
      <c r="HN274" s="187"/>
      <c r="HO274" s="187"/>
      <c r="HP274" s="187"/>
      <c r="HQ274" s="187"/>
      <c r="HR274" s="187"/>
      <c r="HS274" s="187"/>
      <c r="HT274" s="187"/>
      <c r="HU274" s="187"/>
      <c r="HV274" s="187"/>
      <c r="HW274" s="187"/>
      <c r="HX274" s="187"/>
      <c r="HY274" s="187"/>
      <c r="HZ274" s="187"/>
      <c r="IA274" s="187"/>
      <c r="IB274" s="187"/>
      <c r="IC274" s="187"/>
      <c r="ID274" s="187"/>
      <c r="IE274" s="187"/>
      <c r="IF274" s="187"/>
      <c r="IG274" s="187"/>
      <c r="IH274" s="187"/>
      <c r="II274" s="187"/>
      <c r="IJ274" s="187"/>
      <c r="IK274" s="187"/>
      <c r="IL274" s="187"/>
      <c r="IM274" s="187"/>
      <c r="IN274" s="187"/>
      <c r="IO274" s="187"/>
      <c r="IP274" s="187"/>
      <c r="IQ274" s="187"/>
      <c r="IR274" s="187"/>
      <c r="IS274" s="187"/>
      <c r="IT274" s="187"/>
      <c r="IU274" s="187"/>
      <c r="IV274" s="187"/>
      <c r="IW274" s="187"/>
      <c r="IX274" s="187"/>
      <c r="IY274" s="187"/>
      <c r="IZ274" s="187"/>
      <c r="JA274" s="187"/>
      <c r="JB274" s="187"/>
      <c r="JC274" s="187"/>
      <c r="JD274" s="187"/>
      <c r="JE274" s="187"/>
      <c r="JF274" s="187"/>
      <c r="JG274" s="187"/>
      <c r="JH274" s="187"/>
      <c r="JI274" s="187"/>
      <c r="JJ274" s="187"/>
      <c r="JK274" s="187"/>
      <c r="JL274" s="187"/>
      <c r="JM274" s="187"/>
      <c r="JN274" s="187"/>
      <c r="JO274" s="187"/>
      <c r="JP274" s="187"/>
      <c r="JQ274" s="187"/>
      <c r="JR274" s="187"/>
      <c r="JS274" s="187"/>
      <c r="JT274" s="187"/>
      <c r="JU274" s="187"/>
      <c r="JV274" s="187"/>
      <c r="JW274" s="187"/>
      <c r="JX274" s="187"/>
      <c r="JY274" s="187"/>
      <c r="JZ274" s="187"/>
      <c r="KA274" s="187"/>
      <c r="KB274" s="187"/>
      <c r="KC274" s="187"/>
      <c r="KD274" s="187"/>
      <c r="KE274" s="187"/>
      <c r="KF274" s="187"/>
      <c r="KG274" s="187"/>
      <c r="KH274" s="187"/>
      <c r="KI274" s="187"/>
      <c r="KJ274" s="187"/>
      <c r="KK274" s="187"/>
      <c r="KL274" s="187"/>
      <c r="KM274" s="187"/>
      <c r="KN274" s="187"/>
      <c r="KO274" s="187"/>
      <c r="KP274" s="187"/>
      <c r="KQ274" s="187"/>
      <c r="KR274" s="187"/>
      <c r="KS274" s="187"/>
      <c r="KT274" s="187"/>
      <c r="KU274" s="187"/>
      <c r="KV274" s="187"/>
      <c r="KW274" s="187"/>
      <c r="KX274" s="187"/>
      <c r="KY274" s="187"/>
      <c r="KZ274" s="187"/>
      <c r="LA274" s="187"/>
      <c r="LB274" s="187"/>
      <c r="LC274" s="187"/>
      <c r="LD274" s="187"/>
      <c r="LE274" s="187"/>
      <c r="LF274" s="187"/>
      <c r="LG274" s="187"/>
      <c r="LH274" s="187"/>
      <c r="LI274" s="187"/>
      <c r="LJ274" s="187"/>
      <c r="LK274" s="187"/>
      <c r="LL274" s="187"/>
      <c r="LM274" s="187"/>
      <c r="LN274" s="187"/>
      <c r="LO274" s="187"/>
      <c r="LP274" s="187"/>
      <c r="LQ274" s="187"/>
      <c r="LR274" s="187"/>
      <c r="LS274" s="187"/>
      <c r="LT274" s="187"/>
      <c r="LU274" s="187"/>
      <c r="LV274" s="187"/>
      <c r="LW274" s="187"/>
      <c r="LX274" s="187"/>
      <c r="LY274" s="187"/>
      <c r="LZ274" s="187"/>
      <c r="MA274" s="187"/>
      <c r="MB274" s="187"/>
      <c r="MC274" s="187"/>
      <c r="MD274" s="187"/>
      <c r="ME274" s="187"/>
      <c r="MF274" s="187"/>
      <c r="MG274" s="187"/>
      <c r="MH274" s="187"/>
      <c r="MI274" s="187"/>
      <c r="MJ274" s="187"/>
      <c r="MK274" s="187"/>
      <c r="ML274" s="187"/>
      <c r="MM274" s="187"/>
      <c r="MN274" s="187"/>
      <c r="MO274" s="187"/>
      <c r="MP274" s="187"/>
      <c r="MQ274" s="187"/>
      <c r="MR274" s="187"/>
      <c r="MS274" s="187"/>
      <c r="MT274" s="187"/>
      <c r="MU274" s="187"/>
      <c r="MV274" s="187"/>
      <c r="MW274" s="187"/>
      <c r="MX274" s="187"/>
      <c r="MY274" s="187"/>
      <c r="MZ274" s="187"/>
      <c r="NA274" s="187"/>
      <c r="NB274" s="187"/>
      <c r="NC274" s="187"/>
      <c r="ND274" s="187"/>
      <c r="NE274" s="187"/>
      <c r="NF274" s="187"/>
      <c r="NG274" s="187"/>
      <c r="NH274" s="187"/>
      <c r="NI274" s="187"/>
      <c r="NJ274" s="187"/>
      <c r="NK274" s="187"/>
      <c r="NL274" s="187"/>
      <c r="NM274" s="187"/>
      <c r="NN274" s="187"/>
      <c r="NO274" s="187"/>
      <c r="NP274" s="187"/>
      <c r="NQ274" s="187"/>
      <c r="NR274" s="187"/>
    </row>
    <row r="275" spans="1:382" s="155" customFormat="1" ht="15.6" customHeight="1" outlineLevel="1">
      <c r="A275" s="296"/>
      <c r="B275" s="185" t="s">
        <v>437</v>
      </c>
      <c r="C275" s="170" t="s">
        <v>134</v>
      </c>
      <c r="D275" s="171"/>
      <c r="E275" s="171"/>
      <c r="F275" s="162"/>
      <c r="G275" s="156"/>
      <c r="H275" s="172"/>
      <c r="I275" s="172"/>
      <c r="J275" s="169" t="s">
        <v>57</v>
      </c>
      <c r="K275" s="169">
        <v>2</v>
      </c>
      <c r="L275" s="201"/>
      <c r="M275" s="201"/>
      <c r="N275" s="201"/>
      <c r="O275" s="201"/>
      <c r="P275" s="115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  <c r="AM275" s="100"/>
      <c r="AN275" s="100"/>
      <c r="AO275" s="100"/>
      <c r="AP275" s="100"/>
      <c r="AQ275" s="100"/>
      <c r="AR275" s="100"/>
      <c r="AS275" s="100"/>
      <c r="AT275" s="100"/>
      <c r="AU275" s="100"/>
      <c r="AV275" s="100"/>
      <c r="AW275" s="100"/>
      <c r="AX275" s="100"/>
      <c r="AY275" s="100"/>
      <c r="AZ275" s="100"/>
      <c r="BA275" s="100"/>
      <c r="BB275" s="100"/>
      <c r="BC275" s="100"/>
      <c r="BD275" s="100"/>
      <c r="BE275" s="100"/>
      <c r="BF275" s="100"/>
      <c r="BG275" s="100"/>
      <c r="BH275" s="100"/>
      <c r="BI275" s="100"/>
      <c r="BJ275" s="100"/>
      <c r="BK275" s="100"/>
      <c r="BL275" s="100"/>
      <c r="BM275" s="100"/>
      <c r="BN275" s="100"/>
      <c r="BO275" s="100"/>
      <c r="BP275" s="100"/>
      <c r="BQ275" s="100"/>
      <c r="BR275" s="100"/>
      <c r="BS275" s="100"/>
      <c r="BT275" s="100"/>
      <c r="BU275" s="100"/>
      <c r="BV275" s="100"/>
      <c r="BW275" s="100"/>
      <c r="BX275" s="100"/>
      <c r="BY275" s="100"/>
      <c r="BZ275" s="100"/>
      <c r="CA275" s="100"/>
      <c r="CB275" s="100"/>
      <c r="CC275" s="100"/>
      <c r="CD275" s="100"/>
      <c r="CE275" s="100"/>
      <c r="CF275" s="100"/>
      <c r="CG275" s="100"/>
      <c r="CH275" s="100"/>
      <c r="CI275" s="100"/>
      <c r="CJ275" s="100"/>
      <c r="CK275" s="100"/>
      <c r="CL275" s="100"/>
      <c r="CM275" s="100"/>
      <c r="CN275" s="100"/>
      <c r="CO275" s="100"/>
      <c r="CP275" s="100"/>
      <c r="CQ275" s="100"/>
      <c r="CR275" s="100"/>
      <c r="CS275" s="100"/>
      <c r="CT275" s="100"/>
      <c r="CU275" s="100"/>
      <c r="CV275" s="100"/>
      <c r="CW275" s="100"/>
      <c r="CX275" s="100"/>
      <c r="CY275" s="100"/>
      <c r="CZ275" s="100"/>
      <c r="DA275" s="100"/>
      <c r="DB275" s="100"/>
      <c r="DC275" s="100"/>
      <c r="DD275" s="100"/>
      <c r="DE275" s="100"/>
      <c r="DF275" s="100"/>
      <c r="DG275" s="100"/>
      <c r="DH275" s="100"/>
      <c r="DI275" s="100"/>
      <c r="DJ275" s="100"/>
      <c r="DK275" s="100"/>
      <c r="DL275" s="100"/>
      <c r="DM275" s="100"/>
      <c r="DN275" s="100"/>
      <c r="DO275" s="100"/>
      <c r="DP275" s="100"/>
      <c r="DQ275" s="100"/>
      <c r="DR275" s="100"/>
      <c r="DS275" s="100"/>
      <c r="DT275" s="100"/>
      <c r="DU275" s="100"/>
      <c r="DV275" s="100"/>
      <c r="DW275" s="100"/>
      <c r="DX275" s="100"/>
      <c r="DY275" s="100"/>
      <c r="DZ275" s="100"/>
      <c r="EA275" s="100"/>
      <c r="EB275" s="100"/>
      <c r="EC275" s="100"/>
      <c r="ED275" s="100"/>
      <c r="EE275" s="100"/>
      <c r="EF275" s="100"/>
      <c r="EG275" s="100"/>
      <c r="EH275" s="100"/>
      <c r="EI275" s="100"/>
      <c r="EJ275" s="100"/>
      <c r="EK275" s="100"/>
      <c r="EL275" s="100"/>
      <c r="EM275" s="100"/>
      <c r="EN275" s="100"/>
      <c r="EO275" s="100"/>
      <c r="EP275" s="100"/>
      <c r="EQ275" s="100"/>
      <c r="ER275" s="100"/>
      <c r="ES275" s="100"/>
      <c r="ET275" s="100"/>
      <c r="EU275" s="100"/>
      <c r="EV275" s="100"/>
      <c r="EW275" s="100"/>
      <c r="EX275" s="100"/>
      <c r="EY275" s="100"/>
      <c r="EZ275" s="100"/>
      <c r="FA275" s="100"/>
      <c r="FB275" s="100"/>
      <c r="FC275" s="100"/>
      <c r="FD275" s="100"/>
      <c r="FE275" s="100"/>
      <c r="FF275" s="100"/>
      <c r="FG275" s="100"/>
      <c r="FH275" s="100"/>
      <c r="FI275" s="100"/>
      <c r="FJ275" s="100"/>
      <c r="FK275" s="100"/>
      <c r="FL275" s="100"/>
      <c r="FM275" s="100"/>
      <c r="FN275" s="100"/>
      <c r="FO275" s="100"/>
      <c r="FP275" s="100"/>
      <c r="FQ275" s="100"/>
      <c r="FR275" s="100"/>
      <c r="FS275" s="100"/>
      <c r="FT275" s="100"/>
      <c r="FU275" s="100"/>
      <c r="FV275" s="100"/>
      <c r="FW275" s="100"/>
      <c r="FX275" s="100"/>
      <c r="FY275" s="100"/>
      <c r="FZ275" s="100"/>
      <c r="GA275" s="100"/>
      <c r="GB275" s="100"/>
      <c r="GC275" s="100"/>
      <c r="GD275" s="100"/>
      <c r="GE275" s="100"/>
      <c r="GF275" s="100"/>
      <c r="GG275" s="100"/>
      <c r="GH275" s="100"/>
      <c r="GI275" s="100"/>
      <c r="GJ275" s="100"/>
      <c r="GK275" s="100"/>
      <c r="GL275" s="100"/>
      <c r="GM275" s="100"/>
      <c r="GN275" s="100"/>
      <c r="GO275" s="100"/>
      <c r="GP275" s="100"/>
      <c r="GQ275" s="100"/>
      <c r="GR275" s="100"/>
      <c r="GS275" s="100"/>
      <c r="GT275" s="100"/>
      <c r="GU275" s="100"/>
      <c r="GV275" s="100"/>
      <c r="GW275" s="100"/>
      <c r="GX275" s="100"/>
      <c r="GY275" s="100"/>
      <c r="GZ275" s="100"/>
      <c r="HA275" s="100"/>
      <c r="HB275" s="100"/>
      <c r="HC275" s="100"/>
      <c r="HD275" s="100"/>
      <c r="HE275" s="100"/>
      <c r="HF275" s="100"/>
      <c r="HG275" s="100"/>
      <c r="HH275" s="100"/>
      <c r="HI275" s="100"/>
      <c r="HJ275" s="100"/>
      <c r="HK275" s="100"/>
      <c r="HL275" s="100"/>
      <c r="HM275" s="100"/>
      <c r="HN275" s="100"/>
      <c r="HO275" s="100"/>
      <c r="HP275" s="100"/>
      <c r="HQ275" s="100"/>
      <c r="HR275" s="100"/>
      <c r="HS275" s="100"/>
      <c r="HT275" s="100"/>
      <c r="HU275" s="100"/>
      <c r="HV275" s="100"/>
      <c r="HW275" s="100"/>
      <c r="HX275" s="100"/>
      <c r="HY275" s="100"/>
      <c r="HZ275" s="100"/>
      <c r="IA275" s="100"/>
      <c r="IB275" s="100"/>
      <c r="IC275" s="100"/>
      <c r="ID275" s="100"/>
      <c r="IE275" s="100"/>
      <c r="IF275" s="100"/>
      <c r="IG275" s="100"/>
      <c r="IH275" s="100"/>
      <c r="II275" s="100"/>
      <c r="IJ275" s="100"/>
      <c r="IK275" s="100"/>
      <c r="IL275" s="100"/>
      <c r="IM275" s="100"/>
      <c r="IN275" s="100"/>
      <c r="IO275" s="100"/>
      <c r="IP275" s="100"/>
      <c r="IQ275" s="100"/>
      <c r="IR275" s="100"/>
      <c r="IS275" s="100"/>
      <c r="IT275" s="100"/>
      <c r="IU275" s="100"/>
      <c r="IV275" s="100"/>
      <c r="IW275" s="100"/>
      <c r="IX275" s="100"/>
      <c r="IY275" s="100"/>
      <c r="IZ275" s="100"/>
      <c r="JA275" s="100"/>
      <c r="JB275" s="100"/>
      <c r="JC275" s="100"/>
      <c r="JD275" s="100"/>
      <c r="JE275" s="100"/>
      <c r="JF275" s="100"/>
      <c r="JG275" s="100"/>
      <c r="JH275" s="100"/>
      <c r="JI275" s="100"/>
      <c r="JJ275" s="100"/>
      <c r="JK275" s="100"/>
      <c r="JL275" s="100"/>
      <c r="JM275" s="100"/>
      <c r="JN275" s="100"/>
      <c r="JO275" s="100"/>
      <c r="JP275" s="100"/>
      <c r="JQ275" s="100"/>
      <c r="JR275" s="100"/>
      <c r="JS275" s="100"/>
      <c r="JT275" s="100"/>
      <c r="JU275" s="100"/>
      <c r="JV275" s="100"/>
      <c r="JW275" s="100"/>
      <c r="JX275" s="100"/>
      <c r="JY275" s="100"/>
      <c r="JZ275" s="100"/>
      <c r="KA275" s="100"/>
      <c r="KB275" s="100"/>
      <c r="KC275" s="100"/>
      <c r="KD275" s="100"/>
      <c r="KE275" s="100"/>
      <c r="KF275" s="100"/>
      <c r="KG275" s="100"/>
      <c r="KH275" s="100"/>
      <c r="KI275" s="100"/>
      <c r="KJ275" s="100"/>
      <c r="KK275" s="100"/>
      <c r="KL275" s="100"/>
      <c r="KM275" s="100"/>
      <c r="KN275" s="100"/>
      <c r="KO275" s="100"/>
      <c r="KP275" s="100"/>
      <c r="KQ275" s="100"/>
      <c r="KR275" s="100"/>
      <c r="KS275" s="100"/>
      <c r="KT275" s="100"/>
      <c r="KU275" s="100"/>
      <c r="KV275" s="100"/>
      <c r="KW275" s="100"/>
      <c r="KX275" s="100"/>
      <c r="KY275" s="100"/>
      <c r="KZ275" s="100"/>
      <c r="LA275" s="100"/>
      <c r="LB275" s="100"/>
      <c r="LC275" s="100"/>
      <c r="LD275" s="100"/>
      <c r="LE275" s="100"/>
      <c r="LF275" s="100"/>
      <c r="LG275" s="100"/>
      <c r="LH275" s="100"/>
      <c r="LI275" s="100"/>
      <c r="LJ275" s="100"/>
      <c r="LK275" s="100"/>
      <c r="LL275" s="100"/>
      <c r="LM275" s="100"/>
      <c r="LN275" s="100"/>
      <c r="LO275" s="100"/>
      <c r="LP275" s="100"/>
      <c r="LQ275" s="100"/>
      <c r="LR275" s="100"/>
      <c r="LS275" s="100"/>
      <c r="LT275" s="100"/>
      <c r="LU275" s="100"/>
      <c r="LV275" s="100"/>
      <c r="LW275" s="100"/>
      <c r="LX275" s="100"/>
      <c r="LY275" s="100"/>
      <c r="LZ275" s="100"/>
      <c r="MA275" s="100"/>
      <c r="MB275" s="100"/>
      <c r="MC275" s="100"/>
      <c r="MD275" s="100"/>
      <c r="ME275" s="100"/>
      <c r="MF275" s="100"/>
      <c r="MG275" s="100"/>
      <c r="MH275" s="100"/>
      <c r="MI275" s="100"/>
      <c r="MJ275" s="100"/>
      <c r="MK275" s="100"/>
      <c r="ML275" s="100"/>
      <c r="MM275" s="100"/>
      <c r="MN275" s="100"/>
      <c r="MO275" s="100"/>
      <c r="MP275" s="100"/>
      <c r="MQ275" s="100"/>
      <c r="MR275" s="100"/>
      <c r="MS275" s="100"/>
      <c r="MT275" s="100"/>
      <c r="MU275" s="100"/>
      <c r="MV275" s="100"/>
      <c r="MW275" s="100"/>
      <c r="MX275" s="100"/>
      <c r="MY275" s="100"/>
      <c r="MZ275" s="100"/>
      <c r="NA275" s="100"/>
      <c r="NB275" s="100"/>
      <c r="NC275" s="100"/>
      <c r="ND275" s="100"/>
      <c r="NE275" s="100"/>
      <c r="NF275" s="100"/>
      <c r="NG275" s="100"/>
      <c r="NH275" s="100"/>
      <c r="NI275" s="100"/>
      <c r="NJ275" s="100"/>
      <c r="NK275" s="100"/>
      <c r="NL275" s="100"/>
      <c r="NM275" s="100"/>
      <c r="NN275" s="100"/>
      <c r="NO275" s="100"/>
      <c r="NP275" s="100"/>
      <c r="NQ275" s="100"/>
      <c r="NR275" s="100"/>
    </row>
    <row r="276" spans="1:382" s="155" customFormat="1" ht="15.6" customHeight="1" outlineLevel="1">
      <c r="A276" s="296"/>
      <c r="B276" s="185" t="s">
        <v>152</v>
      </c>
      <c r="C276" s="170" t="s">
        <v>136</v>
      </c>
      <c r="D276" s="171"/>
      <c r="E276" s="171"/>
      <c r="F276" s="162"/>
      <c r="G276" s="156"/>
      <c r="H276" s="172"/>
      <c r="I276" s="172"/>
      <c r="J276" s="169" t="s">
        <v>57</v>
      </c>
      <c r="K276" s="169" t="s">
        <v>103</v>
      </c>
      <c r="L276" s="201"/>
      <c r="M276" s="201"/>
      <c r="N276" s="201"/>
      <c r="O276" s="201"/>
      <c r="P276" s="115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  <c r="AM276" s="100"/>
      <c r="AN276" s="100"/>
      <c r="AO276" s="100"/>
      <c r="AP276" s="100"/>
      <c r="AQ276" s="100"/>
      <c r="AR276" s="100"/>
      <c r="AS276" s="100"/>
      <c r="AT276" s="100"/>
      <c r="AU276" s="100"/>
      <c r="AV276" s="100"/>
      <c r="AW276" s="100"/>
      <c r="AX276" s="100"/>
      <c r="AY276" s="100"/>
      <c r="AZ276" s="100"/>
      <c r="BA276" s="100"/>
      <c r="BB276" s="100"/>
      <c r="BC276" s="100"/>
      <c r="BD276" s="100"/>
      <c r="BE276" s="100"/>
      <c r="BF276" s="100"/>
      <c r="BG276" s="100"/>
      <c r="BH276" s="100"/>
      <c r="BI276" s="100"/>
      <c r="BJ276" s="100"/>
      <c r="BK276" s="100"/>
      <c r="BL276" s="100"/>
      <c r="BM276" s="100"/>
      <c r="BN276" s="100"/>
      <c r="BO276" s="100"/>
      <c r="BP276" s="100"/>
      <c r="BQ276" s="100"/>
      <c r="BR276" s="100"/>
      <c r="BS276" s="100"/>
      <c r="BT276" s="100"/>
      <c r="BU276" s="100"/>
      <c r="BV276" s="100"/>
      <c r="BW276" s="100"/>
      <c r="BX276" s="100"/>
      <c r="BY276" s="100"/>
      <c r="BZ276" s="100"/>
      <c r="CA276" s="100"/>
      <c r="CB276" s="100"/>
      <c r="CC276" s="100"/>
      <c r="CD276" s="100"/>
      <c r="CE276" s="100"/>
      <c r="CF276" s="100"/>
      <c r="CG276" s="100"/>
      <c r="CH276" s="100"/>
      <c r="CI276" s="100"/>
      <c r="CJ276" s="100"/>
      <c r="CK276" s="100"/>
      <c r="CL276" s="100"/>
      <c r="CM276" s="100"/>
      <c r="CN276" s="100"/>
      <c r="CO276" s="100"/>
      <c r="CP276" s="100"/>
      <c r="CQ276" s="100"/>
      <c r="CR276" s="100"/>
      <c r="CS276" s="100"/>
      <c r="CT276" s="100"/>
      <c r="CU276" s="100"/>
      <c r="CV276" s="100"/>
      <c r="CW276" s="100"/>
      <c r="CX276" s="100"/>
      <c r="CY276" s="100"/>
      <c r="CZ276" s="100"/>
      <c r="DA276" s="100"/>
      <c r="DB276" s="100"/>
      <c r="DC276" s="100"/>
      <c r="DD276" s="100"/>
      <c r="DE276" s="100"/>
      <c r="DF276" s="100"/>
      <c r="DG276" s="100"/>
      <c r="DH276" s="100"/>
      <c r="DI276" s="100"/>
      <c r="DJ276" s="100"/>
      <c r="DK276" s="100"/>
      <c r="DL276" s="100"/>
      <c r="DM276" s="100"/>
      <c r="DN276" s="100"/>
      <c r="DO276" s="100"/>
      <c r="DP276" s="100"/>
      <c r="DQ276" s="100"/>
      <c r="DR276" s="100"/>
      <c r="DS276" s="100"/>
      <c r="DT276" s="100"/>
      <c r="DU276" s="100"/>
      <c r="DV276" s="100"/>
      <c r="DW276" s="100"/>
      <c r="DX276" s="100"/>
      <c r="DY276" s="100"/>
      <c r="DZ276" s="100"/>
      <c r="EA276" s="100"/>
      <c r="EB276" s="100"/>
      <c r="EC276" s="100"/>
      <c r="ED276" s="100"/>
      <c r="EE276" s="100"/>
      <c r="EF276" s="100"/>
      <c r="EG276" s="100"/>
      <c r="EH276" s="100"/>
      <c r="EI276" s="100"/>
      <c r="EJ276" s="100"/>
      <c r="EK276" s="100"/>
      <c r="EL276" s="100"/>
      <c r="EM276" s="100"/>
      <c r="EN276" s="100"/>
      <c r="EO276" s="100"/>
      <c r="EP276" s="100"/>
      <c r="EQ276" s="100"/>
      <c r="ER276" s="100"/>
      <c r="ES276" s="100"/>
      <c r="ET276" s="100"/>
      <c r="EU276" s="100"/>
      <c r="EV276" s="100"/>
      <c r="EW276" s="100"/>
      <c r="EX276" s="100"/>
      <c r="EY276" s="100"/>
      <c r="EZ276" s="100"/>
      <c r="FA276" s="100"/>
      <c r="FB276" s="100"/>
      <c r="FC276" s="100"/>
      <c r="FD276" s="100"/>
      <c r="FE276" s="100"/>
      <c r="FF276" s="100"/>
      <c r="FG276" s="100"/>
      <c r="FH276" s="100"/>
      <c r="FI276" s="100"/>
      <c r="FJ276" s="100"/>
      <c r="FK276" s="100"/>
      <c r="FL276" s="100"/>
      <c r="FM276" s="100"/>
      <c r="FN276" s="100"/>
      <c r="FO276" s="100"/>
      <c r="FP276" s="100"/>
      <c r="FQ276" s="100"/>
      <c r="FR276" s="100"/>
      <c r="FS276" s="100"/>
      <c r="FT276" s="100"/>
      <c r="FU276" s="100"/>
      <c r="FV276" s="100"/>
      <c r="FW276" s="100"/>
      <c r="FX276" s="100"/>
      <c r="FY276" s="100"/>
      <c r="FZ276" s="100"/>
      <c r="GA276" s="100"/>
      <c r="GB276" s="100"/>
      <c r="GC276" s="100"/>
      <c r="GD276" s="100"/>
      <c r="GE276" s="100"/>
      <c r="GF276" s="100"/>
      <c r="GG276" s="100"/>
      <c r="GH276" s="100"/>
      <c r="GI276" s="100"/>
      <c r="GJ276" s="100"/>
      <c r="GK276" s="100"/>
      <c r="GL276" s="100"/>
      <c r="GM276" s="100"/>
      <c r="GN276" s="100"/>
      <c r="GO276" s="100"/>
      <c r="GP276" s="100"/>
      <c r="GQ276" s="100"/>
      <c r="GR276" s="100"/>
      <c r="GS276" s="100"/>
      <c r="GT276" s="100"/>
      <c r="GU276" s="100"/>
      <c r="GV276" s="100"/>
      <c r="GW276" s="100"/>
      <c r="GX276" s="100"/>
      <c r="GY276" s="100"/>
      <c r="GZ276" s="100"/>
      <c r="HA276" s="100"/>
      <c r="HB276" s="100"/>
      <c r="HC276" s="100"/>
      <c r="HD276" s="100"/>
      <c r="HE276" s="100"/>
      <c r="HF276" s="100"/>
      <c r="HG276" s="100"/>
      <c r="HH276" s="100"/>
      <c r="HI276" s="100"/>
      <c r="HJ276" s="100"/>
      <c r="HK276" s="100"/>
      <c r="HL276" s="100"/>
      <c r="HM276" s="100"/>
      <c r="HN276" s="100"/>
      <c r="HO276" s="100"/>
      <c r="HP276" s="100"/>
      <c r="HQ276" s="100"/>
      <c r="HR276" s="100"/>
      <c r="HS276" s="100"/>
      <c r="HT276" s="100"/>
      <c r="HU276" s="100"/>
      <c r="HV276" s="100"/>
      <c r="HW276" s="100"/>
      <c r="HX276" s="100"/>
      <c r="HY276" s="100"/>
      <c r="HZ276" s="100"/>
      <c r="IA276" s="100"/>
      <c r="IB276" s="100"/>
      <c r="IC276" s="100"/>
      <c r="ID276" s="100"/>
      <c r="IE276" s="100"/>
      <c r="IF276" s="100"/>
      <c r="IG276" s="100"/>
      <c r="IH276" s="100"/>
      <c r="II276" s="100"/>
      <c r="IJ276" s="100"/>
      <c r="IK276" s="100"/>
      <c r="IL276" s="100"/>
      <c r="IM276" s="100"/>
      <c r="IN276" s="100"/>
      <c r="IO276" s="100"/>
      <c r="IP276" s="100"/>
      <c r="IQ276" s="100"/>
      <c r="IR276" s="100"/>
      <c r="IS276" s="100"/>
      <c r="IT276" s="100"/>
      <c r="IU276" s="100"/>
      <c r="IV276" s="100"/>
      <c r="IW276" s="100"/>
      <c r="IX276" s="100"/>
      <c r="IY276" s="100"/>
      <c r="IZ276" s="100"/>
      <c r="JA276" s="100"/>
      <c r="JB276" s="100"/>
      <c r="JC276" s="100"/>
      <c r="JD276" s="100"/>
      <c r="JE276" s="100"/>
      <c r="JF276" s="100"/>
      <c r="JG276" s="100"/>
      <c r="JH276" s="100"/>
      <c r="JI276" s="100"/>
      <c r="JJ276" s="100"/>
      <c r="JK276" s="100"/>
      <c r="JL276" s="100"/>
      <c r="JM276" s="100"/>
      <c r="JN276" s="100"/>
      <c r="JO276" s="100"/>
      <c r="JP276" s="100"/>
      <c r="JQ276" s="100"/>
      <c r="JR276" s="100"/>
      <c r="JS276" s="100"/>
      <c r="JT276" s="100"/>
      <c r="JU276" s="100"/>
      <c r="JV276" s="100"/>
      <c r="JW276" s="100"/>
      <c r="JX276" s="100"/>
      <c r="JY276" s="100"/>
      <c r="JZ276" s="100"/>
      <c r="KA276" s="100"/>
      <c r="KB276" s="100"/>
      <c r="KC276" s="100"/>
      <c r="KD276" s="100"/>
      <c r="KE276" s="100"/>
      <c r="KF276" s="100"/>
      <c r="KG276" s="100"/>
      <c r="KH276" s="100"/>
      <c r="KI276" s="100"/>
      <c r="KJ276" s="100"/>
      <c r="KK276" s="100"/>
      <c r="KL276" s="100"/>
      <c r="KM276" s="100"/>
      <c r="KN276" s="100"/>
      <c r="KO276" s="100"/>
      <c r="KP276" s="100"/>
      <c r="KQ276" s="100"/>
      <c r="KR276" s="100"/>
      <c r="KS276" s="100"/>
      <c r="KT276" s="100"/>
      <c r="KU276" s="100"/>
      <c r="KV276" s="100"/>
      <c r="KW276" s="100"/>
      <c r="KX276" s="100"/>
      <c r="KY276" s="100"/>
      <c r="KZ276" s="100"/>
      <c r="LA276" s="100"/>
      <c r="LB276" s="100"/>
      <c r="LC276" s="100"/>
      <c r="LD276" s="100"/>
      <c r="LE276" s="100"/>
      <c r="LF276" s="100"/>
      <c r="LG276" s="100"/>
      <c r="LH276" s="100"/>
      <c r="LI276" s="100"/>
      <c r="LJ276" s="100"/>
      <c r="LK276" s="100"/>
      <c r="LL276" s="100"/>
      <c r="LM276" s="100"/>
      <c r="LN276" s="100"/>
      <c r="LO276" s="100"/>
      <c r="LP276" s="100"/>
      <c r="LQ276" s="100"/>
      <c r="LR276" s="100"/>
      <c r="LS276" s="100"/>
      <c r="LT276" s="100"/>
      <c r="LU276" s="100"/>
      <c r="LV276" s="100"/>
      <c r="LW276" s="100"/>
      <c r="LX276" s="100"/>
      <c r="LY276" s="100"/>
      <c r="LZ276" s="100"/>
      <c r="MA276" s="100"/>
      <c r="MB276" s="100"/>
      <c r="MC276" s="100"/>
      <c r="MD276" s="100"/>
      <c r="ME276" s="100"/>
      <c r="MF276" s="100"/>
      <c r="MG276" s="100"/>
      <c r="MH276" s="100"/>
      <c r="MI276" s="100"/>
      <c r="MJ276" s="100"/>
      <c r="MK276" s="100"/>
      <c r="ML276" s="100"/>
      <c r="MM276" s="100"/>
      <c r="MN276" s="100"/>
      <c r="MO276" s="100"/>
      <c r="MP276" s="100"/>
      <c r="MQ276" s="100"/>
      <c r="MR276" s="100"/>
      <c r="MS276" s="100"/>
      <c r="MT276" s="100"/>
      <c r="MU276" s="100"/>
      <c r="MV276" s="100"/>
      <c r="MW276" s="100"/>
      <c r="MX276" s="100"/>
      <c r="MY276" s="100"/>
      <c r="MZ276" s="100"/>
      <c r="NA276" s="100"/>
      <c r="NB276" s="100"/>
      <c r="NC276" s="100"/>
      <c r="ND276" s="100"/>
      <c r="NE276" s="100"/>
      <c r="NF276" s="100"/>
      <c r="NG276" s="100"/>
      <c r="NH276" s="100"/>
      <c r="NI276" s="100"/>
      <c r="NJ276" s="100"/>
      <c r="NK276" s="100"/>
      <c r="NL276" s="100"/>
      <c r="NM276" s="100"/>
      <c r="NN276" s="100"/>
      <c r="NO276" s="100"/>
      <c r="NP276" s="100"/>
      <c r="NQ276" s="100"/>
      <c r="NR276" s="100"/>
    </row>
    <row r="277" spans="1:382" s="155" customFormat="1" ht="15.6" customHeight="1" outlineLevel="1">
      <c r="A277" s="296"/>
      <c r="B277" s="185" t="s">
        <v>438</v>
      </c>
      <c r="C277" s="170" t="s">
        <v>436</v>
      </c>
      <c r="D277" s="171"/>
      <c r="E277" s="171"/>
      <c r="F277" s="162"/>
      <c r="G277" s="156"/>
      <c r="H277" s="172"/>
      <c r="I277" s="172"/>
      <c r="J277" s="169" t="s">
        <v>57</v>
      </c>
      <c r="K277" s="169" t="s">
        <v>41</v>
      </c>
      <c r="L277" s="201"/>
      <c r="M277" s="201"/>
      <c r="N277" s="201"/>
      <c r="O277" s="201"/>
      <c r="P277" s="115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  <c r="AO277" s="100"/>
      <c r="AP277" s="100"/>
      <c r="AQ277" s="100"/>
      <c r="AR277" s="100"/>
      <c r="AS277" s="100"/>
      <c r="AT277" s="100"/>
      <c r="AU277" s="100"/>
      <c r="AV277" s="100"/>
      <c r="AW277" s="100"/>
      <c r="AX277" s="100"/>
      <c r="AY277" s="100"/>
      <c r="AZ277" s="100"/>
      <c r="BA277" s="100"/>
      <c r="BB277" s="100"/>
      <c r="BC277" s="100"/>
      <c r="BD277" s="100"/>
      <c r="BE277" s="100"/>
      <c r="BF277" s="100"/>
      <c r="BG277" s="100"/>
      <c r="BH277" s="100"/>
      <c r="BI277" s="100"/>
      <c r="BJ277" s="100"/>
      <c r="BK277" s="100"/>
      <c r="BL277" s="100"/>
      <c r="BM277" s="100"/>
      <c r="BN277" s="100"/>
      <c r="BO277" s="100"/>
      <c r="BP277" s="100"/>
      <c r="BQ277" s="100"/>
      <c r="BR277" s="100"/>
      <c r="BS277" s="100"/>
      <c r="BT277" s="100"/>
      <c r="BU277" s="100"/>
      <c r="BV277" s="100"/>
      <c r="BW277" s="100"/>
      <c r="BX277" s="100"/>
      <c r="BY277" s="100"/>
      <c r="BZ277" s="100"/>
      <c r="CA277" s="100"/>
      <c r="CB277" s="100"/>
      <c r="CC277" s="100"/>
      <c r="CD277" s="100"/>
      <c r="CE277" s="100"/>
      <c r="CF277" s="100"/>
      <c r="CG277" s="100"/>
      <c r="CH277" s="100"/>
      <c r="CI277" s="100"/>
      <c r="CJ277" s="100"/>
      <c r="CK277" s="100"/>
      <c r="CL277" s="100"/>
      <c r="CM277" s="100"/>
      <c r="CN277" s="100"/>
      <c r="CO277" s="100"/>
      <c r="CP277" s="100"/>
      <c r="CQ277" s="100"/>
      <c r="CR277" s="100"/>
      <c r="CS277" s="100"/>
      <c r="CT277" s="100"/>
      <c r="CU277" s="100"/>
      <c r="CV277" s="100"/>
      <c r="CW277" s="100"/>
      <c r="CX277" s="100"/>
      <c r="CY277" s="100"/>
      <c r="CZ277" s="100"/>
      <c r="DA277" s="100"/>
      <c r="DB277" s="100"/>
      <c r="DC277" s="100"/>
      <c r="DD277" s="100"/>
      <c r="DE277" s="100"/>
      <c r="DF277" s="100"/>
      <c r="DG277" s="100"/>
      <c r="DH277" s="100"/>
      <c r="DI277" s="100"/>
      <c r="DJ277" s="100"/>
      <c r="DK277" s="100"/>
      <c r="DL277" s="100"/>
      <c r="DM277" s="100"/>
      <c r="DN277" s="100"/>
      <c r="DO277" s="100"/>
      <c r="DP277" s="100"/>
      <c r="DQ277" s="100"/>
      <c r="DR277" s="100"/>
      <c r="DS277" s="100"/>
      <c r="DT277" s="100"/>
      <c r="DU277" s="100"/>
      <c r="DV277" s="100"/>
      <c r="DW277" s="100"/>
      <c r="DX277" s="100"/>
      <c r="DY277" s="100"/>
      <c r="DZ277" s="100"/>
      <c r="EA277" s="100"/>
      <c r="EB277" s="100"/>
      <c r="EC277" s="100"/>
      <c r="ED277" s="100"/>
      <c r="EE277" s="100"/>
      <c r="EF277" s="100"/>
      <c r="EG277" s="100"/>
      <c r="EH277" s="100"/>
      <c r="EI277" s="100"/>
      <c r="EJ277" s="100"/>
      <c r="EK277" s="100"/>
      <c r="EL277" s="100"/>
      <c r="EM277" s="100"/>
      <c r="EN277" s="100"/>
      <c r="EO277" s="100"/>
      <c r="EP277" s="100"/>
      <c r="EQ277" s="100"/>
      <c r="ER277" s="100"/>
      <c r="ES277" s="100"/>
      <c r="ET277" s="100"/>
      <c r="EU277" s="100"/>
      <c r="EV277" s="100"/>
      <c r="EW277" s="100"/>
      <c r="EX277" s="100"/>
      <c r="EY277" s="100"/>
      <c r="EZ277" s="100"/>
      <c r="FA277" s="100"/>
      <c r="FB277" s="100"/>
      <c r="FC277" s="100"/>
      <c r="FD277" s="100"/>
      <c r="FE277" s="100"/>
      <c r="FF277" s="100"/>
      <c r="FG277" s="100"/>
      <c r="FH277" s="100"/>
      <c r="FI277" s="100"/>
      <c r="FJ277" s="100"/>
      <c r="FK277" s="100"/>
      <c r="FL277" s="100"/>
      <c r="FM277" s="100"/>
      <c r="FN277" s="100"/>
      <c r="FO277" s="100"/>
      <c r="FP277" s="100"/>
      <c r="FQ277" s="100"/>
      <c r="FR277" s="100"/>
      <c r="FS277" s="100"/>
      <c r="FT277" s="100"/>
      <c r="FU277" s="100"/>
      <c r="FV277" s="100"/>
      <c r="FW277" s="100"/>
      <c r="FX277" s="100"/>
      <c r="FY277" s="100"/>
      <c r="FZ277" s="100"/>
      <c r="GA277" s="100"/>
      <c r="GB277" s="100"/>
      <c r="GC277" s="100"/>
      <c r="GD277" s="100"/>
      <c r="GE277" s="100"/>
      <c r="GF277" s="100"/>
      <c r="GG277" s="100"/>
      <c r="GH277" s="100"/>
      <c r="GI277" s="100"/>
      <c r="GJ277" s="100"/>
      <c r="GK277" s="100"/>
      <c r="GL277" s="100"/>
      <c r="GM277" s="100"/>
      <c r="GN277" s="100"/>
      <c r="GO277" s="100"/>
      <c r="GP277" s="100"/>
      <c r="GQ277" s="100"/>
      <c r="GR277" s="100"/>
      <c r="GS277" s="100"/>
      <c r="GT277" s="100"/>
      <c r="GU277" s="100"/>
      <c r="GV277" s="100"/>
      <c r="GW277" s="100"/>
      <c r="GX277" s="100"/>
      <c r="GY277" s="100"/>
      <c r="GZ277" s="100"/>
      <c r="HA277" s="100"/>
      <c r="HB277" s="100"/>
      <c r="HC277" s="100"/>
      <c r="HD277" s="100"/>
      <c r="HE277" s="100"/>
      <c r="HF277" s="100"/>
      <c r="HG277" s="100"/>
      <c r="HH277" s="100"/>
      <c r="HI277" s="100"/>
      <c r="HJ277" s="100"/>
      <c r="HK277" s="100"/>
      <c r="HL277" s="100"/>
      <c r="HM277" s="100"/>
      <c r="HN277" s="100"/>
      <c r="HO277" s="100"/>
      <c r="HP277" s="100"/>
      <c r="HQ277" s="100"/>
      <c r="HR277" s="100"/>
      <c r="HS277" s="100"/>
      <c r="HT277" s="100"/>
      <c r="HU277" s="100"/>
      <c r="HV277" s="100"/>
      <c r="HW277" s="100"/>
      <c r="HX277" s="100"/>
      <c r="HY277" s="100"/>
      <c r="HZ277" s="100"/>
      <c r="IA277" s="100"/>
      <c r="IB277" s="100"/>
      <c r="IC277" s="100"/>
      <c r="ID277" s="100"/>
      <c r="IE277" s="100"/>
      <c r="IF277" s="100"/>
      <c r="IG277" s="100"/>
      <c r="IH277" s="100"/>
      <c r="II277" s="100"/>
      <c r="IJ277" s="100"/>
      <c r="IK277" s="100"/>
      <c r="IL277" s="100"/>
      <c r="IM277" s="100"/>
      <c r="IN277" s="100"/>
      <c r="IO277" s="100"/>
      <c r="IP277" s="100"/>
      <c r="IQ277" s="100"/>
      <c r="IR277" s="100"/>
      <c r="IS277" s="100"/>
      <c r="IT277" s="100"/>
      <c r="IU277" s="100"/>
      <c r="IV277" s="100"/>
      <c r="IW277" s="100"/>
      <c r="IX277" s="100"/>
      <c r="IY277" s="100"/>
      <c r="IZ277" s="100"/>
      <c r="JA277" s="100"/>
      <c r="JB277" s="100"/>
      <c r="JC277" s="100"/>
      <c r="JD277" s="100"/>
      <c r="JE277" s="100"/>
      <c r="JF277" s="100"/>
      <c r="JG277" s="100"/>
      <c r="JH277" s="100"/>
      <c r="JI277" s="100"/>
      <c r="JJ277" s="100"/>
      <c r="JK277" s="100"/>
      <c r="JL277" s="100"/>
      <c r="JM277" s="100"/>
      <c r="JN277" s="100"/>
      <c r="JO277" s="100"/>
      <c r="JP277" s="100"/>
      <c r="JQ277" s="100"/>
      <c r="JR277" s="100"/>
      <c r="JS277" s="100"/>
      <c r="JT277" s="100"/>
      <c r="JU277" s="100"/>
      <c r="JV277" s="100"/>
      <c r="JW277" s="100"/>
      <c r="JX277" s="100"/>
      <c r="JY277" s="100"/>
      <c r="JZ277" s="100"/>
      <c r="KA277" s="100"/>
      <c r="KB277" s="100"/>
      <c r="KC277" s="100"/>
      <c r="KD277" s="100"/>
      <c r="KE277" s="100"/>
      <c r="KF277" s="100"/>
      <c r="KG277" s="100"/>
      <c r="KH277" s="100"/>
      <c r="KI277" s="100"/>
      <c r="KJ277" s="100"/>
      <c r="KK277" s="100"/>
      <c r="KL277" s="100"/>
      <c r="KM277" s="100"/>
      <c r="KN277" s="100"/>
      <c r="KO277" s="100"/>
      <c r="KP277" s="100"/>
      <c r="KQ277" s="100"/>
      <c r="KR277" s="100"/>
      <c r="KS277" s="100"/>
      <c r="KT277" s="100"/>
      <c r="KU277" s="100"/>
      <c r="KV277" s="100"/>
      <c r="KW277" s="100"/>
      <c r="KX277" s="100"/>
      <c r="KY277" s="100"/>
      <c r="KZ277" s="100"/>
      <c r="LA277" s="100"/>
      <c r="LB277" s="100"/>
      <c r="LC277" s="100"/>
      <c r="LD277" s="100"/>
      <c r="LE277" s="100"/>
      <c r="LF277" s="100"/>
      <c r="LG277" s="100"/>
      <c r="LH277" s="100"/>
      <c r="LI277" s="100"/>
      <c r="LJ277" s="100"/>
      <c r="LK277" s="100"/>
      <c r="LL277" s="100"/>
      <c r="LM277" s="100"/>
      <c r="LN277" s="100"/>
      <c r="LO277" s="100"/>
      <c r="LP277" s="100"/>
      <c r="LQ277" s="100"/>
      <c r="LR277" s="100"/>
      <c r="LS277" s="100"/>
      <c r="LT277" s="100"/>
      <c r="LU277" s="100"/>
      <c r="LV277" s="100"/>
      <c r="LW277" s="100"/>
      <c r="LX277" s="100"/>
      <c r="LY277" s="100"/>
      <c r="LZ277" s="100"/>
      <c r="MA277" s="100"/>
      <c r="MB277" s="100"/>
      <c r="MC277" s="100"/>
      <c r="MD277" s="100"/>
      <c r="ME277" s="100"/>
      <c r="MF277" s="100"/>
      <c r="MG277" s="100"/>
      <c r="MH277" s="100"/>
      <c r="MI277" s="100"/>
      <c r="MJ277" s="100"/>
      <c r="MK277" s="100"/>
      <c r="ML277" s="100"/>
      <c r="MM277" s="100"/>
      <c r="MN277" s="100"/>
      <c r="MO277" s="100"/>
      <c r="MP277" s="100"/>
      <c r="MQ277" s="100"/>
      <c r="MR277" s="100"/>
      <c r="MS277" s="100"/>
      <c r="MT277" s="100"/>
      <c r="MU277" s="100"/>
      <c r="MV277" s="100"/>
      <c r="MW277" s="100"/>
      <c r="MX277" s="100"/>
      <c r="MY277" s="100"/>
      <c r="MZ277" s="100"/>
      <c r="NA277" s="100"/>
      <c r="NB277" s="100"/>
      <c r="NC277" s="100"/>
      <c r="ND277" s="100"/>
      <c r="NE277" s="100"/>
      <c r="NF277" s="100"/>
      <c r="NG277" s="100"/>
      <c r="NH277" s="100"/>
      <c r="NI277" s="100"/>
      <c r="NJ277" s="100"/>
      <c r="NK277" s="100"/>
      <c r="NL277" s="100"/>
      <c r="NM277" s="100"/>
      <c r="NN277" s="100"/>
      <c r="NO277" s="100"/>
      <c r="NP277" s="100"/>
      <c r="NQ277" s="100"/>
      <c r="NR277" s="100"/>
    </row>
    <row r="278" spans="1:382" s="155" customFormat="1" ht="15.6" customHeight="1">
      <c r="A278" s="296"/>
      <c r="B278" s="173">
        <v>24</v>
      </c>
      <c r="C278" s="174" t="s">
        <v>123</v>
      </c>
      <c r="D278" s="175"/>
      <c r="E278" s="175"/>
      <c r="F278" s="176"/>
      <c r="G278" s="177"/>
      <c r="H278" s="178"/>
      <c r="I278" s="178"/>
      <c r="J278" s="179"/>
      <c r="K278" s="179"/>
      <c r="L278" s="180"/>
      <c r="M278" s="180">
        <f>SUM(M279:M281)</f>
        <v>0</v>
      </c>
      <c r="N278" s="180">
        <f>M278*0.22</f>
        <v>0</v>
      </c>
      <c r="O278" s="180">
        <f t="shared" ref="O274:O290" si="14">M278+N278</f>
        <v>0</v>
      </c>
      <c r="P278" s="181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M278" s="100"/>
      <c r="AN278" s="100"/>
      <c r="AO278" s="100"/>
      <c r="AP278" s="100"/>
      <c r="AQ278" s="100"/>
      <c r="AR278" s="100"/>
      <c r="AS278" s="100"/>
      <c r="AT278" s="100"/>
      <c r="AU278" s="100"/>
      <c r="AV278" s="100"/>
      <c r="AW278" s="100"/>
      <c r="AX278" s="100"/>
      <c r="AY278" s="100"/>
      <c r="AZ278" s="100"/>
      <c r="BA278" s="100"/>
      <c r="BB278" s="100"/>
      <c r="BC278" s="100"/>
      <c r="BD278" s="100"/>
      <c r="BE278" s="100"/>
      <c r="BF278" s="100"/>
      <c r="BG278" s="100"/>
      <c r="BH278" s="100"/>
      <c r="BI278" s="100"/>
      <c r="BJ278" s="100"/>
      <c r="BK278" s="100"/>
      <c r="BL278" s="100"/>
      <c r="BM278" s="100"/>
      <c r="BN278" s="100"/>
      <c r="BO278" s="100"/>
      <c r="BP278" s="100"/>
      <c r="BQ278" s="100"/>
      <c r="BR278" s="100"/>
      <c r="BS278" s="100"/>
      <c r="BT278" s="100"/>
      <c r="BU278" s="100"/>
      <c r="BV278" s="100"/>
      <c r="BW278" s="100"/>
      <c r="BX278" s="100"/>
      <c r="BY278" s="100"/>
      <c r="BZ278" s="100"/>
      <c r="CA278" s="100"/>
      <c r="CB278" s="100"/>
      <c r="CC278" s="100"/>
      <c r="CD278" s="100"/>
      <c r="CE278" s="100"/>
      <c r="CF278" s="100"/>
      <c r="CG278" s="100"/>
      <c r="CH278" s="100"/>
      <c r="CI278" s="100"/>
      <c r="CJ278" s="100"/>
      <c r="CK278" s="100"/>
      <c r="CL278" s="100"/>
      <c r="CM278" s="100"/>
      <c r="CN278" s="100"/>
      <c r="CO278" s="100"/>
      <c r="CP278" s="100"/>
      <c r="CQ278" s="100"/>
      <c r="CR278" s="100"/>
      <c r="CS278" s="100"/>
      <c r="CT278" s="100"/>
      <c r="CU278" s="100"/>
      <c r="CV278" s="100"/>
      <c r="CW278" s="100"/>
      <c r="CX278" s="100"/>
      <c r="CY278" s="100"/>
      <c r="CZ278" s="100"/>
      <c r="DA278" s="100"/>
      <c r="DB278" s="100"/>
      <c r="DC278" s="100"/>
      <c r="DD278" s="100"/>
      <c r="DE278" s="100"/>
      <c r="DF278" s="100"/>
      <c r="DG278" s="100"/>
      <c r="DH278" s="100"/>
      <c r="DI278" s="100"/>
      <c r="DJ278" s="100"/>
      <c r="DK278" s="100"/>
      <c r="DL278" s="100"/>
      <c r="DM278" s="100"/>
      <c r="DN278" s="100"/>
      <c r="DO278" s="100"/>
      <c r="DP278" s="100"/>
      <c r="DQ278" s="100"/>
      <c r="DR278" s="100"/>
      <c r="DS278" s="100"/>
      <c r="DT278" s="100"/>
      <c r="DU278" s="100"/>
      <c r="DV278" s="100"/>
      <c r="DW278" s="100"/>
      <c r="DX278" s="100"/>
      <c r="DY278" s="100"/>
      <c r="DZ278" s="100"/>
      <c r="EA278" s="100"/>
      <c r="EB278" s="100"/>
      <c r="EC278" s="100"/>
      <c r="ED278" s="100"/>
      <c r="EE278" s="100"/>
      <c r="EF278" s="100"/>
      <c r="EG278" s="100"/>
      <c r="EH278" s="100"/>
      <c r="EI278" s="100"/>
      <c r="EJ278" s="100"/>
      <c r="EK278" s="100"/>
      <c r="EL278" s="100"/>
      <c r="EM278" s="100"/>
      <c r="EN278" s="100"/>
      <c r="EO278" s="100"/>
      <c r="EP278" s="100"/>
      <c r="EQ278" s="100"/>
      <c r="ER278" s="100"/>
      <c r="ES278" s="100"/>
      <c r="ET278" s="100"/>
      <c r="EU278" s="100"/>
      <c r="EV278" s="100"/>
      <c r="EW278" s="100"/>
      <c r="EX278" s="100"/>
      <c r="EY278" s="100"/>
      <c r="EZ278" s="100"/>
      <c r="FA278" s="100"/>
      <c r="FB278" s="100"/>
      <c r="FC278" s="100"/>
      <c r="FD278" s="100"/>
      <c r="FE278" s="100"/>
      <c r="FF278" s="100"/>
      <c r="FG278" s="100"/>
      <c r="FH278" s="100"/>
      <c r="FI278" s="100"/>
      <c r="FJ278" s="100"/>
      <c r="FK278" s="100"/>
      <c r="FL278" s="100"/>
      <c r="FM278" s="100"/>
      <c r="FN278" s="100"/>
      <c r="FO278" s="100"/>
      <c r="FP278" s="100"/>
      <c r="FQ278" s="100"/>
      <c r="FR278" s="100"/>
      <c r="FS278" s="100"/>
      <c r="FT278" s="100"/>
      <c r="FU278" s="100"/>
      <c r="FV278" s="100"/>
      <c r="FW278" s="100"/>
      <c r="FX278" s="100"/>
      <c r="FY278" s="100"/>
      <c r="FZ278" s="100"/>
      <c r="GA278" s="100"/>
      <c r="GB278" s="100"/>
      <c r="GC278" s="100"/>
      <c r="GD278" s="100"/>
      <c r="GE278" s="100"/>
      <c r="GF278" s="100"/>
      <c r="GG278" s="100"/>
      <c r="GH278" s="100"/>
      <c r="GI278" s="100"/>
      <c r="GJ278" s="100"/>
      <c r="GK278" s="100"/>
      <c r="GL278" s="100"/>
      <c r="GM278" s="100"/>
      <c r="GN278" s="100"/>
      <c r="GO278" s="100"/>
      <c r="GP278" s="100"/>
      <c r="GQ278" s="100"/>
      <c r="GR278" s="100"/>
      <c r="GS278" s="100"/>
      <c r="GT278" s="100"/>
      <c r="GU278" s="100"/>
      <c r="GV278" s="100"/>
      <c r="GW278" s="100"/>
      <c r="GX278" s="100"/>
      <c r="GY278" s="100"/>
      <c r="GZ278" s="100"/>
      <c r="HA278" s="100"/>
      <c r="HB278" s="100"/>
      <c r="HC278" s="100"/>
      <c r="HD278" s="100"/>
      <c r="HE278" s="100"/>
      <c r="HF278" s="100"/>
      <c r="HG278" s="100"/>
      <c r="HH278" s="100"/>
      <c r="HI278" s="100"/>
      <c r="HJ278" s="100"/>
      <c r="HK278" s="100"/>
      <c r="HL278" s="100"/>
      <c r="HM278" s="100"/>
      <c r="HN278" s="100"/>
      <c r="HO278" s="100"/>
      <c r="HP278" s="100"/>
      <c r="HQ278" s="100"/>
      <c r="HR278" s="100"/>
      <c r="HS278" s="100"/>
      <c r="HT278" s="100"/>
      <c r="HU278" s="100"/>
      <c r="HV278" s="100"/>
      <c r="HW278" s="100"/>
      <c r="HX278" s="100"/>
      <c r="HY278" s="100"/>
      <c r="HZ278" s="100"/>
      <c r="IA278" s="100"/>
      <c r="IB278" s="100"/>
      <c r="IC278" s="100"/>
      <c r="ID278" s="100"/>
      <c r="IE278" s="100"/>
      <c r="IF278" s="100"/>
      <c r="IG278" s="100"/>
      <c r="IH278" s="100"/>
      <c r="II278" s="100"/>
      <c r="IJ278" s="100"/>
      <c r="IK278" s="100"/>
      <c r="IL278" s="100"/>
      <c r="IM278" s="100"/>
      <c r="IN278" s="100"/>
      <c r="IO278" s="100"/>
      <c r="IP278" s="100"/>
      <c r="IQ278" s="100"/>
      <c r="IR278" s="100"/>
      <c r="IS278" s="100"/>
      <c r="IT278" s="100"/>
      <c r="IU278" s="100"/>
      <c r="IV278" s="100"/>
      <c r="IW278" s="100"/>
      <c r="IX278" s="100"/>
      <c r="IY278" s="100"/>
      <c r="IZ278" s="100"/>
      <c r="JA278" s="100"/>
      <c r="JB278" s="100"/>
      <c r="JC278" s="100"/>
      <c r="JD278" s="100"/>
      <c r="JE278" s="100"/>
      <c r="JF278" s="100"/>
      <c r="JG278" s="100"/>
      <c r="JH278" s="100"/>
      <c r="JI278" s="100"/>
      <c r="JJ278" s="100"/>
      <c r="JK278" s="100"/>
      <c r="JL278" s="100"/>
      <c r="JM278" s="100"/>
      <c r="JN278" s="100"/>
      <c r="JO278" s="100"/>
      <c r="JP278" s="100"/>
      <c r="JQ278" s="100"/>
      <c r="JR278" s="100"/>
      <c r="JS278" s="100"/>
      <c r="JT278" s="100"/>
      <c r="JU278" s="100"/>
      <c r="JV278" s="100"/>
      <c r="JW278" s="100"/>
      <c r="JX278" s="100"/>
      <c r="JY278" s="100"/>
      <c r="JZ278" s="100"/>
      <c r="KA278" s="100"/>
      <c r="KB278" s="100"/>
      <c r="KC278" s="100"/>
      <c r="KD278" s="100"/>
      <c r="KE278" s="100"/>
      <c r="KF278" s="100"/>
      <c r="KG278" s="100"/>
      <c r="KH278" s="100"/>
      <c r="KI278" s="100"/>
      <c r="KJ278" s="100"/>
      <c r="KK278" s="100"/>
      <c r="KL278" s="100"/>
      <c r="KM278" s="100"/>
      <c r="KN278" s="100"/>
      <c r="KO278" s="100"/>
      <c r="KP278" s="100"/>
      <c r="KQ278" s="100"/>
      <c r="KR278" s="100"/>
      <c r="KS278" s="100"/>
      <c r="KT278" s="100"/>
      <c r="KU278" s="100"/>
      <c r="KV278" s="100"/>
      <c r="KW278" s="100"/>
      <c r="KX278" s="100"/>
      <c r="KY278" s="100"/>
      <c r="KZ278" s="100"/>
      <c r="LA278" s="100"/>
      <c r="LB278" s="100"/>
      <c r="LC278" s="100"/>
      <c r="LD278" s="100"/>
      <c r="LE278" s="100"/>
      <c r="LF278" s="100"/>
      <c r="LG278" s="100"/>
      <c r="LH278" s="100"/>
      <c r="LI278" s="100"/>
      <c r="LJ278" s="100"/>
      <c r="LK278" s="100"/>
      <c r="LL278" s="100"/>
      <c r="LM278" s="100"/>
      <c r="LN278" s="100"/>
      <c r="LO278" s="100"/>
      <c r="LP278" s="100"/>
      <c r="LQ278" s="100"/>
      <c r="LR278" s="100"/>
      <c r="LS278" s="100"/>
      <c r="LT278" s="100"/>
      <c r="LU278" s="100"/>
      <c r="LV278" s="100"/>
      <c r="LW278" s="100"/>
      <c r="LX278" s="100"/>
      <c r="LY278" s="100"/>
      <c r="LZ278" s="100"/>
      <c r="MA278" s="100"/>
      <c r="MB278" s="100"/>
      <c r="MC278" s="100"/>
      <c r="MD278" s="100"/>
      <c r="ME278" s="100"/>
      <c r="MF278" s="100"/>
      <c r="MG278" s="100"/>
      <c r="MH278" s="100"/>
      <c r="MI278" s="100"/>
      <c r="MJ278" s="100"/>
      <c r="MK278" s="100"/>
      <c r="ML278" s="100"/>
      <c r="MM278" s="100"/>
      <c r="MN278" s="100"/>
      <c r="MO278" s="100"/>
      <c r="MP278" s="100"/>
      <c r="MQ278" s="100"/>
      <c r="MR278" s="100"/>
      <c r="MS278" s="100"/>
      <c r="MT278" s="100"/>
      <c r="MU278" s="100"/>
      <c r="MV278" s="100"/>
      <c r="MW278" s="100"/>
      <c r="MX278" s="100"/>
      <c r="MY278" s="100"/>
      <c r="MZ278" s="100"/>
      <c r="NA278" s="100"/>
      <c r="NB278" s="100"/>
      <c r="NC278" s="100"/>
      <c r="ND278" s="100"/>
      <c r="NE278" s="100"/>
      <c r="NF278" s="100"/>
      <c r="NG278" s="100"/>
      <c r="NH278" s="100"/>
      <c r="NI278" s="100"/>
      <c r="NJ278" s="100"/>
      <c r="NK278" s="100"/>
      <c r="NL278" s="100"/>
      <c r="NM278" s="100"/>
      <c r="NN278" s="100"/>
      <c r="NO278" s="100"/>
      <c r="NP278" s="100"/>
      <c r="NQ278" s="100"/>
      <c r="NR278" s="100"/>
    </row>
    <row r="279" spans="1:382" s="155" customFormat="1" ht="408.95" customHeight="1">
      <c r="A279" s="296"/>
      <c r="B279" s="160">
        <v>24.1</v>
      </c>
      <c r="C279" s="239" t="s">
        <v>477</v>
      </c>
      <c r="D279" s="164"/>
      <c r="E279" s="164"/>
      <c r="F279" s="161"/>
      <c r="G279" s="153"/>
      <c r="H279" s="165"/>
      <c r="I279" s="165"/>
      <c r="J279" s="166" t="s">
        <v>102</v>
      </c>
      <c r="K279" s="166">
        <v>32</v>
      </c>
      <c r="L279" s="201"/>
      <c r="M279" s="201"/>
      <c r="N279" s="201"/>
      <c r="O279" s="201"/>
      <c r="P279" s="159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  <c r="AO279" s="100"/>
      <c r="AP279" s="100"/>
      <c r="AQ279" s="100"/>
      <c r="AR279" s="100"/>
      <c r="AS279" s="100"/>
      <c r="AT279" s="100"/>
      <c r="AU279" s="100"/>
      <c r="AV279" s="100"/>
      <c r="AW279" s="100"/>
      <c r="AX279" s="100"/>
      <c r="AY279" s="100"/>
      <c r="AZ279" s="100"/>
      <c r="BA279" s="100"/>
      <c r="BB279" s="100"/>
      <c r="BC279" s="100"/>
      <c r="BD279" s="100"/>
      <c r="BE279" s="100"/>
      <c r="BF279" s="100"/>
      <c r="BG279" s="100"/>
      <c r="BH279" s="100"/>
      <c r="BI279" s="100"/>
      <c r="BJ279" s="100"/>
      <c r="BK279" s="100"/>
      <c r="BL279" s="100"/>
      <c r="BM279" s="100"/>
      <c r="BN279" s="100"/>
      <c r="BO279" s="100"/>
      <c r="BP279" s="100"/>
      <c r="BQ279" s="100"/>
      <c r="BR279" s="100"/>
      <c r="BS279" s="100"/>
      <c r="BT279" s="100"/>
      <c r="BU279" s="100"/>
      <c r="BV279" s="100"/>
      <c r="BW279" s="100"/>
      <c r="BX279" s="100"/>
      <c r="BY279" s="100"/>
      <c r="BZ279" s="100"/>
      <c r="CA279" s="100"/>
      <c r="CB279" s="100"/>
      <c r="CC279" s="100"/>
      <c r="CD279" s="100"/>
      <c r="CE279" s="100"/>
      <c r="CF279" s="100"/>
      <c r="CG279" s="100"/>
      <c r="CH279" s="100"/>
      <c r="CI279" s="100"/>
      <c r="CJ279" s="100"/>
      <c r="CK279" s="100"/>
      <c r="CL279" s="100"/>
      <c r="CM279" s="100"/>
      <c r="CN279" s="100"/>
      <c r="CO279" s="100"/>
      <c r="CP279" s="100"/>
      <c r="CQ279" s="100"/>
      <c r="CR279" s="100"/>
      <c r="CS279" s="100"/>
      <c r="CT279" s="100"/>
      <c r="CU279" s="100"/>
      <c r="CV279" s="100"/>
      <c r="CW279" s="100"/>
      <c r="CX279" s="100"/>
      <c r="CY279" s="100"/>
      <c r="CZ279" s="100"/>
      <c r="DA279" s="100"/>
      <c r="DB279" s="100"/>
      <c r="DC279" s="100"/>
      <c r="DD279" s="100"/>
      <c r="DE279" s="100"/>
      <c r="DF279" s="100"/>
      <c r="DG279" s="100"/>
      <c r="DH279" s="100"/>
      <c r="DI279" s="100"/>
      <c r="DJ279" s="100"/>
      <c r="DK279" s="100"/>
      <c r="DL279" s="100"/>
      <c r="DM279" s="100"/>
      <c r="DN279" s="100"/>
      <c r="DO279" s="100"/>
      <c r="DP279" s="100"/>
      <c r="DQ279" s="100"/>
      <c r="DR279" s="100"/>
      <c r="DS279" s="100"/>
      <c r="DT279" s="100"/>
      <c r="DU279" s="100"/>
      <c r="DV279" s="100"/>
      <c r="DW279" s="100"/>
      <c r="DX279" s="100"/>
      <c r="DY279" s="100"/>
      <c r="DZ279" s="100"/>
      <c r="EA279" s="100"/>
      <c r="EB279" s="100"/>
      <c r="EC279" s="100"/>
      <c r="ED279" s="100"/>
      <c r="EE279" s="100"/>
      <c r="EF279" s="100"/>
      <c r="EG279" s="100"/>
      <c r="EH279" s="100"/>
      <c r="EI279" s="100"/>
      <c r="EJ279" s="100"/>
      <c r="EK279" s="100"/>
      <c r="EL279" s="100"/>
      <c r="EM279" s="100"/>
      <c r="EN279" s="100"/>
      <c r="EO279" s="100"/>
      <c r="EP279" s="100"/>
      <c r="EQ279" s="100"/>
      <c r="ER279" s="100"/>
      <c r="ES279" s="100"/>
      <c r="ET279" s="100"/>
      <c r="EU279" s="100"/>
      <c r="EV279" s="100"/>
      <c r="EW279" s="100"/>
      <c r="EX279" s="100"/>
      <c r="EY279" s="100"/>
      <c r="EZ279" s="100"/>
      <c r="FA279" s="100"/>
      <c r="FB279" s="100"/>
      <c r="FC279" s="100"/>
      <c r="FD279" s="100"/>
      <c r="FE279" s="100"/>
      <c r="FF279" s="100"/>
      <c r="FG279" s="100"/>
      <c r="FH279" s="100"/>
      <c r="FI279" s="100"/>
      <c r="FJ279" s="100"/>
      <c r="FK279" s="100"/>
      <c r="FL279" s="100"/>
      <c r="FM279" s="100"/>
      <c r="FN279" s="100"/>
      <c r="FO279" s="100"/>
      <c r="FP279" s="100"/>
      <c r="FQ279" s="100"/>
      <c r="FR279" s="100"/>
      <c r="FS279" s="100"/>
      <c r="FT279" s="100"/>
      <c r="FU279" s="100"/>
      <c r="FV279" s="100"/>
      <c r="FW279" s="100"/>
      <c r="FX279" s="100"/>
      <c r="FY279" s="100"/>
      <c r="FZ279" s="100"/>
      <c r="GA279" s="100"/>
      <c r="GB279" s="100"/>
      <c r="GC279" s="100"/>
      <c r="GD279" s="100"/>
      <c r="GE279" s="100"/>
      <c r="GF279" s="100"/>
      <c r="GG279" s="100"/>
      <c r="GH279" s="100"/>
      <c r="GI279" s="100"/>
      <c r="GJ279" s="100"/>
      <c r="GK279" s="100"/>
      <c r="GL279" s="100"/>
      <c r="GM279" s="100"/>
      <c r="GN279" s="100"/>
      <c r="GO279" s="100"/>
      <c r="GP279" s="100"/>
      <c r="GQ279" s="100"/>
      <c r="GR279" s="100"/>
      <c r="GS279" s="100"/>
      <c r="GT279" s="100"/>
      <c r="GU279" s="100"/>
      <c r="GV279" s="100"/>
      <c r="GW279" s="100"/>
      <c r="GX279" s="100"/>
      <c r="GY279" s="100"/>
      <c r="GZ279" s="100"/>
      <c r="HA279" s="100"/>
      <c r="HB279" s="100"/>
      <c r="HC279" s="100"/>
      <c r="HD279" s="100"/>
      <c r="HE279" s="100"/>
      <c r="HF279" s="100"/>
      <c r="HG279" s="100"/>
      <c r="HH279" s="100"/>
      <c r="HI279" s="100"/>
      <c r="HJ279" s="100"/>
      <c r="HK279" s="100"/>
      <c r="HL279" s="100"/>
      <c r="HM279" s="100"/>
      <c r="HN279" s="100"/>
      <c r="HO279" s="100"/>
      <c r="HP279" s="100"/>
      <c r="HQ279" s="100"/>
      <c r="HR279" s="100"/>
      <c r="HS279" s="100"/>
      <c r="HT279" s="100"/>
      <c r="HU279" s="100"/>
      <c r="HV279" s="100"/>
      <c r="HW279" s="100"/>
      <c r="HX279" s="100"/>
      <c r="HY279" s="100"/>
      <c r="HZ279" s="100"/>
      <c r="IA279" s="100"/>
      <c r="IB279" s="100"/>
      <c r="IC279" s="100"/>
      <c r="ID279" s="100"/>
      <c r="IE279" s="100"/>
      <c r="IF279" s="100"/>
      <c r="IG279" s="100"/>
      <c r="IH279" s="100"/>
      <c r="II279" s="100"/>
      <c r="IJ279" s="100"/>
      <c r="IK279" s="100"/>
      <c r="IL279" s="100"/>
      <c r="IM279" s="100"/>
      <c r="IN279" s="100"/>
      <c r="IO279" s="100"/>
      <c r="IP279" s="100"/>
      <c r="IQ279" s="100"/>
      <c r="IR279" s="100"/>
      <c r="IS279" s="100"/>
      <c r="IT279" s="100"/>
      <c r="IU279" s="100"/>
      <c r="IV279" s="100"/>
      <c r="IW279" s="100"/>
      <c r="IX279" s="100"/>
      <c r="IY279" s="100"/>
      <c r="IZ279" s="100"/>
      <c r="JA279" s="100"/>
      <c r="JB279" s="100"/>
      <c r="JC279" s="100"/>
      <c r="JD279" s="100"/>
      <c r="JE279" s="100"/>
      <c r="JF279" s="100"/>
      <c r="JG279" s="100"/>
      <c r="JH279" s="100"/>
      <c r="JI279" s="100"/>
      <c r="JJ279" s="100"/>
      <c r="JK279" s="100"/>
      <c r="JL279" s="100"/>
      <c r="JM279" s="100"/>
      <c r="JN279" s="100"/>
      <c r="JO279" s="100"/>
      <c r="JP279" s="100"/>
      <c r="JQ279" s="100"/>
      <c r="JR279" s="100"/>
      <c r="JS279" s="100"/>
      <c r="JT279" s="100"/>
      <c r="JU279" s="100"/>
      <c r="JV279" s="100"/>
      <c r="JW279" s="100"/>
      <c r="JX279" s="100"/>
      <c r="JY279" s="100"/>
      <c r="JZ279" s="100"/>
      <c r="KA279" s="100"/>
      <c r="KB279" s="100"/>
      <c r="KC279" s="100"/>
      <c r="KD279" s="100"/>
      <c r="KE279" s="100"/>
      <c r="KF279" s="100"/>
      <c r="KG279" s="100"/>
      <c r="KH279" s="100"/>
      <c r="KI279" s="100"/>
      <c r="KJ279" s="100"/>
      <c r="KK279" s="100"/>
      <c r="KL279" s="100"/>
      <c r="KM279" s="100"/>
      <c r="KN279" s="100"/>
      <c r="KO279" s="100"/>
      <c r="KP279" s="100"/>
      <c r="KQ279" s="100"/>
      <c r="KR279" s="100"/>
      <c r="KS279" s="100"/>
      <c r="KT279" s="100"/>
      <c r="KU279" s="100"/>
      <c r="KV279" s="100"/>
      <c r="KW279" s="100"/>
      <c r="KX279" s="100"/>
      <c r="KY279" s="100"/>
      <c r="KZ279" s="100"/>
      <c r="LA279" s="100"/>
      <c r="LB279" s="100"/>
      <c r="LC279" s="100"/>
      <c r="LD279" s="100"/>
      <c r="LE279" s="100"/>
      <c r="LF279" s="100"/>
      <c r="LG279" s="100"/>
      <c r="LH279" s="100"/>
      <c r="LI279" s="100"/>
      <c r="LJ279" s="100"/>
      <c r="LK279" s="100"/>
      <c r="LL279" s="100"/>
      <c r="LM279" s="100"/>
      <c r="LN279" s="100"/>
      <c r="LO279" s="100"/>
      <c r="LP279" s="100"/>
      <c r="LQ279" s="100"/>
      <c r="LR279" s="100"/>
      <c r="LS279" s="100"/>
      <c r="LT279" s="100"/>
      <c r="LU279" s="100"/>
      <c r="LV279" s="100"/>
      <c r="LW279" s="100"/>
      <c r="LX279" s="100"/>
      <c r="LY279" s="100"/>
      <c r="LZ279" s="100"/>
      <c r="MA279" s="100"/>
      <c r="MB279" s="100"/>
      <c r="MC279" s="100"/>
      <c r="MD279" s="100"/>
      <c r="ME279" s="100"/>
      <c r="MF279" s="100"/>
      <c r="MG279" s="100"/>
      <c r="MH279" s="100"/>
      <c r="MI279" s="100"/>
      <c r="MJ279" s="100"/>
      <c r="MK279" s="100"/>
      <c r="ML279" s="100"/>
      <c r="MM279" s="100"/>
      <c r="MN279" s="100"/>
      <c r="MO279" s="100"/>
      <c r="MP279" s="100"/>
      <c r="MQ279" s="100"/>
      <c r="MR279" s="100"/>
      <c r="MS279" s="100"/>
      <c r="MT279" s="100"/>
      <c r="MU279" s="100"/>
      <c r="MV279" s="100"/>
      <c r="MW279" s="100"/>
      <c r="MX279" s="100"/>
      <c r="MY279" s="100"/>
      <c r="MZ279" s="100"/>
      <c r="NA279" s="100"/>
      <c r="NB279" s="100"/>
      <c r="NC279" s="100"/>
      <c r="ND279" s="100"/>
      <c r="NE279" s="100"/>
      <c r="NF279" s="100"/>
      <c r="NG279" s="100"/>
      <c r="NH279" s="100"/>
      <c r="NI279" s="100"/>
      <c r="NJ279" s="100"/>
      <c r="NK279" s="100"/>
      <c r="NL279" s="100"/>
      <c r="NM279" s="100"/>
      <c r="NN279" s="100"/>
      <c r="NO279" s="100"/>
      <c r="NP279" s="100"/>
      <c r="NQ279" s="100"/>
      <c r="NR279" s="100"/>
    </row>
    <row r="280" spans="1:382" s="155" customFormat="1" ht="25.5">
      <c r="A280" s="296"/>
      <c r="B280" s="160">
        <v>24.2</v>
      </c>
      <c r="C280" s="163" t="s">
        <v>116</v>
      </c>
      <c r="D280" s="164"/>
      <c r="E280" s="164"/>
      <c r="F280" s="161"/>
      <c r="G280" s="153"/>
      <c r="H280" s="165"/>
      <c r="I280" s="165"/>
      <c r="J280" s="167" t="s">
        <v>102</v>
      </c>
      <c r="K280" s="166">
        <v>40</v>
      </c>
      <c r="L280" s="201"/>
      <c r="M280" s="201"/>
      <c r="N280" s="201"/>
      <c r="O280" s="201"/>
      <c r="P280" s="159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  <c r="AM280" s="100"/>
      <c r="AN280" s="100"/>
      <c r="AO280" s="100"/>
      <c r="AP280" s="100"/>
      <c r="AQ280" s="100"/>
      <c r="AR280" s="100"/>
      <c r="AS280" s="100"/>
      <c r="AT280" s="100"/>
      <c r="AU280" s="100"/>
      <c r="AV280" s="100"/>
      <c r="AW280" s="100"/>
      <c r="AX280" s="100"/>
      <c r="AY280" s="100"/>
      <c r="AZ280" s="100"/>
      <c r="BA280" s="100"/>
      <c r="BB280" s="100"/>
      <c r="BC280" s="100"/>
      <c r="BD280" s="100"/>
      <c r="BE280" s="100"/>
      <c r="BF280" s="100"/>
      <c r="BG280" s="100"/>
      <c r="BH280" s="100"/>
      <c r="BI280" s="100"/>
      <c r="BJ280" s="100"/>
      <c r="BK280" s="100"/>
      <c r="BL280" s="100"/>
      <c r="BM280" s="100"/>
      <c r="BN280" s="100"/>
      <c r="BO280" s="100"/>
      <c r="BP280" s="100"/>
      <c r="BQ280" s="100"/>
      <c r="BR280" s="100"/>
      <c r="BS280" s="100"/>
      <c r="BT280" s="100"/>
      <c r="BU280" s="100"/>
      <c r="BV280" s="100"/>
      <c r="BW280" s="100"/>
      <c r="BX280" s="100"/>
      <c r="BY280" s="100"/>
      <c r="BZ280" s="100"/>
      <c r="CA280" s="100"/>
      <c r="CB280" s="100"/>
      <c r="CC280" s="100"/>
      <c r="CD280" s="100"/>
      <c r="CE280" s="100"/>
      <c r="CF280" s="100"/>
      <c r="CG280" s="100"/>
      <c r="CH280" s="100"/>
      <c r="CI280" s="100"/>
      <c r="CJ280" s="100"/>
      <c r="CK280" s="100"/>
      <c r="CL280" s="100"/>
      <c r="CM280" s="100"/>
      <c r="CN280" s="100"/>
      <c r="CO280" s="100"/>
      <c r="CP280" s="100"/>
      <c r="CQ280" s="100"/>
      <c r="CR280" s="100"/>
      <c r="CS280" s="100"/>
      <c r="CT280" s="100"/>
      <c r="CU280" s="100"/>
      <c r="CV280" s="100"/>
      <c r="CW280" s="100"/>
      <c r="CX280" s="100"/>
      <c r="CY280" s="100"/>
      <c r="CZ280" s="100"/>
      <c r="DA280" s="100"/>
      <c r="DB280" s="100"/>
      <c r="DC280" s="100"/>
      <c r="DD280" s="100"/>
      <c r="DE280" s="100"/>
      <c r="DF280" s="100"/>
      <c r="DG280" s="100"/>
      <c r="DH280" s="100"/>
      <c r="DI280" s="100"/>
      <c r="DJ280" s="100"/>
      <c r="DK280" s="100"/>
      <c r="DL280" s="100"/>
      <c r="DM280" s="100"/>
      <c r="DN280" s="100"/>
      <c r="DO280" s="100"/>
      <c r="DP280" s="100"/>
      <c r="DQ280" s="100"/>
      <c r="DR280" s="100"/>
      <c r="DS280" s="100"/>
      <c r="DT280" s="100"/>
      <c r="DU280" s="100"/>
      <c r="DV280" s="100"/>
      <c r="DW280" s="100"/>
      <c r="DX280" s="100"/>
      <c r="DY280" s="100"/>
      <c r="DZ280" s="100"/>
      <c r="EA280" s="100"/>
      <c r="EB280" s="100"/>
      <c r="EC280" s="100"/>
      <c r="ED280" s="100"/>
      <c r="EE280" s="100"/>
      <c r="EF280" s="100"/>
      <c r="EG280" s="100"/>
      <c r="EH280" s="100"/>
      <c r="EI280" s="100"/>
      <c r="EJ280" s="100"/>
      <c r="EK280" s="100"/>
      <c r="EL280" s="100"/>
      <c r="EM280" s="100"/>
      <c r="EN280" s="100"/>
      <c r="EO280" s="100"/>
      <c r="EP280" s="100"/>
      <c r="EQ280" s="100"/>
      <c r="ER280" s="100"/>
      <c r="ES280" s="100"/>
      <c r="ET280" s="100"/>
      <c r="EU280" s="100"/>
      <c r="EV280" s="100"/>
      <c r="EW280" s="100"/>
      <c r="EX280" s="100"/>
      <c r="EY280" s="100"/>
      <c r="EZ280" s="100"/>
      <c r="FA280" s="100"/>
      <c r="FB280" s="100"/>
      <c r="FC280" s="100"/>
      <c r="FD280" s="100"/>
      <c r="FE280" s="100"/>
      <c r="FF280" s="100"/>
      <c r="FG280" s="100"/>
      <c r="FH280" s="100"/>
      <c r="FI280" s="100"/>
      <c r="FJ280" s="100"/>
      <c r="FK280" s="100"/>
      <c r="FL280" s="100"/>
      <c r="FM280" s="100"/>
      <c r="FN280" s="100"/>
      <c r="FO280" s="100"/>
      <c r="FP280" s="100"/>
      <c r="FQ280" s="100"/>
      <c r="FR280" s="100"/>
      <c r="FS280" s="100"/>
      <c r="FT280" s="100"/>
      <c r="FU280" s="100"/>
      <c r="FV280" s="100"/>
      <c r="FW280" s="100"/>
      <c r="FX280" s="100"/>
      <c r="FY280" s="100"/>
      <c r="FZ280" s="100"/>
      <c r="GA280" s="100"/>
      <c r="GB280" s="100"/>
      <c r="GC280" s="100"/>
      <c r="GD280" s="100"/>
      <c r="GE280" s="100"/>
      <c r="GF280" s="100"/>
      <c r="GG280" s="100"/>
      <c r="GH280" s="100"/>
      <c r="GI280" s="100"/>
      <c r="GJ280" s="100"/>
      <c r="GK280" s="100"/>
      <c r="GL280" s="100"/>
      <c r="GM280" s="100"/>
      <c r="GN280" s="100"/>
      <c r="GO280" s="100"/>
      <c r="GP280" s="100"/>
      <c r="GQ280" s="100"/>
      <c r="GR280" s="100"/>
      <c r="GS280" s="100"/>
      <c r="GT280" s="100"/>
      <c r="GU280" s="100"/>
      <c r="GV280" s="100"/>
      <c r="GW280" s="100"/>
      <c r="GX280" s="100"/>
      <c r="GY280" s="100"/>
      <c r="GZ280" s="100"/>
      <c r="HA280" s="100"/>
      <c r="HB280" s="100"/>
      <c r="HC280" s="100"/>
      <c r="HD280" s="100"/>
      <c r="HE280" s="100"/>
      <c r="HF280" s="100"/>
      <c r="HG280" s="100"/>
      <c r="HH280" s="100"/>
      <c r="HI280" s="100"/>
      <c r="HJ280" s="100"/>
      <c r="HK280" s="100"/>
      <c r="HL280" s="100"/>
      <c r="HM280" s="100"/>
      <c r="HN280" s="100"/>
      <c r="HO280" s="100"/>
      <c r="HP280" s="100"/>
      <c r="HQ280" s="100"/>
      <c r="HR280" s="100"/>
      <c r="HS280" s="100"/>
      <c r="HT280" s="100"/>
      <c r="HU280" s="100"/>
      <c r="HV280" s="100"/>
      <c r="HW280" s="100"/>
      <c r="HX280" s="100"/>
      <c r="HY280" s="100"/>
      <c r="HZ280" s="100"/>
      <c r="IA280" s="100"/>
      <c r="IB280" s="100"/>
      <c r="IC280" s="100"/>
      <c r="ID280" s="100"/>
      <c r="IE280" s="100"/>
      <c r="IF280" s="100"/>
      <c r="IG280" s="100"/>
      <c r="IH280" s="100"/>
      <c r="II280" s="100"/>
      <c r="IJ280" s="100"/>
      <c r="IK280" s="100"/>
      <c r="IL280" s="100"/>
      <c r="IM280" s="100"/>
      <c r="IN280" s="100"/>
      <c r="IO280" s="100"/>
      <c r="IP280" s="100"/>
      <c r="IQ280" s="100"/>
      <c r="IR280" s="100"/>
      <c r="IS280" s="100"/>
      <c r="IT280" s="100"/>
      <c r="IU280" s="100"/>
      <c r="IV280" s="100"/>
      <c r="IW280" s="100"/>
      <c r="IX280" s="100"/>
      <c r="IY280" s="100"/>
      <c r="IZ280" s="100"/>
      <c r="JA280" s="100"/>
      <c r="JB280" s="100"/>
      <c r="JC280" s="100"/>
      <c r="JD280" s="100"/>
      <c r="JE280" s="100"/>
      <c r="JF280" s="100"/>
      <c r="JG280" s="100"/>
      <c r="JH280" s="100"/>
      <c r="JI280" s="100"/>
      <c r="JJ280" s="100"/>
      <c r="JK280" s="100"/>
      <c r="JL280" s="100"/>
      <c r="JM280" s="100"/>
      <c r="JN280" s="100"/>
      <c r="JO280" s="100"/>
      <c r="JP280" s="100"/>
      <c r="JQ280" s="100"/>
      <c r="JR280" s="100"/>
      <c r="JS280" s="100"/>
      <c r="JT280" s="100"/>
      <c r="JU280" s="100"/>
      <c r="JV280" s="100"/>
      <c r="JW280" s="100"/>
      <c r="JX280" s="100"/>
      <c r="JY280" s="100"/>
      <c r="JZ280" s="100"/>
      <c r="KA280" s="100"/>
      <c r="KB280" s="100"/>
      <c r="KC280" s="100"/>
      <c r="KD280" s="100"/>
      <c r="KE280" s="100"/>
      <c r="KF280" s="100"/>
      <c r="KG280" s="100"/>
      <c r="KH280" s="100"/>
      <c r="KI280" s="100"/>
      <c r="KJ280" s="100"/>
      <c r="KK280" s="100"/>
      <c r="KL280" s="100"/>
      <c r="KM280" s="100"/>
      <c r="KN280" s="100"/>
      <c r="KO280" s="100"/>
      <c r="KP280" s="100"/>
      <c r="KQ280" s="100"/>
      <c r="KR280" s="100"/>
      <c r="KS280" s="100"/>
      <c r="KT280" s="100"/>
      <c r="KU280" s="100"/>
      <c r="KV280" s="100"/>
      <c r="KW280" s="100"/>
      <c r="KX280" s="100"/>
      <c r="KY280" s="100"/>
      <c r="KZ280" s="100"/>
      <c r="LA280" s="100"/>
      <c r="LB280" s="100"/>
      <c r="LC280" s="100"/>
      <c r="LD280" s="100"/>
      <c r="LE280" s="100"/>
      <c r="LF280" s="100"/>
      <c r="LG280" s="100"/>
      <c r="LH280" s="100"/>
      <c r="LI280" s="100"/>
      <c r="LJ280" s="100"/>
      <c r="LK280" s="100"/>
      <c r="LL280" s="100"/>
      <c r="LM280" s="100"/>
      <c r="LN280" s="100"/>
      <c r="LO280" s="100"/>
      <c r="LP280" s="100"/>
      <c r="LQ280" s="100"/>
      <c r="LR280" s="100"/>
      <c r="LS280" s="100"/>
      <c r="LT280" s="100"/>
      <c r="LU280" s="100"/>
      <c r="LV280" s="100"/>
      <c r="LW280" s="100"/>
      <c r="LX280" s="100"/>
      <c r="LY280" s="100"/>
      <c r="LZ280" s="100"/>
      <c r="MA280" s="100"/>
      <c r="MB280" s="100"/>
      <c r="MC280" s="100"/>
      <c r="MD280" s="100"/>
      <c r="ME280" s="100"/>
      <c r="MF280" s="100"/>
      <c r="MG280" s="100"/>
      <c r="MH280" s="100"/>
      <c r="MI280" s="100"/>
      <c r="MJ280" s="100"/>
      <c r="MK280" s="100"/>
      <c r="ML280" s="100"/>
      <c r="MM280" s="100"/>
      <c r="MN280" s="100"/>
      <c r="MO280" s="100"/>
      <c r="MP280" s="100"/>
      <c r="MQ280" s="100"/>
      <c r="MR280" s="100"/>
      <c r="MS280" s="100"/>
      <c r="MT280" s="100"/>
      <c r="MU280" s="100"/>
      <c r="MV280" s="100"/>
      <c r="MW280" s="100"/>
      <c r="MX280" s="100"/>
      <c r="MY280" s="100"/>
      <c r="MZ280" s="100"/>
      <c r="NA280" s="100"/>
      <c r="NB280" s="100"/>
      <c r="NC280" s="100"/>
      <c r="ND280" s="100"/>
      <c r="NE280" s="100"/>
      <c r="NF280" s="100"/>
      <c r="NG280" s="100"/>
      <c r="NH280" s="100"/>
      <c r="NI280" s="100"/>
      <c r="NJ280" s="100"/>
      <c r="NK280" s="100"/>
      <c r="NL280" s="100"/>
      <c r="NM280" s="100"/>
      <c r="NN280" s="100"/>
      <c r="NO280" s="100"/>
      <c r="NP280" s="100"/>
      <c r="NQ280" s="100"/>
      <c r="NR280" s="100"/>
    </row>
    <row r="281" spans="1:382" s="155" customFormat="1" ht="25.5">
      <c r="A281" s="296"/>
      <c r="B281" s="160">
        <v>24.3</v>
      </c>
      <c r="C281" s="163" t="s">
        <v>141</v>
      </c>
      <c r="D281" s="164"/>
      <c r="E281" s="164"/>
      <c r="F281" s="161"/>
      <c r="G281" s="153"/>
      <c r="H281" s="165"/>
      <c r="I281" s="165"/>
      <c r="J281" s="169" t="s">
        <v>102</v>
      </c>
      <c r="K281" s="166">
        <v>11</v>
      </c>
      <c r="L281" s="201"/>
      <c r="M281" s="201"/>
      <c r="N281" s="201"/>
      <c r="O281" s="201"/>
      <c r="P281" s="159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  <c r="AM281" s="100"/>
      <c r="AN281" s="100"/>
      <c r="AO281" s="100"/>
      <c r="AP281" s="100"/>
      <c r="AQ281" s="100"/>
      <c r="AR281" s="100"/>
      <c r="AS281" s="100"/>
      <c r="AT281" s="100"/>
      <c r="AU281" s="100"/>
      <c r="AV281" s="100"/>
      <c r="AW281" s="100"/>
      <c r="AX281" s="100"/>
      <c r="AY281" s="100"/>
      <c r="AZ281" s="100"/>
      <c r="BA281" s="100"/>
      <c r="BB281" s="100"/>
      <c r="BC281" s="100"/>
      <c r="BD281" s="100"/>
      <c r="BE281" s="100"/>
      <c r="BF281" s="100"/>
      <c r="BG281" s="100"/>
      <c r="BH281" s="100"/>
      <c r="BI281" s="100"/>
      <c r="BJ281" s="100"/>
      <c r="BK281" s="100"/>
      <c r="BL281" s="100"/>
      <c r="BM281" s="100"/>
      <c r="BN281" s="100"/>
      <c r="BO281" s="100"/>
      <c r="BP281" s="100"/>
      <c r="BQ281" s="100"/>
      <c r="BR281" s="100"/>
      <c r="BS281" s="100"/>
      <c r="BT281" s="100"/>
      <c r="BU281" s="100"/>
      <c r="BV281" s="100"/>
      <c r="BW281" s="100"/>
      <c r="BX281" s="100"/>
      <c r="BY281" s="100"/>
      <c r="BZ281" s="100"/>
      <c r="CA281" s="100"/>
      <c r="CB281" s="100"/>
      <c r="CC281" s="100"/>
      <c r="CD281" s="100"/>
      <c r="CE281" s="100"/>
      <c r="CF281" s="100"/>
      <c r="CG281" s="100"/>
      <c r="CH281" s="100"/>
      <c r="CI281" s="100"/>
      <c r="CJ281" s="100"/>
      <c r="CK281" s="100"/>
      <c r="CL281" s="100"/>
      <c r="CM281" s="100"/>
      <c r="CN281" s="100"/>
      <c r="CO281" s="100"/>
      <c r="CP281" s="100"/>
      <c r="CQ281" s="100"/>
      <c r="CR281" s="100"/>
      <c r="CS281" s="100"/>
      <c r="CT281" s="100"/>
      <c r="CU281" s="100"/>
      <c r="CV281" s="100"/>
      <c r="CW281" s="100"/>
      <c r="CX281" s="100"/>
      <c r="CY281" s="100"/>
      <c r="CZ281" s="100"/>
      <c r="DA281" s="100"/>
      <c r="DB281" s="100"/>
      <c r="DC281" s="100"/>
      <c r="DD281" s="100"/>
      <c r="DE281" s="100"/>
      <c r="DF281" s="100"/>
      <c r="DG281" s="100"/>
      <c r="DH281" s="100"/>
      <c r="DI281" s="100"/>
      <c r="DJ281" s="100"/>
      <c r="DK281" s="100"/>
      <c r="DL281" s="100"/>
      <c r="DM281" s="100"/>
      <c r="DN281" s="100"/>
      <c r="DO281" s="100"/>
      <c r="DP281" s="100"/>
      <c r="DQ281" s="100"/>
      <c r="DR281" s="100"/>
      <c r="DS281" s="100"/>
      <c r="DT281" s="100"/>
      <c r="DU281" s="100"/>
      <c r="DV281" s="100"/>
      <c r="DW281" s="100"/>
      <c r="DX281" s="100"/>
      <c r="DY281" s="100"/>
      <c r="DZ281" s="100"/>
      <c r="EA281" s="100"/>
      <c r="EB281" s="100"/>
      <c r="EC281" s="100"/>
      <c r="ED281" s="100"/>
      <c r="EE281" s="100"/>
      <c r="EF281" s="100"/>
      <c r="EG281" s="100"/>
      <c r="EH281" s="100"/>
      <c r="EI281" s="100"/>
      <c r="EJ281" s="100"/>
      <c r="EK281" s="100"/>
      <c r="EL281" s="100"/>
      <c r="EM281" s="100"/>
      <c r="EN281" s="100"/>
      <c r="EO281" s="100"/>
      <c r="EP281" s="100"/>
      <c r="EQ281" s="100"/>
      <c r="ER281" s="100"/>
      <c r="ES281" s="100"/>
      <c r="ET281" s="100"/>
      <c r="EU281" s="100"/>
      <c r="EV281" s="100"/>
      <c r="EW281" s="100"/>
      <c r="EX281" s="100"/>
      <c r="EY281" s="100"/>
      <c r="EZ281" s="100"/>
      <c r="FA281" s="100"/>
      <c r="FB281" s="100"/>
      <c r="FC281" s="100"/>
      <c r="FD281" s="100"/>
      <c r="FE281" s="100"/>
      <c r="FF281" s="100"/>
      <c r="FG281" s="100"/>
      <c r="FH281" s="100"/>
      <c r="FI281" s="100"/>
      <c r="FJ281" s="100"/>
      <c r="FK281" s="100"/>
      <c r="FL281" s="100"/>
      <c r="FM281" s="100"/>
      <c r="FN281" s="100"/>
      <c r="FO281" s="100"/>
      <c r="FP281" s="100"/>
      <c r="FQ281" s="100"/>
      <c r="FR281" s="100"/>
      <c r="FS281" s="100"/>
      <c r="FT281" s="100"/>
      <c r="FU281" s="100"/>
      <c r="FV281" s="100"/>
      <c r="FW281" s="100"/>
      <c r="FX281" s="100"/>
      <c r="FY281" s="100"/>
      <c r="FZ281" s="100"/>
      <c r="GA281" s="100"/>
      <c r="GB281" s="100"/>
      <c r="GC281" s="100"/>
      <c r="GD281" s="100"/>
      <c r="GE281" s="100"/>
      <c r="GF281" s="100"/>
      <c r="GG281" s="100"/>
      <c r="GH281" s="100"/>
      <c r="GI281" s="100"/>
      <c r="GJ281" s="100"/>
      <c r="GK281" s="100"/>
      <c r="GL281" s="100"/>
      <c r="GM281" s="100"/>
      <c r="GN281" s="100"/>
      <c r="GO281" s="100"/>
      <c r="GP281" s="100"/>
      <c r="GQ281" s="100"/>
      <c r="GR281" s="100"/>
      <c r="GS281" s="100"/>
      <c r="GT281" s="100"/>
      <c r="GU281" s="100"/>
      <c r="GV281" s="100"/>
      <c r="GW281" s="100"/>
      <c r="GX281" s="100"/>
      <c r="GY281" s="100"/>
      <c r="GZ281" s="100"/>
      <c r="HA281" s="100"/>
      <c r="HB281" s="100"/>
      <c r="HC281" s="100"/>
      <c r="HD281" s="100"/>
      <c r="HE281" s="100"/>
      <c r="HF281" s="100"/>
      <c r="HG281" s="100"/>
      <c r="HH281" s="100"/>
      <c r="HI281" s="100"/>
      <c r="HJ281" s="100"/>
      <c r="HK281" s="100"/>
      <c r="HL281" s="100"/>
      <c r="HM281" s="100"/>
      <c r="HN281" s="100"/>
      <c r="HO281" s="100"/>
      <c r="HP281" s="100"/>
      <c r="HQ281" s="100"/>
      <c r="HR281" s="100"/>
      <c r="HS281" s="100"/>
      <c r="HT281" s="100"/>
      <c r="HU281" s="100"/>
      <c r="HV281" s="100"/>
      <c r="HW281" s="100"/>
      <c r="HX281" s="100"/>
      <c r="HY281" s="100"/>
      <c r="HZ281" s="100"/>
      <c r="IA281" s="100"/>
      <c r="IB281" s="100"/>
      <c r="IC281" s="100"/>
      <c r="ID281" s="100"/>
      <c r="IE281" s="100"/>
      <c r="IF281" s="100"/>
      <c r="IG281" s="100"/>
      <c r="IH281" s="100"/>
      <c r="II281" s="100"/>
      <c r="IJ281" s="100"/>
      <c r="IK281" s="100"/>
      <c r="IL281" s="100"/>
      <c r="IM281" s="100"/>
      <c r="IN281" s="100"/>
      <c r="IO281" s="100"/>
      <c r="IP281" s="100"/>
      <c r="IQ281" s="100"/>
      <c r="IR281" s="100"/>
      <c r="IS281" s="100"/>
      <c r="IT281" s="100"/>
      <c r="IU281" s="100"/>
      <c r="IV281" s="100"/>
      <c r="IW281" s="100"/>
      <c r="IX281" s="100"/>
      <c r="IY281" s="100"/>
      <c r="IZ281" s="100"/>
      <c r="JA281" s="100"/>
      <c r="JB281" s="100"/>
      <c r="JC281" s="100"/>
      <c r="JD281" s="100"/>
      <c r="JE281" s="100"/>
      <c r="JF281" s="100"/>
      <c r="JG281" s="100"/>
      <c r="JH281" s="100"/>
      <c r="JI281" s="100"/>
      <c r="JJ281" s="100"/>
      <c r="JK281" s="100"/>
      <c r="JL281" s="100"/>
      <c r="JM281" s="100"/>
      <c r="JN281" s="100"/>
      <c r="JO281" s="100"/>
      <c r="JP281" s="100"/>
      <c r="JQ281" s="100"/>
      <c r="JR281" s="100"/>
      <c r="JS281" s="100"/>
      <c r="JT281" s="100"/>
      <c r="JU281" s="100"/>
      <c r="JV281" s="100"/>
      <c r="JW281" s="100"/>
      <c r="JX281" s="100"/>
      <c r="JY281" s="100"/>
      <c r="JZ281" s="100"/>
      <c r="KA281" s="100"/>
      <c r="KB281" s="100"/>
      <c r="KC281" s="100"/>
      <c r="KD281" s="100"/>
      <c r="KE281" s="100"/>
      <c r="KF281" s="100"/>
      <c r="KG281" s="100"/>
      <c r="KH281" s="100"/>
      <c r="KI281" s="100"/>
      <c r="KJ281" s="100"/>
      <c r="KK281" s="100"/>
      <c r="KL281" s="100"/>
      <c r="KM281" s="100"/>
      <c r="KN281" s="100"/>
      <c r="KO281" s="100"/>
      <c r="KP281" s="100"/>
      <c r="KQ281" s="100"/>
      <c r="KR281" s="100"/>
      <c r="KS281" s="100"/>
      <c r="KT281" s="100"/>
      <c r="KU281" s="100"/>
      <c r="KV281" s="100"/>
      <c r="KW281" s="100"/>
      <c r="KX281" s="100"/>
      <c r="KY281" s="100"/>
      <c r="KZ281" s="100"/>
      <c r="LA281" s="100"/>
      <c r="LB281" s="100"/>
      <c r="LC281" s="100"/>
      <c r="LD281" s="100"/>
      <c r="LE281" s="100"/>
      <c r="LF281" s="100"/>
      <c r="LG281" s="100"/>
      <c r="LH281" s="100"/>
      <c r="LI281" s="100"/>
      <c r="LJ281" s="100"/>
      <c r="LK281" s="100"/>
      <c r="LL281" s="100"/>
      <c r="LM281" s="100"/>
      <c r="LN281" s="100"/>
      <c r="LO281" s="100"/>
      <c r="LP281" s="100"/>
      <c r="LQ281" s="100"/>
      <c r="LR281" s="100"/>
      <c r="LS281" s="100"/>
      <c r="LT281" s="100"/>
      <c r="LU281" s="100"/>
      <c r="LV281" s="100"/>
      <c r="LW281" s="100"/>
      <c r="LX281" s="100"/>
      <c r="LY281" s="100"/>
      <c r="LZ281" s="100"/>
      <c r="MA281" s="100"/>
      <c r="MB281" s="100"/>
      <c r="MC281" s="100"/>
      <c r="MD281" s="100"/>
      <c r="ME281" s="100"/>
      <c r="MF281" s="100"/>
      <c r="MG281" s="100"/>
      <c r="MH281" s="100"/>
      <c r="MI281" s="100"/>
      <c r="MJ281" s="100"/>
      <c r="MK281" s="100"/>
      <c r="ML281" s="100"/>
      <c r="MM281" s="100"/>
      <c r="MN281" s="100"/>
      <c r="MO281" s="100"/>
      <c r="MP281" s="100"/>
      <c r="MQ281" s="100"/>
      <c r="MR281" s="100"/>
      <c r="MS281" s="100"/>
      <c r="MT281" s="100"/>
      <c r="MU281" s="100"/>
      <c r="MV281" s="100"/>
      <c r="MW281" s="100"/>
      <c r="MX281" s="100"/>
      <c r="MY281" s="100"/>
      <c r="MZ281" s="100"/>
      <c r="NA281" s="100"/>
      <c r="NB281" s="100"/>
      <c r="NC281" s="100"/>
      <c r="ND281" s="100"/>
      <c r="NE281" s="100"/>
      <c r="NF281" s="100"/>
      <c r="NG281" s="100"/>
      <c r="NH281" s="100"/>
      <c r="NI281" s="100"/>
      <c r="NJ281" s="100"/>
      <c r="NK281" s="100"/>
      <c r="NL281" s="100"/>
      <c r="NM281" s="100"/>
      <c r="NN281" s="100"/>
      <c r="NO281" s="100"/>
      <c r="NP281" s="100"/>
      <c r="NQ281" s="100"/>
      <c r="NR281" s="100"/>
    </row>
    <row r="282" spans="1:382" s="155" customFormat="1">
      <c r="A282" s="296"/>
      <c r="B282" s="160">
        <v>24.4</v>
      </c>
      <c r="C282" s="170" t="s">
        <v>376</v>
      </c>
      <c r="D282" s="236"/>
      <c r="E282" s="236"/>
      <c r="F282" s="162"/>
      <c r="G282" s="156"/>
      <c r="H282" s="172"/>
      <c r="I282" s="172"/>
      <c r="J282" s="169" t="s">
        <v>102</v>
      </c>
      <c r="K282" s="166">
        <v>1</v>
      </c>
      <c r="L282" s="201"/>
      <c r="M282" s="201"/>
      <c r="N282" s="201"/>
      <c r="O282" s="201"/>
      <c r="P282" s="115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M282" s="100"/>
      <c r="AN282" s="100"/>
      <c r="AO282" s="100"/>
      <c r="AP282" s="100"/>
      <c r="AQ282" s="100"/>
      <c r="AR282" s="100"/>
      <c r="AS282" s="100"/>
      <c r="AT282" s="100"/>
      <c r="AU282" s="100"/>
      <c r="AV282" s="100"/>
      <c r="AW282" s="100"/>
      <c r="AX282" s="100"/>
      <c r="AY282" s="100"/>
      <c r="AZ282" s="100"/>
      <c r="BA282" s="100"/>
      <c r="BB282" s="100"/>
      <c r="BC282" s="100"/>
      <c r="BD282" s="100"/>
      <c r="BE282" s="100"/>
      <c r="BF282" s="100"/>
      <c r="BG282" s="100"/>
      <c r="BH282" s="100"/>
      <c r="BI282" s="100"/>
      <c r="BJ282" s="100"/>
      <c r="BK282" s="100"/>
      <c r="BL282" s="100"/>
      <c r="BM282" s="100"/>
      <c r="BN282" s="100"/>
      <c r="BO282" s="100"/>
      <c r="BP282" s="100"/>
      <c r="BQ282" s="100"/>
      <c r="BR282" s="100"/>
      <c r="BS282" s="100"/>
      <c r="BT282" s="100"/>
      <c r="BU282" s="100"/>
      <c r="BV282" s="100"/>
      <c r="BW282" s="100"/>
      <c r="BX282" s="100"/>
      <c r="BY282" s="100"/>
      <c r="BZ282" s="100"/>
      <c r="CA282" s="100"/>
      <c r="CB282" s="100"/>
      <c r="CC282" s="100"/>
      <c r="CD282" s="100"/>
      <c r="CE282" s="100"/>
      <c r="CF282" s="100"/>
      <c r="CG282" s="100"/>
      <c r="CH282" s="100"/>
      <c r="CI282" s="100"/>
      <c r="CJ282" s="100"/>
      <c r="CK282" s="100"/>
      <c r="CL282" s="100"/>
      <c r="CM282" s="100"/>
      <c r="CN282" s="100"/>
      <c r="CO282" s="100"/>
      <c r="CP282" s="100"/>
      <c r="CQ282" s="100"/>
      <c r="CR282" s="100"/>
      <c r="CS282" s="100"/>
      <c r="CT282" s="100"/>
      <c r="CU282" s="100"/>
      <c r="CV282" s="100"/>
      <c r="CW282" s="100"/>
      <c r="CX282" s="100"/>
      <c r="CY282" s="100"/>
      <c r="CZ282" s="100"/>
      <c r="DA282" s="100"/>
      <c r="DB282" s="100"/>
      <c r="DC282" s="100"/>
      <c r="DD282" s="100"/>
      <c r="DE282" s="100"/>
      <c r="DF282" s="100"/>
      <c r="DG282" s="100"/>
      <c r="DH282" s="100"/>
      <c r="DI282" s="100"/>
      <c r="DJ282" s="100"/>
      <c r="DK282" s="100"/>
      <c r="DL282" s="100"/>
      <c r="DM282" s="100"/>
      <c r="DN282" s="100"/>
      <c r="DO282" s="100"/>
      <c r="DP282" s="100"/>
      <c r="DQ282" s="100"/>
      <c r="DR282" s="100"/>
      <c r="DS282" s="100"/>
      <c r="DT282" s="100"/>
      <c r="DU282" s="100"/>
      <c r="DV282" s="100"/>
      <c r="DW282" s="100"/>
      <c r="DX282" s="100"/>
      <c r="DY282" s="100"/>
      <c r="DZ282" s="100"/>
      <c r="EA282" s="100"/>
      <c r="EB282" s="100"/>
      <c r="EC282" s="100"/>
      <c r="ED282" s="100"/>
      <c r="EE282" s="100"/>
      <c r="EF282" s="100"/>
      <c r="EG282" s="100"/>
      <c r="EH282" s="100"/>
      <c r="EI282" s="100"/>
      <c r="EJ282" s="100"/>
      <c r="EK282" s="100"/>
      <c r="EL282" s="100"/>
      <c r="EM282" s="100"/>
      <c r="EN282" s="100"/>
      <c r="EO282" s="100"/>
      <c r="EP282" s="100"/>
      <c r="EQ282" s="100"/>
      <c r="ER282" s="100"/>
      <c r="ES282" s="100"/>
      <c r="ET282" s="100"/>
      <c r="EU282" s="100"/>
      <c r="EV282" s="100"/>
      <c r="EW282" s="100"/>
      <c r="EX282" s="100"/>
      <c r="EY282" s="100"/>
      <c r="EZ282" s="100"/>
      <c r="FA282" s="100"/>
      <c r="FB282" s="100"/>
      <c r="FC282" s="100"/>
      <c r="FD282" s="100"/>
      <c r="FE282" s="100"/>
      <c r="FF282" s="100"/>
      <c r="FG282" s="100"/>
      <c r="FH282" s="100"/>
      <c r="FI282" s="100"/>
      <c r="FJ282" s="100"/>
      <c r="FK282" s="100"/>
      <c r="FL282" s="100"/>
      <c r="FM282" s="100"/>
      <c r="FN282" s="100"/>
      <c r="FO282" s="100"/>
      <c r="FP282" s="100"/>
      <c r="FQ282" s="100"/>
      <c r="FR282" s="100"/>
      <c r="FS282" s="100"/>
      <c r="FT282" s="100"/>
      <c r="FU282" s="100"/>
      <c r="FV282" s="100"/>
      <c r="FW282" s="100"/>
      <c r="FX282" s="100"/>
      <c r="FY282" s="100"/>
      <c r="FZ282" s="100"/>
      <c r="GA282" s="100"/>
      <c r="GB282" s="100"/>
      <c r="GC282" s="100"/>
      <c r="GD282" s="100"/>
      <c r="GE282" s="100"/>
      <c r="GF282" s="100"/>
      <c r="GG282" s="100"/>
      <c r="GH282" s="100"/>
      <c r="GI282" s="100"/>
      <c r="GJ282" s="100"/>
      <c r="GK282" s="100"/>
      <c r="GL282" s="100"/>
      <c r="GM282" s="100"/>
      <c r="GN282" s="100"/>
      <c r="GO282" s="100"/>
      <c r="GP282" s="100"/>
      <c r="GQ282" s="100"/>
      <c r="GR282" s="100"/>
      <c r="GS282" s="100"/>
      <c r="GT282" s="100"/>
      <c r="GU282" s="100"/>
      <c r="GV282" s="100"/>
      <c r="GW282" s="100"/>
      <c r="GX282" s="100"/>
      <c r="GY282" s="100"/>
      <c r="GZ282" s="100"/>
      <c r="HA282" s="100"/>
      <c r="HB282" s="100"/>
      <c r="HC282" s="100"/>
      <c r="HD282" s="100"/>
      <c r="HE282" s="100"/>
      <c r="HF282" s="100"/>
      <c r="HG282" s="100"/>
      <c r="HH282" s="100"/>
      <c r="HI282" s="100"/>
      <c r="HJ282" s="100"/>
      <c r="HK282" s="100"/>
      <c r="HL282" s="100"/>
      <c r="HM282" s="100"/>
      <c r="HN282" s="100"/>
      <c r="HO282" s="100"/>
      <c r="HP282" s="100"/>
      <c r="HQ282" s="100"/>
      <c r="HR282" s="100"/>
      <c r="HS282" s="100"/>
      <c r="HT282" s="100"/>
      <c r="HU282" s="100"/>
      <c r="HV282" s="100"/>
      <c r="HW282" s="100"/>
      <c r="HX282" s="100"/>
      <c r="HY282" s="100"/>
      <c r="HZ282" s="100"/>
      <c r="IA282" s="100"/>
      <c r="IB282" s="100"/>
      <c r="IC282" s="100"/>
      <c r="ID282" s="100"/>
      <c r="IE282" s="100"/>
      <c r="IF282" s="100"/>
      <c r="IG282" s="100"/>
      <c r="IH282" s="100"/>
      <c r="II282" s="100"/>
      <c r="IJ282" s="100"/>
      <c r="IK282" s="100"/>
      <c r="IL282" s="100"/>
      <c r="IM282" s="100"/>
      <c r="IN282" s="100"/>
      <c r="IO282" s="100"/>
      <c r="IP282" s="100"/>
      <c r="IQ282" s="100"/>
      <c r="IR282" s="100"/>
      <c r="IS282" s="100"/>
      <c r="IT282" s="100"/>
      <c r="IU282" s="100"/>
      <c r="IV282" s="100"/>
      <c r="IW282" s="100"/>
      <c r="IX282" s="100"/>
      <c r="IY282" s="100"/>
      <c r="IZ282" s="100"/>
      <c r="JA282" s="100"/>
      <c r="JB282" s="100"/>
      <c r="JC282" s="100"/>
      <c r="JD282" s="100"/>
      <c r="JE282" s="100"/>
      <c r="JF282" s="100"/>
      <c r="JG282" s="100"/>
      <c r="JH282" s="100"/>
      <c r="JI282" s="100"/>
      <c r="JJ282" s="100"/>
      <c r="JK282" s="100"/>
      <c r="JL282" s="100"/>
      <c r="JM282" s="100"/>
      <c r="JN282" s="100"/>
      <c r="JO282" s="100"/>
      <c r="JP282" s="100"/>
      <c r="JQ282" s="100"/>
      <c r="JR282" s="100"/>
      <c r="JS282" s="100"/>
      <c r="JT282" s="100"/>
      <c r="JU282" s="100"/>
      <c r="JV282" s="100"/>
      <c r="JW282" s="100"/>
      <c r="JX282" s="100"/>
      <c r="JY282" s="100"/>
      <c r="JZ282" s="100"/>
      <c r="KA282" s="100"/>
      <c r="KB282" s="100"/>
      <c r="KC282" s="100"/>
      <c r="KD282" s="100"/>
      <c r="KE282" s="100"/>
      <c r="KF282" s="100"/>
      <c r="KG282" s="100"/>
      <c r="KH282" s="100"/>
      <c r="KI282" s="100"/>
      <c r="KJ282" s="100"/>
      <c r="KK282" s="100"/>
      <c r="KL282" s="100"/>
      <c r="KM282" s="100"/>
      <c r="KN282" s="100"/>
      <c r="KO282" s="100"/>
      <c r="KP282" s="100"/>
      <c r="KQ282" s="100"/>
      <c r="KR282" s="100"/>
      <c r="KS282" s="100"/>
      <c r="KT282" s="100"/>
      <c r="KU282" s="100"/>
      <c r="KV282" s="100"/>
      <c r="KW282" s="100"/>
      <c r="KX282" s="100"/>
      <c r="KY282" s="100"/>
      <c r="KZ282" s="100"/>
      <c r="LA282" s="100"/>
      <c r="LB282" s="100"/>
      <c r="LC282" s="100"/>
      <c r="LD282" s="100"/>
      <c r="LE282" s="100"/>
      <c r="LF282" s="100"/>
      <c r="LG282" s="100"/>
      <c r="LH282" s="100"/>
      <c r="LI282" s="100"/>
      <c r="LJ282" s="100"/>
      <c r="LK282" s="100"/>
      <c r="LL282" s="100"/>
      <c r="LM282" s="100"/>
      <c r="LN282" s="100"/>
      <c r="LO282" s="100"/>
      <c r="LP282" s="100"/>
      <c r="LQ282" s="100"/>
      <c r="LR282" s="100"/>
      <c r="LS282" s="100"/>
      <c r="LT282" s="100"/>
      <c r="LU282" s="100"/>
      <c r="LV282" s="100"/>
      <c r="LW282" s="100"/>
      <c r="LX282" s="100"/>
      <c r="LY282" s="100"/>
      <c r="LZ282" s="100"/>
      <c r="MA282" s="100"/>
      <c r="MB282" s="100"/>
      <c r="MC282" s="100"/>
      <c r="MD282" s="100"/>
      <c r="ME282" s="100"/>
      <c r="MF282" s="100"/>
      <c r="MG282" s="100"/>
      <c r="MH282" s="100"/>
      <c r="MI282" s="100"/>
      <c r="MJ282" s="100"/>
      <c r="MK282" s="100"/>
      <c r="ML282" s="100"/>
      <c r="MM282" s="100"/>
      <c r="MN282" s="100"/>
      <c r="MO282" s="100"/>
      <c r="MP282" s="100"/>
      <c r="MQ282" s="100"/>
      <c r="MR282" s="100"/>
      <c r="MS282" s="100"/>
      <c r="MT282" s="100"/>
      <c r="MU282" s="100"/>
      <c r="MV282" s="100"/>
      <c r="MW282" s="100"/>
      <c r="MX282" s="100"/>
      <c r="MY282" s="100"/>
      <c r="MZ282" s="100"/>
      <c r="NA282" s="100"/>
      <c r="NB282" s="100"/>
      <c r="NC282" s="100"/>
      <c r="ND282" s="100"/>
      <c r="NE282" s="100"/>
      <c r="NF282" s="100"/>
      <c r="NG282" s="100"/>
      <c r="NH282" s="100"/>
      <c r="NI282" s="100"/>
      <c r="NJ282" s="100"/>
      <c r="NK282" s="100"/>
      <c r="NL282" s="100"/>
      <c r="NM282" s="100"/>
      <c r="NN282" s="100"/>
      <c r="NO282" s="100"/>
      <c r="NP282" s="100"/>
      <c r="NQ282" s="100"/>
      <c r="NR282" s="100"/>
    </row>
    <row r="283" spans="1:382" s="155" customFormat="1">
      <c r="A283" s="296"/>
      <c r="B283" s="160">
        <v>24.7</v>
      </c>
      <c r="C283" s="152" t="s">
        <v>380</v>
      </c>
      <c r="D283" s="237"/>
      <c r="E283" s="238"/>
      <c r="F283" s="162"/>
      <c r="G283" s="156"/>
      <c r="H283" s="156"/>
      <c r="I283" s="156"/>
      <c r="J283" s="169" t="s">
        <v>102</v>
      </c>
      <c r="K283" s="166">
        <v>2</v>
      </c>
      <c r="L283" s="201"/>
      <c r="M283" s="201"/>
      <c r="N283" s="201"/>
      <c r="O283" s="201"/>
      <c r="P283" s="115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M283" s="100"/>
      <c r="AN283" s="100"/>
      <c r="AO283" s="100"/>
      <c r="AP283" s="100"/>
      <c r="AQ283" s="100"/>
      <c r="AR283" s="100"/>
      <c r="AS283" s="100"/>
      <c r="AT283" s="100"/>
      <c r="AU283" s="100"/>
      <c r="AV283" s="100"/>
      <c r="AW283" s="100"/>
      <c r="AX283" s="100"/>
      <c r="AY283" s="100"/>
      <c r="AZ283" s="100"/>
      <c r="BA283" s="100"/>
      <c r="BB283" s="100"/>
      <c r="BC283" s="100"/>
      <c r="BD283" s="100"/>
      <c r="BE283" s="100"/>
      <c r="BF283" s="100"/>
      <c r="BG283" s="100"/>
      <c r="BH283" s="100"/>
      <c r="BI283" s="100"/>
      <c r="BJ283" s="100"/>
      <c r="BK283" s="100"/>
      <c r="BL283" s="100"/>
      <c r="BM283" s="100"/>
      <c r="BN283" s="100"/>
      <c r="BO283" s="100"/>
      <c r="BP283" s="100"/>
      <c r="BQ283" s="100"/>
      <c r="BR283" s="100"/>
      <c r="BS283" s="100"/>
      <c r="BT283" s="100"/>
      <c r="BU283" s="100"/>
      <c r="BV283" s="100"/>
      <c r="BW283" s="100"/>
      <c r="BX283" s="100"/>
      <c r="BY283" s="100"/>
      <c r="BZ283" s="100"/>
      <c r="CA283" s="100"/>
      <c r="CB283" s="100"/>
      <c r="CC283" s="100"/>
      <c r="CD283" s="100"/>
      <c r="CE283" s="100"/>
      <c r="CF283" s="100"/>
      <c r="CG283" s="100"/>
      <c r="CH283" s="100"/>
      <c r="CI283" s="100"/>
      <c r="CJ283" s="100"/>
      <c r="CK283" s="100"/>
      <c r="CL283" s="100"/>
      <c r="CM283" s="100"/>
      <c r="CN283" s="100"/>
      <c r="CO283" s="100"/>
      <c r="CP283" s="100"/>
      <c r="CQ283" s="100"/>
      <c r="CR283" s="100"/>
      <c r="CS283" s="100"/>
      <c r="CT283" s="100"/>
      <c r="CU283" s="100"/>
      <c r="CV283" s="100"/>
      <c r="CW283" s="100"/>
      <c r="CX283" s="100"/>
      <c r="CY283" s="100"/>
      <c r="CZ283" s="100"/>
      <c r="DA283" s="100"/>
      <c r="DB283" s="100"/>
      <c r="DC283" s="100"/>
      <c r="DD283" s="100"/>
      <c r="DE283" s="100"/>
      <c r="DF283" s="100"/>
      <c r="DG283" s="100"/>
      <c r="DH283" s="100"/>
      <c r="DI283" s="100"/>
      <c r="DJ283" s="100"/>
      <c r="DK283" s="100"/>
      <c r="DL283" s="100"/>
      <c r="DM283" s="100"/>
      <c r="DN283" s="100"/>
      <c r="DO283" s="100"/>
      <c r="DP283" s="100"/>
      <c r="DQ283" s="100"/>
      <c r="DR283" s="100"/>
      <c r="DS283" s="100"/>
      <c r="DT283" s="100"/>
      <c r="DU283" s="100"/>
      <c r="DV283" s="100"/>
      <c r="DW283" s="100"/>
      <c r="DX283" s="100"/>
      <c r="DY283" s="100"/>
      <c r="DZ283" s="100"/>
      <c r="EA283" s="100"/>
      <c r="EB283" s="100"/>
      <c r="EC283" s="100"/>
      <c r="ED283" s="100"/>
      <c r="EE283" s="100"/>
      <c r="EF283" s="100"/>
      <c r="EG283" s="100"/>
      <c r="EH283" s="100"/>
      <c r="EI283" s="100"/>
      <c r="EJ283" s="100"/>
      <c r="EK283" s="100"/>
      <c r="EL283" s="100"/>
      <c r="EM283" s="100"/>
      <c r="EN283" s="100"/>
      <c r="EO283" s="100"/>
      <c r="EP283" s="100"/>
      <c r="EQ283" s="100"/>
      <c r="ER283" s="100"/>
      <c r="ES283" s="100"/>
      <c r="ET283" s="100"/>
      <c r="EU283" s="100"/>
      <c r="EV283" s="100"/>
      <c r="EW283" s="100"/>
      <c r="EX283" s="100"/>
      <c r="EY283" s="100"/>
      <c r="EZ283" s="100"/>
      <c r="FA283" s="100"/>
      <c r="FB283" s="100"/>
      <c r="FC283" s="100"/>
      <c r="FD283" s="100"/>
      <c r="FE283" s="100"/>
      <c r="FF283" s="100"/>
      <c r="FG283" s="100"/>
      <c r="FH283" s="100"/>
      <c r="FI283" s="100"/>
      <c r="FJ283" s="100"/>
      <c r="FK283" s="100"/>
      <c r="FL283" s="100"/>
      <c r="FM283" s="100"/>
      <c r="FN283" s="100"/>
      <c r="FO283" s="100"/>
      <c r="FP283" s="100"/>
      <c r="FQ283" s="100"/>
      <c r="FR283" s="100"/>
      <c r="FS283" s="100"/>
      <c r="FT283" s="100"/>
      <c r="FU283" s="100"/>
      <c r="FV283" s="100"/>
      <c r="FW283" s="100"/>
      <c r="FX283" s="100"/>
      <c r="FY283" s="100"/>
      <c r="FZ283" s="100"/>
      <c r="GA283" s="100"/>
      <c r="GB283" s="100"/>
      <c r="GC283" s="100"/>
      <c r="GD283" s="100"/>
      <c r="GE283" s="100"/>
      <c r="GF283" s="100"/>
      <c r="GG283" s="100"/>
      <c r="GH283" s="100"/>
      <c r="GI283" s="100"/>
      <c r="GJ283" s="100"/>
      <c r="GK283" s="100"/>
      <c r="GL283" s="100"/>
      <c r="GM283" s="100"/>
      <c r="GN283" s="100"/>
      <c r="GO283" s="100"/>
      <c r="GP283" s="100"/>
      <c r="GQ283" s="100"/>
      <c r="GR283" s="100"/>
      <c r="GS283" s="100"/>
      <c r="GT283" s="100"/>
      <c r="GU283" s="100"/>
      <c r="GV283" s="100"/>
      <c r="GW283" s="100"/>
      <c r="GX283" s="100"/>
      <c r="GY283" s="100"/>
      <c r="GZ283" s="100"/>
      <c r="HA283" s="100"/>
      <c r="HB283" s="100"/>
      <c r="HC283" s="100"/>
      <c r="HD283" s="100"/>
      <c r="HE283" s="100"/>
      <c r="HF283" s="100"/>
      <c r="HG283" s="100"/>
      <c r="HH283" s="100"/>
      <c r="HI283" s="100"/>
      <c r="HJ283" s="100"/>
      <c r="HK283" s="100"/>
      <c r="HL283" s="100"/>
      <c r="HM283" s="100"/>
      <c r="HN283" s="100"/>
      <c r="HO283" s="100"/>
      <c r="HP283" s="100"/>
      <c r="HQ283" s="100"/>
      <c r="HR283" s="100"/>
      <c r="HS283" s="100"/>
      <c r="HT283" s="100"/>
      <c r="HU283" s="100"/>
      <c r="HV283" s="100"/>
      <c r="HW283" s="100"/>
      <c r="HX283" s="100"/>
      <c r="HY283" s="100"/>
      <c r="HZ283" s="100"/>
      <c r="IA283" s="100"/>
      <c r="IB283" s="100"/>
      <c r="IC283" s="100"/>
      <c r="ID283" s="100"/>
      <c r="IE283" s="100"/>
      <c r="IF283" s="100"/>
      <c r="IG283" s="100"/>
      <c r="IH283" s="100"/>
      <c r="II283" s="100"/>
      <c r="IJ283" s="100"/>
      <c r="IK283" s="100"/>
      <c r="IL283" s="100"/>
      <c r="IM283" s="100"/>
      <c r="IN283" s="100"/>
      <c r="IO283" s="100"/>
      <c r="IP283" s="100"/>
      <c r="IQ283" s="100"/>
      <c r="IR283" s="100"/>
      <c r="IS283" s="100"/>
      <c r="IT283" s="100"/>
      <c r="IU283" s="100"/>
      <c r="IV283" s="100"/>
      <c r="IW283" s="100"/>
      <c r="IX283" s="100"/>
      <c r="IY283" s="100"/>
      <c r="IZ283" s="100"/>
      <c r="JA283" s="100"/>
      <c r="JB283" s="100"/>
      <c r="JC283" s="100"/>
      <c r="JD283" s="100"/>
      <c r="JE283" s="100"/>
      <c r="JF283" s="100"/>
      <c r="JG283" s="100"/>
      <c r="JH283" s="100"/>
      <c r="JI283" s="100"/>
      <c r="JJ283" s="100"/>
      <c r="JK283" s="100"/>
      <c r="JL283" s="100"/>
      <c r="JM283" s="100"/>
      <c r="JN283" s="100"/>
      <c r="JO283" s="100"/>
      <c r="JP283" s="100"/>
      <c r="JQ283" s="100"/>
      <c r="JR283" s="100"/>
      <c r="JS283" s="100"/>
      <c r="JT283" s="100"/>
      <c r="JU283" s="100"/>
      <c r="JV283" s="100"/>
      <c r="JW283" s="100"/>
      <c r="JX283" s="100"/>
      <c r="JY283" s="100"/>
      <c r="JZ283" s="100"/>
      <c r="KA283" s="100"/>
      <c r="KB283" s="100"/>
      <c r="KC283" s="100"/>
      <c r="KD283" s="100"/>
      <c r="KE283" s="100"/>
      <c r="KF283" s="100"/>
      <c r="KG283" s="100"/>
      <c r="KH283" s="100"/>
      <c r="KI283" s="100"/>
      <c r="KJ283" s="100"/>
      <c r="KK283" s="100"/>
      <c r="KL283" s="100"/>
      <c r="KM283" s="100"/>
      <c r="KN283" s="100"/>
      <c r="KO283" s="100"/>
      <c r="KP283" s="100"/>
      <c r="KQ283" s="100"/>
      <c r="KR283" s="100"/>
      <c r="KS283" s="100"/>
      <c r="KT283" s="100"/>
      <c r="KU283" s="100"/>
      <c r="KV283" s="100"/>
      <c r="KW283" s="100"/>
      <c r="KX283" s="100"/>
      <c r="KY283" s="100"/>
      <c r="KZ283" s="100"/>
      <c r="LA283" s="100"/>
      <c r="LB283" s="100"/>
      <c r="LC283" s="100"/>
      <c r="LD283" s="100"/>
      <c r="LE283" s="100"/>
      <c r="LF283" s="100"/>
      <c r="LG283" s="100"/>
      <c r="LH283" s="100"/>
      <c r="LI283" s="100"/>
      <c r="LJ283" s="100"/>
      <c r="LK283" s="100"/>
      <c r="LL283" s="100"/>
      <c r="LM283" s="100"/>
      <c r="LN283" s="100"/>
      <c r="LO283" s="100"/>
      <c r="LP283" s="100"/>
      <c r="LQ283" s="100"/>
      <c r="LR283" s="100"/>
      <c r="LS283" s="100"/>
      <c r="LT283" s="100"/>
      <c r="LU283" s="100"/>
      <c r="LV283" s="100"/>
      <c r="LW283" s="100"/>
      <c r="LX283" s="100"/>
      <c r="LY283" s="100"/>
      <c r="LZ283" s="100"/>
      <c r="MA283" s="100"/>
      <c r="MB283" s="100"/>
      <c r="MC283" s="100"/>
      <c r="MD283" s="100"/>
      <c r="ME283" s="100"/>
      <c r="MF283" s="100"/>
      <c r="MG283" s="100"/>
      <c r="MH283" s="100"/>
      <c r="MI283" s="100"/>
      <c r="MJ283" s="100"/>
      <c r="MK283" s="100"/>
      <c r="ML283" s="100"/>
      <c r="MM283" s="100"/>
      <c r="MN283" s="100"/>
      <c r="MO283" s="100"/>
      <c r="MP283" s="100"/>
      <c r="MQ283" s="100"/>
      <c r="MR283" s="100"/>
      <c r="MS283" s="100"/>
      <c r="MT283" s="100"/>
      <c r="MU283" s="100"/>
      <c r="MV283" s="100"/>
      <c r="MW283" s="100"/>
      <c r="MX283" s="100"/>
      <c r="MY283" s="100"/>
      <c r="MZ283" s="100"/>
      <c r="NA283" s="100"/>
      <c r="NB283" s="100"/>
      <c r="NC283" s="100"/>
      <c r="ND283" s="100"/>
      <c r="NE283" s="100"/>
      <c r="NF283" s="100"/>
      <c r="NG283" s="100"/>
      <c r="NH283" s="100"/>
      <c r="NI283" s="100"/>
      <c r="NJ283" s="100"/>
      <c r="NK283" s="100"/>
      <c r="NL283" s="100"/>
      <c r="NM283" s="100"/>
      <c r="NN283" s="100"/>
      <c r="NO283" s="100"/>
      <c r="NP283" s="100"/>
      <c r="NQ283" s="100"/>
      <c r="NR283" s="100"/>
    </row>
    <row r="284" spans="1:382" s="155" customFormat="1">
      <c r="A284" s="296"/>
      <c r="B284" s="160">
        <v>24.8</v>
      </c>
      <c r="C284" s="152" t="s">
        <v>377</v>
      </c>
      <c r="D284" s="237"/>
      <c r="E284" s="238"/>
      <c r="F284" s="162"/>
      <c r="G284" s="156"/>
      <c r="H284" s="156"/>
      <c r="I284" s="156"/>
      <c r="J284" s="169" t="s">
        <v>102</v>
      </c>
      <c r="K284" s="166">
        <v>1</v>
      </c>
      <c r="L284" s="201"/>
      <c r="M284" s="201"/>
      <c r="N284" s="201"/>
      <c r="O284" s="201"/>
      <c r="P284" s="115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M284" s="100"/>
      <c r="AN284" s="100"/>
      <c r="AO284" s="100"/>
      <c r="AP284" s="100"/>
      <c r="AQ284" s="100"/>
      <c r="AR284" s="100"/>
      <c r="AS284" s="100"/>
      <c r="AT284" s="100"/>
      <c r="AU284" s="100"/>
      <c r="AV284" s="100"/>
      <c r="AW284" s="100"/>
      <c r="AX284" s="100"/>
      <c r="AY284" s="100"/>
      <c r="AZ284" s="100"/>
      <c r="BA284" s="100"/>
      <c r="BB284" s="100"/>
      <c r="BC284" s="100"/>
      <c r="BD284" s="100"/>
      <c r="BE284" s="100"/>
      <c r="BF284" s="100"/>
      <c r="BG284" s="100"/>
      <c r="BH284" s="100"/>
      <c r="BI284" s="100"/>
      <c r="BJ284" s="100"/>
      <c r="BK284" s="100"/>
      <c r="BL284" s="100"/>
      <c r="BM284" s="100"/>
      <c r="BN284" s="100"/>
      <c r="BO284" s="100"/>
      <c r="BP284" s="100"/>
      <c r="BQ284" s="100"/>
      <c r="BR284" s="100"/>
      <c r="BS284" s="100"/>
      <c r="BT284" s="100"/>
      <c r="BU284" s="100"/>
      <c r="BV284" s="100"/>
      <c r="BW284" s="100"/>
      <c r="BX284" s="100"/>
      <c r="BY284" s="100"/>
      <c r="BZ284" s="100"/>
      <c r="CA284" s="100"/>
      <c r="CB284" s="100"/>
      <c r="CC284" s="100"/>
      <c r="CD284" s="100"/>
      <c r="CE284" s="100"/>
      <c r="CF284" s="100"/>
      <c r="CG284" s="100"/>
      <c r="CH284" s="100"/>
      <c r="CI284" s="100"/>
      <c r="CJ284" s="100"/>
      <c r="CK284" s="100"/>
      <c r="CL284" s="100"/>
      <c r="CM284" s="100"/>
      <c r="CN284" s="100"/>
      <c r="CO284" s="100"/>
      <c r="CP284" s="100"/>
      <c r="CQ284" s="100"/>
      <c r="CR284" s="100"/>
      <c r="CS284" s="100"/>
      <c r="CT284" s="100"/>
      <c r="CU284" s="100"/>
      <c r="CV284" s="100"/>
      <c r="CW284" s="100"/>
      <c r="CX284" s="100"/>
      <c r="CY284" s="100"/>
      <c r="CZ284" s="100"/>
      <c r="DA284" s="100"/>
      <c r="DB284" s="100"/>
      <c r="DC284" s="100"/>
      <c r="DD284" s="100"/>
      <c r="DE284" s="100"/>
      <c r="DF284" s="100"/>
      <c r="DG284" s="100"/>
      <c r="DH284" s="100"/>
      <c r="DI284" s="100"/>
      <c r="DJ284" s="100"/>
      <c r="DK284" s="100"/>
      <c r="DL284" s="100"/>
      <c r="DM284" s="100"/>
      <c r="DN284" s="100"/>
      <c r="DO284" s="100"/>
      <c r="DP284" s="100"/>
      <c r="DQ284" s="100"/>
      <c r="DR284" s="100"/>
      <c r="DS284" s="100"/>
      <c r="DT284" s="100"/>
      <c r="DU284" s="100"/>
      <c r="DV284" s="100"/>
      <c r="DW284" s="100"/>
      <c r="DX284" s="100"/>
      <c r="DY284" s="100"/>
      <c r="DZ284" s="100"/>
      <c r="EA284" s="100"/>
      <c r="EB284" s="100"/>
      <c r="EC284" s="100"/>
      <c r="ED284" s="100"/>
      <c r="EE284" s="100"/>
      <c r="EF284" s="100"/>
      <c r="EG284" s="100"/>
      <c r="EH284" s="100"/>
      <c r="EI284" s="100"/>
      <c r="EJ284" s="100"/>
      <c r="EK284" s="100"/>
      <c r="EL284" s="100"/>
      <c r="EM284" s="100"/>
      <c r="EN284" s="100"/>
      <c r="EO284" s="100"/>
      <c r="EP284" s="100"/>
      <c r="EQ284" s="100"/>
      <c r="ER284" s="100"/>
      <c r="ES284" s="100"/>
      <c r="ET284" s="100"/>
      <c r="EU284" s="100"/>
      <c r="EV284" s="100"/>
      <c r="EW284" s="100"/>
      <c r="EX284" s="100"/>
      <c r="EY284" s="100"/>
      <c r="EZ284" s="100"/>
      <c r="FA284" s="100"/>
      <c r="FB284" s="100"/>
      <c r="FC284" s="100"/>
      <c r="FD284" s="100"/>
      <c r="FE284" s="100"/>
      <c r="FF284" s="100"/>
      <c r="FG284" s="100"/>
      <c r="FH284" s="100"/>
      <c r="FI284" s="100"/>
      <c r="FJ284" s="100"/>
      <c r="FK284" s="100"/>
      <c r="FL284" s="100"/>
      <c r="FM284" s="100"/>
      <c r="FN284" s="100"/>
      <c r="FO284" s="100"/>
      <c r="FP284" s="100"/>
      <c r="FQ284" s="100"/>
      <c r="FR284" s="100"/>
      <c r="FS284" s="100"/>
      <c r="FT284" s="100"/>
      <c r="FU284" s="100"/>
      <c r="FV284" s="100"/>
      <c r="FW284" s="100"/>
      <c r="FX284" s="100"/>
      <c r="FY284" s="100"/>
      <c r="FZ284" s="100"/>
      <c r="GA284" s="100"/>
      <c r="GB284" s="100"/>
      <c r="GC284" s="100"/>
      <c r="GD284" s="100"/>
      <c r="GE284" s="100"/>
      <c r="GF284" s="100"/>
      <c r="GG284" s="100"/>
      <c r="GH284" s="100"/>
      <c r="GI284" s="100"/>
      <c r="GJ284" s="100"/>
      <c r="GK284" s="100"/>
      <c r="GL284" s="100"/>
      <c r="GM284" s="100"/>
      <c r="GN284" s="100"/>
      <c r="GO284" s="100"/>
      <c r="GP284" s="100"/>
      <c r="GQ284" s="100"/>
      <c r="GR284" s="100"/>
      <c r="GS284" s="100"/>
      <c r="GT284" s="100"/>
      <c r="GU284" s="100"/>
      <c r="GV284" s="100"/>
      <c r="GW284" s="100"/>
      <c r="GX284" s="100"/>
      <c r="GY284" s="100"/>
      <c r="GZ284" s="100"/>
      <c r="HA284" s="100"/>
      <c r="HB284" s="100"/>
      <c r="HC284" s="100"/>
      <c r="HD284" s="100"/>
      <c r="HE284" s="100"/>
      <c r="HF284" s="100"/>
      <c r="HG284" s="100"/>
      <c r="HH284" s="100"/>
      <c r="HI284" s="100"/>
      <c r="HJ284" s="100"/>
      <c r="HK284" s="100"/>
      <c r="HL284" s="100"/>
      <c r="HM284" s="100"/>
      <c r="HN284" s="100"/>
      <c r="HO284" s="100"/>
      <c r="HP284" s="100"/>
      <c r="HQ284" s="100"/>
      <c r="HR284" s="100"/>
      <c r="HS284" s="100"/>
      <c r="HT284" s="100"/>
      <c r="HU284" s="100"/>
      <c r="HV284" s="100"/>
      <c r="HW284" s="100"/>
      <c r="HX284" s="100"/>
      <c r="HY284" s="100"/>
      <c r="HZ284" s="100"/>
      <c r="IA284" s="100"/>
      <c r="IB284" s="100"/>
      <c r="IC284" s="100"/>
      <c r="ID284" s="100"/>
      <c r="IE284" s="100"/>
      <c r="IF284" s="100"/>
      <c r="IG284" s="100"/>
      <c r="IH284" s="100"/>
      <c r="II284" s="100"/>
      <c r="IJ284" s="100"/>
      <c r="IK284" s="100"/>
      <c r="IL284" s="100"/>
      <c r="IM284" s="100"/>
      <c r="IN284" s="100"/>
      <c r="IO284" s="100"/>
      <c r="IP284" s="100"/>
      <c r="IQ284" s="100"/>
      <c r="IR284" s="100"/>
      <c r="IS284" s="100"/>
      <c r="IT284" s="100"/>
      <c r="IU284" s="100"/>
      <c r="IV284" s="100"/>
      <c r="IW284" s="100"/>
      <c r="IX284" s="100"/>
      <c r="IY284" s="100"/>
      <c r="IZ284" s="100"/>
      <c r="JA284" s="100"/>
      <c r="JB284" s="100"/>
      <c r="JC284" s="100"/>
      <c r="JD284" s="100"/>
      <c r="JE284" s="100"/>
      <c r="JF284" s="100"/>
      <c r="JG284" s="100"/>
      <c r="JH284" s="100"/>
      <c r="JI284" s="100"/>
      <c r="JJ284" s="100"/>
      <c r="JK284" s="100"/>
      <c r="JL284" s="100"/>
      <c r="JM284" s="100"/>
      <c r="JN284" s="100"/>
      <c r="JO284" s="100"/>
      <c r="JP284" s="100"/>
      <c r="JQ284" s="100"/>
      <c r="JR284" s="100"/>
      <c r="JS284" s="100"/>
      <c r="JT284" s="100"/>
      <c r="JU284" s="100"/>
      <c r="JV284" s="100"/>
      <c r="JW284" s="100"/>
      <c r="JX284" s="100"/>
      <c r="JY284" s="100"/>
      <c r="JZ284" s="100"/>
      <c r="KA284" s="100"/>
      <c r="KB284" s="100"/>
      <c r="KC284" s="100"/>
      <c r="KD284" s="100"/>
      <c r="KE284" s="100"/>
      <c r="KF284" s="100"/>
      <c r="KG284" s="100"/>
      <c r="KH284" s="100"/>
      <c r="KI284" s="100"/>
      <c r="KJ284" s="100"/>
      <c r="KK284" s="100"/>
      <c r="KL284" s="100"/>
      <c r="KM284" s="100"/>
      <c r="KN284" s="100"/>
      <c r="KO284" s="100"/>
      <c r="KP284" s="100"/>
      <c r="KQ284" s="100"/>
      <c r="KR284" s="100"/>
      <c r="KS284" s="100"/>
      <c r="KT284" s="100"/>
      <c r="KU284" s="100"/>
      <c r="KV284" s="100"/>
      <c r="KW284" s="100"/>
      <c r="KX284" s="100"/>
      <c r="KY284" s="100"/>
      <c r="KZ284" s="100"/>
      <c r="LA284" s="100"/>
      <c r="LB284" s="100"/>
      <c r="LC284" s="100"/>
      <c r="LD284" s="100"/>
      <c r="LE284" s="100"/>
      <c r="LF284" s="100"/>
      <c r="LG284" s="100"/>
      <c r="LH284" s="100"/>
      <c r="LI284" s="100"/>
      <c r="LJ284" s="100"/>
      <c r="LK284" s="100"/>
      <c r="LL284" s="100"/>
      <c r="LM284" s="100"/>
      <c r="LN284" s="100"/>
      <c r="LO284" s="100"/>
      <c r="LP284" s="100"/>
      <c r="LQ284" s="100"/>
      <c r="LR284" s="100"/>
      <c r="LS284" s="100"/>
      <c r="LT284" s="100"/>
      <c r="LU284" s="100"/>
      <c r="LV284" s="100"/>
      <c r="LW284" s="100"/>
      <c r="LX284" s="100"/>
      <c r="LY284" s="100"/>
      <c r="LZ284" s="100"/>
      <c r="MA284" s="100"/>
      <c r="MB284" s="100"/>
      <c r="MC284" s="100"/>
      <c r="MD284" s="100"/>
      <c r="ME284" s="100"/>
      <c r="MF284" s="100"/>
      <c r="MG284" s="100"/>
      <c r="MH284" s="100"/>
      <c r="MI284" s="100"/>
      <c r="MJ284" s="100"/>
      <c r="MK284" s="100"/>
      <c r="ML284" s="100"/>
      <c r="MM284" s="100"/>
      <c r="MN284" s="100"/>
      <c r="MO284" s="100"/>
      <c r="MP284" s="100"/>
      <c r="MQ284" s="100"/>
      <c r="MR284" s="100"/>
      <c r="MS284" s="100"/>
      <c r="MT284" s="100"/>
      <c r="MU284" s="100"/>
      <c r="MV284" s="100"/>
      <c r="MW284" s="100"/>
      <c r="MX284" s="100"/>
      <c r="MY284" s="100"/>
      <c r="MZ284" s="100"/>
      <c r="NA284" s="100"/>
      <c r="NB284" s="100"/>
      <c r="NC284" s="100"/>
      <c r="ND284" s="100"/>
      <c r="NE284" s="100"/>
      <c r="NF284" s="100"/>
      <c r="NG284" s="100"/>
      <c r="NH284" s="100"/>
      <c r="NI284" s="100"/>
      <c r="NJ284" s="100"/>
      <c r="NK284" s="100"/>
      <c r="NL284" s="100"/>
      <c r="NM284" s="100"/>
      <c r="NN284" s="100"/>
      <c r="NO284" s="100"/>
      <c r="NP284" s="100"/>
      <c r="NQ284" s="100"/>
      <c r="NR284" s="100"/>
    </row>
    <row r="285" spans="1:382" s="155" customFormat="1" ht="25.5">
      <c r="A285" s="296"/>
      <c r="B285" s="160">
        <v>24.9</v>
      </c>
      <c r="C285" s="170" t="s">
        <v>433</v>
      </c>
      <c r="D285" s="236"/>
      <c r="E285" s="236"/>
      <c r="F285" s="162"/>
      <c r="G285" s="156"/>
      <c r="H285" s="172"/>
      <c r="I285" s="172"/>
      <c r="J285" s="169" t="s">
        <v>102</v>
      </c>
      <c r="K285" s="166">
        <v>1</v>
      </c>
      <c r="L285" s="201"/>
      <c r="M285" s="201"/>
      <c r="N285" s="201"/>
      <c r="O285" s="201"/>
      <c r="P285" s="115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  <c r="AM285" s="100"/>
      <c r="AN285" s="100"/>
      <c r="AO285" s="100"/>
      <c r="AP285" s="100"/>
      <c r="AQ285" s="100"/>
      <c r="AR285" s="100"/>
      <c r="AS285" s="100"/>
      <c r="AT285" s="100"/>
      <c r="AU285" s="100"/>
      <c r="AV285" s="100"/>
      <c r="AW285" s="100"/>
      <c r="AX285" s="100"/>
      <c r="AY285" s="100"/>
      <c r="AZ285" s="100"/>
      <c r="BA285" s="100"/>
      <c r="BB285" s="100"/>
      <c r="BC285" s="100"/>
      <c r="BD285" s="100"/>
      <c r="BE285" s="100"/>
      <c r="BF285" s="100"/>
      <c r="BG285" s="100"/>
      <c r="BH285" s="100"/>
      <c r="BI285" s="100"/>
      <c r="BJ285" s="100"/>
      <c r="BK285" s="100"/>
      <c r="BL285" s="100"/>
      <c r="BM285" s="100"/>
      <c r="BN285" s="100"/>
      <c r="BO285" s="100"/>
      <c r="BP285" s="100"/>
      <c r="BQ285" s="100"/>
      <c r="BR285" s="100"/>
      <c r="BS285" s="100"/>
      <c r="BT285" s="100"/>
      <c r="BU285" s="100"/>
      <c r="BV285" s="100"/>
      <c r="BW285" s="100"/>
      <c r="BX285" s="100"/>
      <c r="BY285" s="100"/>
      <c r="BZ285" s="100"/>
      <c r="CA285" s="100"/>
      <c r="CB285" s="100"/>
      <c r="CC285" s="100"/>
      <c r="CD285" s="100"/>
      <c r="CE285" s="100"/>
      <c r="CF285" s="100"/>
      <c r="CG285" s="100"/>
      <c r="CH285" s="100"/>
      <c r="CI285" s="100"/>
      <c r="CJ285" s="100"/>
      <c r="CK285" s="100"/>
      <c r="CL285" s="100"/>
      <c r="CM285" s="100"/>
      <c r="CN285" s="100"/>
      <c r="CO285" s="100"/>
      <c r="CP285" s="100"/>
      <c r="CQ285" s="100"/>
      <c r="CR285" s="100"/>
      <c r="CS285" s="100"/>
      <c r="CT285" s="100"/>
      <c r="CU285" s="100"/>
      <c r="CV285" s="100"/>
      <c r="CW285" s="100"/>
      <c r="CX285" s="100"/>
      <c r="CY285" s="100"/>
      <c r="CZ285" s="100"/>
      <c r="DA285" s="100"/>
      <c r="DB285" s="100"/>
      <c r="DC285" s="100"/>
      <c r="DD285" s="100"/>
      <c r="DE285" s="100"/>
      <c r="DF285" s="100"/>
      <c r="DG285" s="100"/>
      <c r="DH285" s="100"/>
      <c r="DI285" s="100"/>
      <c r="DJ285" s="100"/>
      <c r="DK285" s="100"/>
      <c r="DL285" s="100"/>
      <c r="DM285" s="100"/>
      <c r="DN285" s="100"/>
      <c r="DO285" s="100"/>
      <c r="DP285" s="100"/>
      <c r="DQ285" s="100"/>
      <c r="DR285" s="100"/>
      <c r="DS285" s="100"/>
      <c r="DT285" s="100"/>
      <c r="DU285" s="100"/>
      <c r="DV285" s="100"/>
      <c r="DW285" s="100"/>
      <c r="DX285" s="100"/>
      <c r="DY285" s="100"/>
      <c r="DZ285" s="100"/>
      <c r="EA285" s="100"/>
      <c r="EB285" s="100"/>
      <c r="EC285" s="100"/>
      <c r="ED285" s="100"/>
      <c r="EE285" s="100"/>
      <c r="EF285" s="100"/>
      <c r="EG285" s="100"/>
      <c r="EH285" s="100"/>
      <c r="EI285" s="100"/>
      <c r="EJ285" s="100"/>
      <c r="EK285" s="100"/>
      <c r="EL285" s="100"/>
      <c r="EM285" s="100"/>
      <c r="EN285" s="100"/>
      <c r="EO285" s="100"/>
      <c r="EP285" s="100"/>
      <c r="EQ285" s="100"/>
      <c r="ER285" s="100"/>
      <c r="ES285" s="100"/>
      <c r="ET285" s="100"/>
      <c r="EU285" s="100"/>
      <c r="EV285" s="100"/>
      <c r="EW285" s="100"/>
      <c r="EX285" s="100"/>
      <c r="EY285" s="100"/>
      <c r="EZ285" s="100"/>
      <c r="FA285" s="100"/>
      <c r="FB285" s="100"/>
      <c r="FC285" s="100"/>
      <c r="FD285" s="100"/>
      <c r="FE285" s="100"/>
      <c r="FF285" s="100"/>
      <c r="FG285" s="100"/>
      <c r="FH285" s="100"/>
      <c r="FI285" s="100"/>
      <c r="FJ285" s="100"/>
      <c r="FK285" s="100"/>
      <c r="FL285" s="100"/>
      <c r="FM285" s="100"/>
      <c r="FN285" s="100"/>
      <c r="FO285" s="100"/>
      <c r="FP285" s="100"/>
      <c r="FQ285" s="100"/>
      <c r="FR285" s="100"/>
      <c r="FS285" s="100"/>
      <c r="FT285" s="100"/>
      <c r="FU285" s="100"/>
      <c r="FV285" s="100"/>
      <c r="FW285" s="100"/>
      <c r="FX285" s="100"/>
      <c r="FY285" s="100"/>
      <c r="FZ285" s="100"/>
      <c r="GA285" s="100"/>
      <c r="GB285" s="100"/>
      <c r="GC285" s="100"/>
      <c r="GD285" s="100"/>
      <c r="GE285" s="100"/>
      <c r="GF285" s="100"/>
      <c r="GG285" s="100"/>
      <c r="GH285" s="100"/>
      <c r="GI285" s="100"/>
      <c r="GJ285" s="100"/>
      <c r="GK285" s="100"/>
      <c r="GL285" s="100"/>
      <c r="GM285" s="100"/>
      <c r="GN285" s="100"/>
      <c r="GO285" s="100"/>
      <c r="GP285" s="100"/>
      <c r="GQ285" s="100"/>
      <c r="GR285" s="100"/>
      <c r="GS285" s="100"/>
      <c r="GT285" s="100"/>
      <c r="GU285" s="100"/>
      <c r="GV285" s="100"/>
      <c r="GW285" s="100"/>
      <c r="GX285" s="100"/>
      <c r="GY285" s="100"/>
      <c r="GZ285" s="100"/>
      <c r="HA285" s="100"/>
      <c r="HB285" s="100"/>
      <c r="HC285" s="100"/>
      <c r="HD285" s="100"/>
      <c r="HE285" s="100"/>
      <c r="HF285" s="100"/>
      <c r="HG285" s="100"/>
      <c r="HH285" s="100"/>
      <c r="HI285" s="100"/>
      <c r="HJ285" s="100"/>
      <c r="HK285" s="100"/>
      <c r="HL285" s="100"/>
      <c r="HM285" s="100"/>
      <c r="HN285" s="100"/>
      <c r="HO285" s="100"/>
      <c r="HP285" s="100"/>
      <c r="HQ285" s="100"/>
      <c r="HR285" s="100"/>
      <c r="HS285" s="100"/>
      <c r="HT285" s="100"/>
      <c r="HU285" s="100"/>
      <c r="HV285" s="100"/>
      <c r="HW285" s="100"/>
      <c r="HX285" s="100"/>
      <c r="HY285" s="100"/>
      <c r="HZ285" s="100"/>
      <c r="IA285" s="100"/>
      <c r="IB285" s="100"/>
      <c r="IC285" s="100"/>
      <c r="ID285" s="100"/>
      <c r="IE285" s="100"/>
      <c r="IF285" s="100"/>
      <c r="IG285" s="100"/>
      <c r="IH285" s="100"/>
      <c r="II285" s="100"/>
      <c r="IJ285" s="100"/>
      <c r="IK285" s="100"/>
      <c r="IL285" s="100"/>
      <c r="IM285" s="100"/>
      <c r="IN285" s="100"/>
      <c r="IO285" s="100"/>
      <c r="IP285" s="100"/>
      <c r="IQ285" s="100"/>
      <c r="IR285" s="100"/>
      <c r="IS285" s="100"/>
      <c r="IT285" s="100"/>
      <c r="IU285" s="100"/>
      <c r="IV285" s="100"/>
      <c r="IW285" s="100"/>
      <c r="IX285" s="100"/>
      <c r="IY285" s="100"/>
      <c r="IZ285" s="100"/>
      <c r="JA285" s="100"/>
      <c r="JB285" s="100"/>
      <c r="JC285" s="100"/>
      <c r="JD285" s="100"/>
      <c r="JE285" s="100"/>
      <c r="JF285" s="100"/>
      <c r="JG285" s="100"/>
      <c r="JH285" s="100"/>
      <c r="JI285" s="100"/>
      <c r="JJ285" s="100"/>
      <c r="JK285" s="100"/>
      <c r="JL285" s="100"/>
      <c r="JM285" s="100"/>
      <c r="JN285" s="100"/>
      <c r="JO285" s="100"/>
      <c r="JP285" s="100"/>
      <c r="JQ285" s="100"/>
      <c r="JR285" s="100"/>
      <c r="JS285" s="100"/>
      <c r="JT285" s="100"/>
      <c r="JU285" s="100"/>
      <c r="JV285" s="100"/>
      <c r="JW285" s="100"/>
      <c r="JX285" s="100"/>
      <c r="JY285" s="100"/>
      <c r="JZ285" s="100"/>
      <c r="KA285" s="100"/>
      <c r="KB285" s="100"/>
      <c r="KC285" s="100"/>
      <c r="KD285" s="100"/>
      <c r="KE285" s="100"/>
      <c r="KF285" s="100"/>
      <c r="KG285" s="100"/>
      <c r="KH285" s="100"/>
      <c r="KI285" s="100"/>
      <c r="KJ285" s="100"/>
      <c r="KK285" s="100"/>
      <c r="KL285" s="100"/>
      <c r="KM285" s="100"/>
      <c r="KN285" s="100"/>
      <c r="KO285" s="100"/>
      <c r="KP285" s="100"/>
      <c r="KQ285" s="100"/>
      <c r="KR285" s="100"/>
      <c r="KS285" s="100"/>
      <c r="KT285" s="100"/>
      <c r="KU285" s="100"/>
      <c r="KV285" s="100"/>
      <c r="KW285" s="100"/>
      <c r="KX285" s="100"/>
      <c r="KY285" s="100"/>
      <c r="KZ285" s="100"/>
      <c r="LA285" s="100"/>
      <c r="LB285" s="100"/>
      <c r="LC285" s="100"/>
      <c r="LD285" s="100"/>
      <c r="LE285" s="100"/>
      <c r="LF285" s="100"/>
      <c r="LG285" s="100"/>
      <c r="LH285" s="100"/>
      <c r="LI285" s="100"/>
      <c r="LJ285" s="100"/>
      <c r="LK285" s="100"/>
      <c r="LL285" s="100"/>
      <c r="LM285" s="100"/>
      <c r="LN285" s="100"/>
      <c r="LO285" s="100"/>
      <c r="LP285" s="100"/>
      <c r="LQ285" s="100"/>
      <c r="LR285" s="100"/>
      <c r="LS285" s="100"/>
      <c r="LT285" s="100"/>
      <c r="LU285" s="100"/>
      <c r="LV285" s="100"/>
      <c r="LW285" s="100"/>
      <c r="LX285" s="100"/>
      <c r="LY285" s="100"/>
      <c r="LZ285" s="100"/>
      <c r="MA285" s="100"/>
      <c r="MB285" s="100"/>
      <c r="MC285" s="100"/>
      <c r="MD285" s="100"/>
      <c r="ME285" s="100"/>
      <c r="MF285" s="100"/>
      <c r="MG285" s="100"/>
      <c r="MH285" s="100"/>
      <c r="MI285" s="100"/>
      <c r="MJ285" s="100"/>
      <c r="MK285" s="100"/>
      <c r="ML285" s="100"/>
      <c r="MM285" s="100"/>
      <c r="MN285" s="100"/>
      <c r="MO285" s="100"/>
      <c r="MP285" s="100"/>
      <c r="MQ285" s="100"/>
      <c r="MR285" s="100"/>
      <c r="MS285" s="100"/>
      <c r="MT285" s="100"/>
      <c r="MU285" s="100"/>
      <c r="MV285" s="100"/>
      <c r="MW285" s="100"/>
      <c r="MX285" s="100"/>
      <c r="MY285" s="100"/>
      <c r="MZ285" s="100"/>
      <c r="NA285" s="100"/>
      <c r="NB285" s="100"/>
      <c r="NC285" s="100"/>
      <c r="ND285" s="100"/>
      <c r="NE285" s="100"/>
      <c r="NF285" s="100"/>
      <c r="NG285" s="100"/>
      <c r="NH285" s="100"/>
      <c r="NI285" s="100"/>
      <c r="NJ285" s="100"/>
      <c r="NK285" s="100"/>
      <c r="NL285" s="100"/>
      <c r="NM285" s="100"/>
      <c r="NN285" s="100"/>
      <c r="NO285" s="100"/>
      <c r="NP285" s="100"/>
      <c r="NQ285" s="100"/>
      <c r="NR285" s="100"/>
    </row>
    <row r="286" spans="1:382" s="155" customFormat="1">
      <c r="A286" s="296"/>
      <c r="B286" s="160">
        <v>24.1</v>
      </c>
      <c r="C286" s="144" t="s">
        <v>110</v>
      </c>
      <c r="D286" s="145"/>
      <c r="E286" s="146"/>
      <c r="F286" s="112"/>
      <c r="G286" s="112"/>
      <c r="H286" s="112"/>
      <c r="I286" s="112"/>
      <c r="J286" s="148" t="s">
        <v>57</v>
      </c>
      <c r="K286" s="145">
        <v>2</v>
      </c>
      <c r="L286" s="201"/>
      <c r="M286" s="201"/>
      <c r="N286" s="201"/>
      <c r="O286" s="201"/>
      <c r="P286" s="115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  <c r="AM286" s="100"/>
      <c r="AN286" s="100"/>
      <c r="AO286" s="100"/>
      <c r="AP286" s="100"/>
      <c r="AQ286" s="100"/>
      <c r="AR286" s="100"/>
      <c r="AS286" s="100"/>
      <c r="AT286" s="100"/>
      <c r="AU286" s="100"/>
      <c r="AV286" s="100"/>
      <c r="AW286" s="100"/>
      <c r="AX286" s="100"/>
      <c r="AY286" s="100"/>
      <c r="AZ286" s="100"/>
      <c r="BA286" s="100"/>
      <c r="BB286" s="100"/>
      <c r="BC286" s="100"/>
      <c r="BD286" s="100"/>
      <c r="BE286" s="100"/>
      <c r="BF286" s="100"/>
      <c r="BG286" s="100"/>
      <c r="BH286" s="100"/>
      <c r="BI286" s="100"/>
      <c r="BJ286" s="100"/>
      <c r="BK286" s="100"/>
      <c r="BL286" s="100"/>
      <c r="BM286" s="100"/>
      <c r="BN286" s="100"/>
      <c r="BO286" s="100"/>
      <c r="BP286" s="100"/>
      <c r="BQ286" s="100"/>
      <c r="BR286" s="100"/>
      <c r="BS286" s="100"/>
      <c r="BT286" s="100"/>
      <c r="BU286" s="100"/>
      <c r="BV286" s="100"/>
      <c r="BW286" s="100"/>
      <c r="BX286" s="100"/>
      <c r="BY286" s="100"/>
      <c r="BZ286" s="100"/>
      <c r="CA286" s="100"/>
      <c r="CB286" s="100"/>
      <c r="CC286" s="100"/>
      <c r="CD286" s="100"/>
      <c r="CE286" s="100"/>
      <c r="CF286" s="100"/>
      <c r="CG286" s="100"/>
      <c r="CH286" s="100"/>
      <c r="CI286" s="100"/>
      <c r="CJ286" s="100"/>
      <c r="CK286" s="100"/>
      <c r="CL286" s="100"/>
      <c r="CM286" s="100"/>
      <c r="CN286" s="100"/>
      <c r="CO286" s="100"/>
      <c r="CP286" s="100"/>
      <c r="CQ286" s="100"/>
      <c r="CR286" s="100"/>
      <c r="CS286" s="100"/>
      <c r="CT286" s="100"/>
      <c r="CU286" s="100"/>
      <c r="CV286" s="100"/>
      <c r="CW286" s="100"/>
      <c r="CX286" s="100"/>
      <c r="CY286" s="100"/>
      <c r="CZ286" s="100"/>
      <c r="DA286" s="100"/>
      <c r="DB286" s="100"/>
      <c r="DC286" s="100"/>
      <c r="DD286" s="100"/>
      <c r="DE286" s="100"/>
      <c r="DF286" s="100"/>
      <c r="DG286" s="100"/>
      <c r="DH286" s="100"/>
      <c r="DI286" s="100"/>
      <c r="DJ286" s="100"/>
      <c r="DK286" s="100"/>
      <c r="DL286" s="100"/>
      <c r="DM286" s="100"/>
      <c r="DN286" s="100"/>
      <c r="DO286" s="100"/>
      <c r="DP286" s="100"/>
      <c r="DQ286" s="100"/>
      <c r="DR286" s="100"/>
      <c r="DS286" s="100"/>
      <c r="DT286" s="100"/>
      <c r="DU286" s="100"/>
      <c r="DV286" s="100"/>
      <c r="DW286" s="100"/>
      <c r="DX286" s="100"/>
      <c r="DY286" s="100"/>
      <c r="DZ286" s="100"/>
      <c r="EA286" s="100"/>
      <c r="EB286" s="100"/>
      <c r="EC286" s="100"/>
      <c r="ED286" s="100"/>
      <c r="EE286" s="100"/>
      <c r="EF286" s="100"/>
      <c r="EG286" s="100"/>
      <c r="EH286" s="100"/>
      <c r="EI286" s="100"/>
      <c r="EJ286" s="100"/>
      <c r="EK286" s="100"/>
      <c r="EL286" s="100"/>
      <c r="EM286" s="100"/>
      <c r="EN286" s="100"/>
      <c r="EO286" s="100"/>
      <c r="EP286" s="100"/>
      <c r="EQ286" s="100"/>
      <c r="ER286" s="100"/>
      <c r="ES286" s="100"/>
      <c r="ET286" s="100"/>
      <c r="EU286" s="100"/>
      <c r="EV286" s="100"/>
      <c r="EW286" s="100"/>
      <c r="EX286" s="100"/>
      <c r="EY286" s="100"/>
      <c r="EZ286" s="100"/>
      <c r="FA286" s="100"/>
      <c r="FB286" s="100"/>
      <c r="FC286" s="100"/>
      <c r="FD286" s="100"/>
      <c r="FE286" s="100"/>
      <c r="FF286" s="100"/>
      <c r="FG286" s="100"/>
      <c r="FH286" s="100"/>
      <c r="FI286" s="100"/>
      <c r="FJ286" s="100"/>
      <c r="FK286" s="100"/>
      <c r="FL286" s="100"/>
      <c r="FM286" s="100"/>
      <c r="FN286" s="100"/>
      <c r="FO286" s="100"/>
      <c r="FP286" s="100"/>
      <c r="FQ286" s="100"/>
      <c r="FR286" s="100"/>
      <c r="FS286" s="100"/>
      <c r="FT286" s="100"/>
      <c r="FU286" s="100"/>
      <c r="FV286" s="100"/>
      <c r="FW286" s="100"/>
      <c r="FX286" s="100"/>
      <c r="FY286" s="100"/>
      <c r="FZ286" s="100"/>
      <c r="GA286" s="100"/>
      <c r="GB286" s="100"/>
      <c r="GC286" s="100"/>
      <c r="GD286" s="100"/>
      <c r="GE286" s="100"/>
      <c r="GF286" s="100"/>
      <c r="GG286" s="100"/>
      <c r="GH286" s="100"/>
      <c r="GI286" s="100"/>
      <c r="GJ286" s="100"/>
      <c r="GK286" s="100"/>
      <c r="GL286" s="100"/>
      <c r="GM286" s="100"/>
      <c r="GN286" s="100"/>
      <c r="GO286" s="100"/>
      <c r="GP286" s="100"/>
      <c r="GQ286" s="100"/>
      <c r="GR286" s="100"/>
      <c r="GS286" s="100"/>
      <c r="GT286" s="100"/>
      <c r="GU286" s="100"/>
      <c r="GV286" s="100"/>
      <c r="GW286" s="100"/>
      <c r="GX286" s="100"/>
      <c r="GY286" s="100"/>
      <c r="GZ286" s="100"/>
      <c r="HA286" s="100"/>
      <c r="HB286" s="100"/>
      <c r="HC286" s="100"/>
      <c r="HD286" s="100"/>
      <c r="HE286" s="100"/>
      <c r="HF286" s="100"/>
      <c r="HG286" s="100"/>
      <c r="HH286" s="100"/>
      <c r="HI286" s="100"/>
      <c r="HJ286" s="100"/>
      <c r="HK286" s="100"/>
      <c r="HL286" s="100"/>
      <c r="HM286" s="100"/>
      <c r="HN286" s="100"/>
      <c r="HO286" s="100"/>
      <c r="HP286" s="100"/>
      <c r="HQ286" s="100"/>
      <c r="HR286" s="100"/>
      <c r="HS286" s="100"/>
      <c r="HT286" s="100"/>
      <c r="HU286" s="100"/>
      <c r="HV286" s="100"/>
      <c r="HW286" s="100"/>
      <c r="HX286" s="100"/>
      <c r="HY286" s="100"/>
      <c r="HZ286" s="100"/>
      <c r="IA286" s="100"/>
      <c r="IB286" s="100"/>
      <c r="IC286" s="100"/>
      <c r="ID286" s="100"/>
      <c r="IE286" s="100"/>
      <c r="IF286" s="100"/>
      <c r="IG286" s="100"/>
      <c r="IH286" s="100"/>
      <c r="II286" s="100"/>
      <c r="IJ286" s="100"/>
      <c r="IK286" s="100"/>
      <c r="IL286" s="100"/>
      <c r="IM286" s="100"/>
      <c r="IN286" s="100"/>
      <c r="IO286" s="100"/>
      <c r="IP286" s="100"/>
      <c r="IQ286" s="100"/>
      <c r="IR286" s="100"/>
      <c r="IS286" s="100"/>
      <c r="IT286" s="100"/>
      <c r="IU286" s="100"/>
      <c r="IV286" s="100"/>
      <c r="IW286" s="100"/>
      <c r="IX286" s="100"/>
      <c r="IY286" s="100"/>
      <c r="IZ286" s="100"/>
      <c r="JA286" s="100"/>
      <c r="JB286" s="100"/>
      <c r="JC286" s="100"/>
      <c r="JD286" s="100"/>
      <c r="JE286" s="100"/>
      <c r="JF286" s="100"/>
      <c r="JG286" s="100"/>
      <c r="JH286" s="100"/>
      <c r="JI286" s="100"/>
      <c r="JJ286" s="100"/>
      <c r="JK286" s="100"/>
      <c r="JL286" s="100"/>
      <c r="JM286" s="100"/>
      <c r="JN286" s="100"/>
      <c r="JO286" s="100"/>
      <c r="JP286" s="100"/>
      <c r="JQ286" s="100"/>
      <c r="JR286" s="100"/>
      <c r="JS286" s="100"/>
      <c r="JT286" s="100"/>
      <c r="JU286" s="100"/>
      <c r="JV286" s="100"/>
      <c r="JW286" s="100"/>
      <c r="JX286" s="100"/>
      <c r="JY286" s="100"/>
      <c r="JZ286" s="100"/>
      <c r="KA286" s="100"/>
      <c r="KB286" s="100"/>
      <c r="KC286" s="100"/>
      <c r="KD286" s="100"/>
      <c r="KE286" s="100"/>
      <c r="KF286" s="100"/>
      <c r="KG286" s="100"/>
      <c r="KH286" s="100"/>
      <c r="KI286" s="100"/>
      <c r="KJ286" s="100"/>
      <c r="KK286" s="100"/>
      <c r="KL286" s="100"/>
      <c r="KM286" s="100"/>
      <c r="KN286" s="100"/>
      <c r="KO286" s="100"/>
      <c r="KP286" s="100"/>
      <c r="KQ286" s="100"/>
      <c r="KR286" s="100"/>
      <c r="KS286" s="100"/>
      <c r="KT286" s="100"/>
      <c r="KU286" s="100"/>
      <c r="KV286" s="100"/>
      <c r="KW286" s="100"/>
      <c r="KX286" s="100"/>
      <c r="KY286" s="100"/>
      <c r="KZ286" s="100"/>
      <c r="LA286" s="100"/>
      <c r="LB286" s="100"/>
      <c r="LC286" s="100"/>
      <c r="LD286" s="100"/>
      <c r="LE286" s="100"/>
      <c r="LF286" s="100"/>
      <c r="LG286" s="100"/>
      <c r="LH286" s="100"/>
      <c r="LI286" s="100"/>
      <c r="LJ286" s="100"/>
      <c r="LK286" s="100"/>
      <c r="LL286" s="100"/>
      <c r="LM286" s="100"/>
      <c r="LN286" s="100"/>
      <c r="LO286" s="100"/>
      <c r="LP286" s="100"/>
      <c r="LQ286" s="100"/>
      <c r="LR286" s="100"/>
      <c r="LS286" s="100"/>
      <c r="LT286" s="100"/>
      <c r="LU286" s="100"/>
      <c r="LV286" s="100"/>
      <c r="LW286" s="100"/>
      <c r="LX286" s="100"/>
      <c r="LY286" s="100"/>
      <c r="LZ286" s="100"/>
      <c r="MA286" s="100"/>
      <c r="MB286" s="100"/>
      <c r="MC286" s="100"/>
      <c r="MD286" s="100"/>
      <c r="ME286" s="100"/>
      <c r="MF286" s="100"/>
      <c r="MG286" s="100"/>
      <c r="MH286" s="100"/>
      <c r="MI286" s="100"/>
      <c r="MJ286" s="100"/>
      <c r="MK286" s="100"/>
      <c r="ML286" s="100"/>
      <c r="MM286" s="100"/>
      <c r="MN286" s="100"/>
      <c r="MO286" s="100"/>
      <c r="MP286" s="100"/>
      <c r="MQ286" s="100"/>
      <c r="MR286" s="100"/>
      <c r="MS286" s="100"/>
      <c r="MT286" s="100"/>
      <c r="MU286" s="100"/>
      <c r="MV286" s="100"/>
      <c r="MW286" s="100"/>
      <c r="MX286" s="100"/>
      <c r="MY286" s="100"/>
      <c r="MZ286" s="100"/>
      <c r="NA286" s="100"/>
      <c r="NB286" s="100"/>
      <c r="NC286" s="100"/>
      <c r="ND286" s="100"/>
      <c r="NE286" s="100"/>
      <c r="NF286" s="100"/>
      <c r="NG286" s="100"/>
      <c r="NH286" s="100"/>
      <c r="NI286" s="100"/>
      <c r="NJ286" s="100"/>
      <c r="NK286" s="100"/>
      <c r="NL286" s="100"/>
      <c r="NM286" s="100"/>
      <c r="NN286" s="100"/>
      <c r="NO286" s="100"/>
      <c r="NP286" s="100"/>
      <c r="NQ286" s="100"/>
      <c r="NR286" s="100"/>
    </row>
    <row r="287" spans="1:382" s="155" customFormat="1">
      <c r="A287" s="296"/>
      <c r="B287" s="160">
        <v>24.11</v>
      </c>
      <c r="C287" s="170" t="s">
        <v>434</v>
      </c>
      <c r="D287" s="236"/>
      <c r="E287" s="236"/>
      <c r="F287" s="162"/>
      <c r="G287" s="156"/>
      <c r="H287" s="172"/>
      <c r="I287" s="172"/>
      <c r="J287" s="169" t="s">
        <v>102</v>
      </c>
      <c r="K287" s="166">
        <v>1</v>
      </c>
      <c r="L287" s="201"/>
      <c r="M287" s="201"/>
      <c r="N287" s="201"/>
      <c r="O287" s="201"/>
      <c r="P287" s="115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  <c r="AM287" s="100"/>
      <c r="AN287" s="100"/>
      <c r="AO287" s="100"/>
      <c r="AP287" s="100"/>
      <c r="AQ287" s="100"/>
      <c r="AR287" s="100"/>
      <c r="AS287" s="100"/>
      <c r="AT287" s="100"/>
      <c r="AU287" s="100"/>
      <c r="AV287" s="100"/>
      <c r="AW287" s="100"/>
      <c r="AX287" s="100"/>
      <c r="AY287" s="100"/>
      <c r="AZ287" s="100"/>
      <c r="BA287" s="100"/>
      <c r="BB287" s="100"/>
      <c r="BC287" s="100"/>
      <c r="BD287" s="100"/>
      <c r="BE287" s="100"/>
      <c r="BF287" s="100"/>
      <c r="BG287" s="100"/>
      <c r="BH287" s="100"/>
      <c r="BI287" s="100"/>
      <c r="BJ287" s="100"/>
      <c r="BK287" s="100"/>
      <c r="BL287" s="100"/>
      <c r="BM287" s="100"/>
      <c r="BN287" s="100"/>
      <c r="BO287" s="100"/>
      <c r="BP287" s="100"/>
      <c r="BQ287" s="100"/>
      <c r="BR287" s="100"/>
      <c r="BS287" s="100"/>
      <c r="BT287" s="100"/>
      <c r="BU287" s="100"/>
      <c r="BV287" s="100"/>
      <c r="BW287" s="100"/>
      <c r="BX287" s="100"/>
      <c r="BY287" s="100"/>
      <c r="BZ287" s="100"/>
      <c r="CA287" s="100"/>
      <c r="CB287" s="100"/>
      <c r="CC287" s="100"/>
      <c r="CD287" s="100"/>
      <c r="CE287" s="100"/>
      <c r="CF287" s="100"/>
      <c r="CG287" s="100"/>
      <c r="CH287" s="100"/>
      <c r="CI287" s="100"/>
      <c r="CJ287" s="100"/>
      <c r="CK287" s="100"/>
      <c r="CL287" s="100"/>
      <c r="CM287" s="100"/>
      <c r="CN287" s="100"/>
      <c r="CO287" s="100"/>
      <c r="CP287" s="100"/>
      <c r="CQ287" s="100"/>
      <c r="CR287" s="100"/>
      <c r="CS287" s="100"/>
      <c r="CT287" s="100"/>
      <c r="CU287" s="100"/>
      <c r="CV287" s="100"/>
      <c r="CW287" s="100"/>
      <c r="CX287" s="100"/>
      <c r="CY287" s="100"/>
      <c r="CZ287" s="100"/>
      <c r="DA287" s="100"/>
      <c r="DB287" s="100"/>
      <c r="DC287" s="100"/>
      <c r="DD287" s="100"/>
      <c r="DE287" s="100"/>
      <c r="DF287" s="100"/>
      <c r="DG287" s="100"/>
      <c r="DH287" s="100"/>
      <c r="DI287" s="100"/>
      <c r="DJ287" s="100"/>
      <c r="DK287" s="100"/>
      <c r="DL287" s="100"/>
      <c r="DM287" s="100"/>
      <c r="DN287" s="100"/>
      <c r="DO287" s="100"/>
      <c r="DP287" s="100"/>
      <c r="DQ287" s="100"/>
      <c r="DR287" s="100"/>
      <c r="DS287" s="100"/>
      <c r="DT287" s="100"/>
      <c r="DU287" s="100"/>
      <c r="DV287" s="100"/>
      <c r="DW287" s="100"/>
      <c r="DX287" s="100"/>
      <c r="DY287" s="100"/>
      <c r="DZ287" s="100"/>
      <c r="EA287" s="100"/>
      <c r="EB287" s="100"/>
      <c r="EC287" s="100"/>
      <c r="ED287" s="100"/>
      <c r="EE287" s="100"/>
      <c r="EF287" s="100"/>
      <c r="EG287" s="100"/>
      <c r="EH287" s="100"/>
      <c r="EI287" s="100"/>
      <c r="EJ287" s="100"/>
      <c r="EK287" s="100"/>
      <c r="EL287" s="100"/>
      <c r="EM287" s="100"/>
      <c r="EN287" s="100"/>
      <c r="EO287" s="100"/>
      <c r="EP287" s="100"/>
      <c r="EQ287" s="100"/>
      <c r="ER287" s="100"/>
      <c r="ES287" s="100"/>
      <c r="ET287" s="100"/>
      <c r="EU287" s="100"/>
      <c r="EV287" s="100"/>
      <c r="EW287" s="100"/>
      <c r="EX287" s="100"/>
      <c r="EY287" s="100"/>
      <c r="EZ287" s="100"/>
      <c r="FA287" s="100"/>
      <c r="FB287" s="100"/>
      <c r="FC287" s="100"/>
      <c r="FD287" s="100"/>
      <c r="FE287" s="100"/>
      <c r="FF287" s="100"/>
      <c r="FG287" s="100"/>
      <c r="FH287" s="100"/>
      <c r="FI287" s="100"/>
      <c r="FJ287" s="100"/>
      <c r="FK287" s="100"/>
      <c r="FL287" s="100"/>
      <c r="FM287" s="100"/>
      <c r="FN287" s="100"/>
      <c r="FO287" s="100"/>
      <c r="FP287" s="100"/>
      <c r="FQ287" s="100"/>
      <c r="FR287" s="100"/>
      <c r="FS287" s="100"/>
      <c r="FT287" s="100"/>
      <c r="FU287" s="100"/>
      <c r="FV287" s="100"/>
      <c r="FW287" s="100"/>
      <c r="FX287" s="100"/>
      <c r="FY287" s="100"/>
      <c r="FZ287" s="100"/>
      <c r="GA287" s="100"/>
      <c r="GB287" s="100"/>
      <c r="GC287" s="100"/>
      <c r="GD287" s="100"/>
      <c r="GE287" s="100"/>
      <c r="GF287" s="100"/>
      <c r="GG287" s="100"/>
      <c r="GH287" s="100"/>
      <c r="GI287" s="100"/>
      <c r="GJ287" s="100"/>
      <c r="GK287" s="100"/>
      <c r="GL287" s="100"/>
      <c r="GM287" s="100"/>
      <c r="GN287" s="100"/>
      <c r="GO287" s="100"/>
      <c r="GP287" s="100"/>
      <c r="GQ287" s="100"/>
      <c r="GR287" s="100"/>
      <c r="GS287" s="100"/>
      <c r="GT287" s="100"/>
      <c r="GU287" s="100"/>
      <c r="GV287" s="100"/>
      <c r="GW287" s="100"/>
      <c r="GX287" s="100"/>
      <c r="GY287" s="100"/>
      <c r="GZ287" s="100"/>
      <c r="HA287" s="100"/>
      <c r="HB287" s="100"/>
      <c r="HC287" s="100"/>
      <c r="HD287" s="100"/>
      <c r="HE287" s="100"/>
      <c r="HF287" s="100"/>
      <c r="HG287" s="100"/>
      <c r="HH287" s="100"/>
      <c r="HI287" s="100"/>
      <c r="HJ287" s="100"/>
      <c r="HK287" s="100"/>
      <c r="HL287" s="100"/>
      <c r="HM287" s="100"/>
      <c r="HN287" s="100"/>
      <c r="HO287" s="100"/>
      <c r="HP287" s="100"/>
      <c r="HQ287" s="100"/>
      <c r="HR287" s="100"/>
      <c r="HS287" s="100"/>
      <c r="HT287" s="100"/>
      <c r="HU287" s="100"/>
      <c r="HV287" s="100"/>
      <c r="HW287" s="100"/>
      <c r="HX287" s="100"/>
      <c r="HY287" s="100"/>
      <c r="HZ287" s="100"/>
      <c r="IA287" s="100"/>
      <c r="IB287" s="100"/>
      <c r="IC287" s="100"/>
      <c r="ID287" s="100"/>
      <c r="IE287" s="100"/>
      <c r="IF287" s="100"/>
      <c r="IG287" s="100"/>
      <c r="IH287" s="100"/>
      <c r="II287" s="100"/>
      <c r="IJ287" s="100"/>
      <c r="IK287" s="100"/>
      <c r="IL287" s="100"/>
      <c r="IM287" s="100"/>
      <c r="IN287" s="100"/>
      <c r="IO287" s="100"/>
      <c r="IP287" s="100"/>
      <c r="IQ287" s="100"/>
      <c r="IR287" s="100"/>
      <c r="IS287" s="100"/>
      <c r="IT287" s="100"/>
      <c r="IU287" s="100"/>
      <c r="IV287" s="100"/>
      <c r="IW287" s="100"/>
      <c r="IX287" s="100"/>
      <c r="IY287" s="100"/>
      <c r="IZ287" s="100"/>
      <c r="JA287" s="100"/>
      <c r="JB287" s="100"/>
      <c r="JC287" s="100"/>
      <c r="JD287" s="100"/>
      <c r="JE287" s="100"/>
      <c r="JF287" s="100"/>
      <c r="JG287" s="100"/>
      <c r="JH287" s="100"/>
      <c r="JI287" s="100"/>
      <c r="JJ287" s="100"/>
      <c r="JK287" s="100"/>
      <c r="JL287" s="100"/>
      <c r="JM287" s="100"/>
      <c r="JN287" s="100"/>
      <c r="JO287" s="100"/>
      <c r="JP287" s="100"/>
      <c r="JQ287" s="100"/>
      <c r="JR287" s="100"/>
      <c r="JS287" s="100"/>
      <c r="JT287" s="100"/>
      <c r="JU287" s="100"/>
      <c r="JV287" s="100"/>
      <c r="JW287" s="100"/>
      <c r="JX287" s="100"/>
      <c r="JY287" s="100"/>
      <c r="JZ287" s="100"/>
      <c r="KA287" s="100"/>
      <c r="KB287" s="100"/>
      <c r="KC287" s="100"/>
      <c r="KD287" s="100"/>
      <c r="KE287" s="100"/>
      <c r="KF287" s="100"/>
      <c r="KG287" s="100"/>
      <c r="KH287" s="100"/>
      <c r="KI287" s="100"/>
      <c r="KJ287" s="100"/>
      <c r="KK287" s="100"/>
      <c r="KL287" s="100"/>
      <c r="KM287" s="100"/>
      <c r="KN287" s="100"/>
      <c r="KO287" s="100"/>
      <c r="KP287" s="100"/>
      <c r="KQ287" s="100"/>
      <c r="KR287" s="100"/>
      <c r="KS287" s="100"/>
      <c r="KT287" s="100"/>
      <c r="KU287" s="100"/>
      <c r="KV287" s="100"/>
      <c r="KW287" s="100"/>
      <c r="KX287" s="100"/>
      <c r="KY287" s="100"/>
      <c r="KZ287" s="100"/>
      <c r="LA287" s="100"/>
      <c r="LB287" s="100"/>
      <c r="LC287" s="100"/>
      <c r="LD287" s="100"/>
      <c r="LE287" s="100"/>
      <c r="LF287" s="100"/>
      <c r="LG287" s="100"/>
      <c r="LH287" s="100"/>
      <c r="LI287" s="100"/>
      <c r="LJ287" s="100"/>
      <c r="LK287" s="100"/>
      <c r="LL287" s="100"/>
      <c r="LM287" s="100"/>
      <c r="LN287" s="100"/>
      <c r="LO287" s="100"/>
      <c r="LP287" s="100"/>
      <c r="LQ287" s="100"/>
      <c r="LR287" s="100"/>
      <c r="LS287" s="100"/>
      <c r="LT287" s="100"/>
      <c r="LU287" s="100"/>
      <c r="LV287" s="100"/>
      <c r="LW287" s="100"/>
      <c r="LX287" s="100"/>
      <c r="LY287" s="100"/>
      <c r="LZ287" s="100"/>
      <c r="MA287" s="100"/>
      <c r="MB287" s="100"/>
      <c r="MC287" s="100"/>
      <c r="MD287" s="100"/>
      <c r="ME287" s="100"/>
      <c r="MF287" s="100"/>
      <c r="MG287" s="100"/>
      <c r="MH287" s="100"/>
      <c r="MI287" s="100"/>
      <c r="MJ287" s="100"/>
      <c r="MK287" s="100"/>
      <c r="ML287" s="100"/>
      <c r="MM287" s="100"/>
      <c r="MN287" s="100"/>
      <c r="MO287" s="100"/>
      <c r="MP287" s="100"/>
      <c r="MQ287" s="100"/>
      <c r="MR287" s="100"/>
      <c r="MS287" s="100"/>
      <c r="MT287" s="100"/>
      <c r="MU287" s="100"/>
      <c r="MV287" s="100"/>
      <c r="MW287" s="100"/>
      <c r="MX287" s="100"/>
      <c r="MY287" s="100"/>
      <c r="MZ287" s="100"/>
      <c r="NA287" s="100"/>
      <c r="NB287" s="100"/>
      <c r="NC287" s="100"/>
      <c r="ND287" s="100"/>
      <c r="NE287" s="100"/>
      <c r="NF287" s="100"/>
      <c r="NG287" s="100"/>
      <c r="NH287" s="100"/>
      <c r="NI287" s="100"/>
      <c r="NJ287" s="100"/>
      <c r="NK287" s="100"/>
      <c r="NL287" s="100"/>
      <c r="NM287" s="100"/>
      <c r="NN287" s="100"/>
      <c r="NO287" s="100"/>
      <c r="NP287" s="100"/>
      <c r="NQ287" s="100"/>
      <c r="NR287" s="100"/>
    </row>
    <row r="288" spans="1:382" s="155" customFormat="1" ht="15.6" customHeight="1">
      <c r="A288" s="296"/>
      <c r="B288" s="182">
        <v>25</v>
      </c>
      <c r="C288" s="178" t="s">
        <v>124</v>
      </c>
      <c r="D288" s="183"/>
      <c r="E288" s="183"/>
      <c r="F288" s="176"/>
      <c r="G288" s="173"/>
      <c r="H288" s="178"/>
      <c r="I288" s="178"/>
      <c r="J288" s="184"/>
      <c r="K288" s="184"/>
      <c r="L288" s="180"/>
      <c r="M288" s="228">
        <f>SUM(M289)</f>
        <v>0</v>
      </c>
      <c r="N288" s="180">
        <f t="shared" ref="N285:N288" si="15">M288*0.22</f>
        <v>0</v>
      </c>
      <c r="O288" s="180">
        <f t="shared" ref="O285:O288" si="16">M288+N288</f>
        <v>0</v>
      </c>
      <c r="P288" s="181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  <c r="AM288" s="100"/>
      <c r="AN288" s="100"/>
      <c r="AO288" s="100"/>
      <c r="AP288" s="100"/>
      <c r="AQ288" s="100"/>
      <c r="AR288" s="100"/>
      <c r="AS288" s="100"/>
      <c r="AT288" s="100"/>
      <c r="AU288" s="100"/>
      <c r="AV288" s="100"/>
      <c r="AW288" s="100"/>
      <c r="AX288" s="100"/>
      <c r="AY288" s="100"/>
      <c r="AZ288" s="100"/>
      <c r="BA288" s="100"/>
      <c r="BB288" s="100"/>
      <c r="BC288" s="100"/>
      <c r="BD288" s="100"/>
      <c r="BE288" s="100"/>
      <c r="BF288" s="100"/>
      <c r="BG288" s="100"/>
      <c r="BH288" s="100"/>
      <c r="BI288" s="100"/>
      <c r="BJ288" s="100"/>
      <c r="BK288" s="100"/>
      <c r="BL288" s="100"/>
      <c r="BM288" s="100"/>
      <c r="BN288" s="100"/>
      <c r="BO288" s="100"/>
      <c r="BP288" s="100"/>
      <c r="BQ288" s="100"/>
      <c r="BR288" s="100"/>
      <c r="BS288" s="100"/>
      <c r="BT288" s="100"/>
      <c r="BU288" s="100"/>
      <c r="BV288" s="100"/>
      <c r="BW288" s="100"/>
      <c r="BX288" s="100"/>
      <c r="BY288" s="100"/>
      <c r="BZ288" s="100"/>
      <c r="CA288" s="100"/>
      <c r="CB288" s="100"/>
      <c r="CC288" s="100"/>
      <c r="CD288" s="100"/>
      <c r="CE288" s="100"/>
      <c r="CF288" s="100"/>
      <c r="CG288" s="100"/>
      <c r="CH288" s="100"/>
      <c r="CI288" s="100"/>
      <c r="CJ288" s="100"/>
      <c r="CK288" s="100"/>
      <c r="CL288" s="100"/>
      <c r="CM288" s="100"/>
      <c r="CN288" s="100"/>
      <c r="CO288" s="100"/>
      <c r="CP288" s="100"/>
      <c r="CQ288" s="100"/>
      <c r="CR288" s="100"/>
      <c r="CS288" s="100"/>
      <c r="CT288" s="100"/>
      <c r="CU288" s="100"/>
      <c r="CV288" s="100"/>
      <c r="CW288" s="100"/>
      <c r="CX288" s="100"/>
      <c r="CY288" s="100"/>
      <c r="CZ288" s="100"/>
      <c r="DA288" s="100"/>
      <c r="DB288" s="100"/>
      <c r="DC288" s="100"/>
      <c r="DD288" s="100"/>
      <c r="DE288" s="100"/>
      <c r="DF288" s="100"/>
      <c r="DG288" s="100"/>
      <c r="DH288" s="100"/>
      <c r="DI288" s="100"/>
      <c r="DJ288" s="100"/>
      <c r="DK288" s="100"/>
      <c r="DL288" s="100"/>
      <c r="DM288" s="100"/>
      <c r="DN288" s="100"/>
      <c r="DO288" s="100"/>
      <c r="DP288" s="100"/>
      <c r="DQ288" s="100"/>
      <c r="DR288" s="100"/>
      <c r="DS288" s="100"/>
      <c r="DT288" s="100"/>
      <c r="DU288" s="100"/>
      <c r="DV288" s="100"/>
      <c r="DW288" s="100"/>
      <c r="DX288" s="100"/>
      <c r="DY288" s="100"/>
      <c r="DZ288" s="100"/>
      <c r="EA288" s="100"/>
      <c r="EB288" s="100"/>
      <c r="EC288" s="100"/>
      <c r="ED288" s="100"/>
      <c r="EE288" s="100"/>
      <c r="EF288" s="100"/>
      <c r="EG288" s="100"/>
      <c r="EH288" s="100"/>
      <c r="EI288" s="100"/>
      <c r="EJ288" s="100"/>
      <c r="EK288" s="100"/>
      <c r="EL288" s="100"/>
      <c r="EM288" s="100"/>
      <c r="EN288" s="100"/>
      <c r="EO288" s="100"/>
      <c r="EP288" s="100"/>
      <c r="EQ288" s="100"/>
      <c r="ER288" s="100"/>
      <c r="ES288" s="100"/>
      <c r="ET288" s="100"/>
      <c r="EU288" s="100"/>
      <c r="EV288" s="100"/>
      <c r="EW288" s="100"/>
      <c r="EX288" s="100"/>
      <c r="EY288" s="100"/>
      <c r="EZ288" s="100"/>
      <c r="FA288" s="100"/>
      <c r="FB288" s="100"/>
      <c r="FC288" s="100"/>
      <c r="FD288" s="100"/>
      <c r="FE288" s="100"/>
      <c r="FF288" s="100"/>
      <c r="FG288" s="100"/>
      <c r="FH288" s="100"/>
      <c r="FI288" s="100"/>
      <c r="FJ288" s="100"/>
      <c r="FK288" s="100"/>
      <c r="FL288" s="100"/>
      <c r="FM288" s="100"/>
      <c r="FN288" s="100"/>
      <c r="FO288" s="100"/>
      <c r="FP288" s="100"/>
      <c r="FQ288" s="100"/>
      <c r="FR288" s="100"/>
      <c r="FS288" s="100"/>
      <c r="FT288" s="100"/>
      <c r="FU288" s="100"/>
      <c r="FV288" s="100"/>
      <c r="FW288" s="100"/>
      <c r="FX288" s="100"/>
      <c r="FY288" s="100"/>
      <c r="FZ288" s="100"/>
      <c r="GA288" s="100"/>
      <c r="GB288" s="100"/>
      <c r="GC288" s="100"/>
      <c r="GD288" s="100"/>
      <c r="GE288" s="100"/>
      <c r="GF288" s="100"/>
      <c r="GG288" s="100"/>
      <c r="GH288" s="100"/>
      <c r="GI288" s="100"/>
      <c r="GJ288" s="100"/>
      <c r="GK288" s="100"/>
      <c r="GL288" s="100"/>
      <c r="GM288" s="100"/>
      <c r="GN288" s="100"/>
      <c r="GO288" s="100"/>
      <c r="GP288" s="100"/>
      <c r="GQ288" s="100"/>
      <c r="GR288" s="100"/>
      <c r="GS288" s="100"/>
      <c r="GT288" s="100"/>
      <c r="GU288" s="100"/>
      <c r="GV288" s="100"/>
      <c r="GW288" s="100"/>
      <c r="GX288" s="100"/>
      <c r="GY288" s="100"/>
      <c r="GZ288" s="100"/>
      <c r="HA288" s="100"/>
      <c r="HB288" s="100"/>
      <c r="HC288" s="100"/>
      <c r="HD288" s="100"/>
      <c r="HE288" s="100"/>
      <c r="HF288" s="100"/>
      <c r="HG288" s="100"/>
      <c r="HH288" s="100"/>
      <c r="HI288" s="100"/>
      <c r="HJ288" s="100"/>
      <c r="HK288" s="100"/>
      <c r="HL288" s="100"/>
      <c r="HM288" s="100"/>
      <c r="HN288" s="100"/>
      <c r="HO288" s="100"/>
      <c r="HP288" s="100"/>
      <c r="HQ288" s="100"/>
      <c r="HR288" s="100"/>
      <c r="HS288" s="100"/>
      <c r="HT288" s="100"/>
      <c r="HU288" s="100"/>
      <c r="HV288" s="100"/>
      <c r="HW288" s="100"/>
      <c r="HX288" s="100"/>
      <c r="HY288" s="100"/>
      <c r="HZ288" s="100"/>
      <c r="IA288" s="100"/>
      <c r="IB288" s="100"/>
      <c r="IC288" s="100"/>
      <c r="ID288" s="100"/>
      <c r="IE288" s="100"/>
      <c r="IF288" s="100"/>
      <c r="IG288" s="100"/>
      <c r="IH288" s="100"/>
      <c r="II288" s="100"/>
      <c r="IJ288" s="100"/>
      <c r="IK288" s="100"/>
      <c r="IL288" s="100"/>
      <c r="IM288" s="100"/>
      <c r="IN288" s="100"/>
      <c r="IO288" s="100"/>
      <c r="IP288" s="100"/>
      <c r="IQ288" s="100"/>
      <c r="IR288" s="100"/>
      <c r="IS288" s="100"/>
      <c r="IT288" s="100"/>
      <c r="IU288" s="100"/>
      <c r="IV288" s="100"/>
      <c r="IW288" s="100"/>
      <c r="IX288" s="100"/>
      <c r="IY288" s="100"/>
      <c r="IZ288" s="100"/>
      <c r="JA288" s="100"/>
      <c r="JB288" s="100"/>
      <c r="JC288" s="100"/>
      <c r="JD288" s="100"/>
      <c r="JE288" s="100"/>
      <c r="JF288" s="100"/>
      <c r="JG288" s="100"/>
      <c r="JH288" s="100"/>
      <c r="JI288" s="100"/>
      <c r="JJ288" s="100"/>
      <c r="JK288" s="100"/>
      <c r="JL288" s="100"/>
      <c r="JM288" s="100"/>
      <c r="JN288" s="100"/>
      <c r="JO288" s="100"/>
      <c r="JP288" s="100"/>
      <c r="JQ288" s="100"/>
      <c r="JR288" s="100"/>
      <c r="JS288" s="100"/>
      <c r="JT288" s="100"/>
      <c r="JU288" s="100"/>
      <c r="JV288" s="100"/>
      <c r="JW288" s="100"/>
      <c r="JX288" s="100"/>
      <c r="JY288" s="100"/>
      <c r="JZ288" s="100"/>
      <c r="KA288" s="100"/>
      <c r="KB288" s="100"/>
      <c r="KC288" s="100"/>
      <c r="KD288" s="100"/>
      <c r="KE288" s="100"/>
      <c r="KF288" s="100"/>
      <c r="KG288" s="100"/>
      <c r="KH288" s="100"/>
      <c r="KI288" s="100"/>
      <c r="KJ288" s="100"/>
      <c r="KK288" s="100"/>
      <c r="KL288" s="100"/>
      <c r="KM288" s="100"/>
      <c r="KN288" s="100"/>
      <c r="KO288" s="100"/>
      <c r="KP288" s="100"/>
      <c r="KQ288" s="100"/>
      <c r="KR288" s="100"/>
      <c r="KS288" s="100"/>
      <c r="KT288" s="100"/>
      <c r="KU288" s="100"/>
      <c r="KV288" s="100"/>
      <c r="KW288" s="100"/>
      <c r="KX288" s="100"/>
      <c r="KY288" s="100"/>
      <c r="KZ288" s="100"/>
      <c r="LA288" s="100"/>
      <c r="LB288" s="100"/>
      <c r="LC288" s="100"/>
      <c r="LD288" s="100"/>
      <c r="LE288" s="100"/>
      <c r="LF288" s="100"/>
      <c r="LG288" s="100"/>
      <c r="LH288" s="100"/>
      <c r="LI288" s="100"/>
      <c r="LJ288" s="100"/>
      <c r="LK288" s="100"/>
      <c r="LL288" s="100"/>
      <c r="LM288" s="100"/>
      <c r="LN288" s="100"/>
      <c r="LO288" s="100"/>
      <c r="LP288" s="100"/>
      <c r="LQ288" s="100"/>
      <c r="LR288" s="100"/>
      <c r="LS288" s="100"/>
      <c r="LT288" s="100"/>
      <c r="LU288" s="100"/>
      <c r="LV288" s="100"/>
      <c r="LW288" s="100"/>
      <c r="LX288" s="100"/>
      <c r="LY288" s="100"/>
      <c r="LZ288" s="100"/>
      <c r="MA288" s="100"/>
      <c r="MB288" s="100"/>
      <c r="MC288" s="100"/>
      <c r="MD288" s="100"/>
      <c r="ME288" s="100"/>
      <c r="MF288" s="100"/>
      <c r="MG288" s="100"/>
      <c r="MH288" s="100"/>
      <c r="MI288" s="100"/>
      <c r="MJ288" s="100"/>
      <c r="MK288" s="100"/>
      <c r="ML288" s="100"/>
      <c r="MM288" s="100"/>
      <c r="MN288" s="100"/>
      <c r="MO288" s="100"/>
      <c r="MP288" s="100"/>
      <c r="MQ288" s="100"/>
      <c r="MR288" s="100"/>
      <c r="MS288" s="100"/>
      <c r="MT288" s="100"/>
      <c r="MU288" s="100"/>
      <c r="MV288" s="100"/>
      <c r="MW288" s="100"/>
      <c r="MX288" s="100"/>
      <c r="MY288" s="100"/>
      <c r="MZ288" s="100"/>
      <c r="NA288" s="100"/>
      <c r="NB288" s="100"/>
      <c r="NC288" s="100"/>
      <c r="ND288" s="100"/>
      <c r="NE288" s="100"/>
      <c r="NF288" s="100"/>
      <c r="NG288" s="100"/>
      <c r="NH288" s="100"/>
      <c r="NI288" s="100"/>
      <c r="NJ288" s="100"/>
      <c r="NK288" s="100"/>
      <c r="NL288" s="100"/>
      <c r="NM288" s="100"/>
      <c r="NN288" s="100"/>
      <c r="NO288" s="100"/>
      <c r="NP288" s="100"/>
      <c r="NQ288" s="100"/>
      <c r="NR288" s="100"/>
    </row>
    <row r="289" spans="1:382" s="155" customFormat="1">
      <c r="A289" s="296"/>
      <c r="B289" s="185">
        <v>25.1</v>
      </c>
      <c r="C289" s="163" t="s">
        <v>158</v>
      </c>
      <c r="D289" s="164"/>
      <c r="E289" s="164"/>
      <c r="F289" s="161"/>
      <c r="G289" s="153"/>
      <c r="H289" s="165"/>
      <c r="I289" s="165"/>
      <c r="J289" s="164" t="s">
        <v>57</v>
      </c>
      <c r="K289" s="164">
        <v>1</v>
      </c>
      <c r="L289" s="154"/>
      <c r="M289" s="154"/>
      <c r="N289" s="154"/>
      <c r="O289" s="154"/>
      <c r="P289" s="159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M289" s="100"/>
      <c r="AN289" s="100"/>
      <c r="AO289" s="100"/>
      <c r="AP289" s="100"/>
      <c r="AQ289" s="100"/>
      <c r="AR289" s="100"/>
      <c r="AS289" s="100"/>
      <c r="AT289" s="100"/>
      <c r="AU289" s="100"/>
      <c r="AV289" s="100"/>
      <c r="AW289" s="100"/>
      <c r="AX289" s="100"/>
      <c r="AY289" s="100"/>
      <c r="AZ289" s="100"/>
      <c r="BA289" s="100"/>
      <c r="BB289" s="100"/>
      <c r="BC289" s="100"/>
      <c r="BD289" s="100"/>
      <c r="BE289" s="100"/>
      <c r="BF289" s="100"/>
      <c r="BG289" s="100"/>
      <c r="BH289" s="100"/>
      <c r="BI289" s="100"/>
      <c r="BJ289" s="100"/>
      <c r="BK289" s="100"/>
      <c r="BL289" s="100"/>
      <c r="BM289" s="100"/>
      <c r="BN289" s="100"/>
      <c r="BO289" s="100"/>
      <c r="BP289" s="100"/>
      <c r="BQ289" s="100"/>
      <c r="BR289" s="100"/>
      <c r="BS289" s="100"/>
      <c r="BT289" s="100"/>
      <c r="BU289" s="100"/>
      <c r="BV289" s="100"/>
      <c r="BW289" s="100"/>
      <c r="BX289" s="100"/>
      <c r="BY289" s="100"/>
      <c r="BZ289" s="100"/>
      <c r="CA289" s="100"/>
      <c r="CB289" s="100"/>
      <c r="CC289" s="100"/>
      <c r="CD289" s="100"/>
      <c r="CE289" s="100"/>
      <c r="CF289" s="100"/>
      <c r="CG289" s="100"/>
      <c r="CH289" s="100"/>
      <c r="CI289" s="100"/>
      <c r="CJ289" s="100"/>
      <c r="CK289" s="100"/>
      <c r="CL289" s="100"/>
      <c r="CM289" s="100"/>
      <c r="CN289" s="100"/>
      <c r="CO289" s="100"/>
      <c r="CP289" s="100"/>
      <c r="CQ289" s="100"/>
      <c r="CR289" s="100"/>
      <c r="CS289" s="100"/>
      <c r="CT289" s="100"/>
      <c r="CU289" s="100"/>
      <c r="CV289" s="100"/>
      <c r="CW289" s="100"/>
      <c r="CX289" s="100"/>
      <c r="CY289" s="100"/>
      <c r="CZ289" s="100"/>
      <c r="DA289" s="100"/>
      <c r="DB289" s="100"/>
      <c r="DC289" s="100"/>
      <c r="DD289" s="100"/>
      <c r="DE289" s="100"/>
      <c r="DF289" s="100"/>
      <c r="DG289" s="100"/>
      <c r="DH289" s="100"/>
      <c r="DI289" s="100"/>
      <c r="DJ289" s="100"/>
      <c r="DK289" s="100"/>
      <c r="DL289" s="100"/>
      <c r="DM289" s="100"/>
      <c r="DN289" s="100"/>
      <c r="DO289" s="100"/>
      <c r="DP289" s="100"/>
      <c r="DQ289" s="100"/>
      <c r="DR289" s="100"/>
      <c r="DS289" s="100"/>
      <c r="DT289" s="100"/>
      <c r="DU289" s="100"/>
      <c r="DV289" s="100"/>
      <c r="DW289" s="100"/>
      <c r="DX289" s="100"/>
      <c r="DY289" s="100"/>
      <c r="DZ289" s="100"/>
      <c r="EA289" s="100"/>
      <c r="EB289" s="100"/>
      <c r="EC289" s="100"/>
      <c r="ED289" s="100"/>
      <c r="EE289" s="100"/>
      <c r="EF289" s="100"/>
      <c r="EG289" s="100"/>
      <c r="EH289" s="100"/>
      <c r="EI289" s="100"/>
      <c r="EJ289" s="100"/>
      <c r="EK289" s="100"/>
      <c r="EL289" s="100"/>
      <c r="EM289" s="100"/>
      <c r="EN289" s="100"/>
      <c r="EO289" s="100"/>
      <c r="EP289" s="100"/>
      <c r="EQ289" s="100"/>
      <c r="ER289" s="100"/>
      <c r="ES289" s="100"/>
      <c r="ET289" s="100"/>
      <c r="EU289" s="100"/>
      <c r="EV289" s="100"/>
      <c r="EW289" s="100"/>
      <c r="EX289" s="100"/>
      <c r="EY289" s="100"/>
      <c r="EZ289" s="100"/>
      <c r="FA289" s="100"/>
      <c r="FB289" s="100"/>
      <c r="FC289" s="100"/>
      <c r="FD289" s="100"/>
      <c r="FE289" s="100"/>
      <c r="FF289" s="100"/>
      <c r="FG289" s="100"/>
      <c r="FH289" s="100"/>
      <c r="FI289" s="100"/>
      <c r="FJ289" s="100"/>
      <c r="FK289" s="100"/>
      <c r="FL289" s="100"/>
      <c r="FM289" s="100"/>
      <c r="FN289" s="100"/>
      <c r="FO289" s="100"/>
      <c r="FP289" s="100"/>
      <c r="FQ289" s="100"/>
      <c r="FR289" s="100"/>
      <c r="FS289" s="100"/>
      <c r="FT289" s="100"/>
      <c r="FU289" s="100"/>
      <c r="FV289" s="100"/>
      <c r="FW289" s="100"/>
      <c r="FX289" s="100"/>
      <c r="FY289" s="100"/>
      <c r="FZ289" s="100"/>
      <c r="GA289" s="100"/>
      <c r="GB289" s="100"/>
      <c r="GC289" s="100"/>
      <c r="GD289" s="100"/>
      <c r="GE289" s="100"/>
      <c r="GF289" s="100"/>
      <c r="GG289" s="100"/>
      <c r="GH289" s="100"/>
      <c r="GI289" s="100"/>
      <c r="GJ289" s="100"/>
      <c r="GK289" s="100"/>
      <c r="GL289" s="100"/>
      <c r="GM289" s="100"/>
      <c r="GN289" s="100"/>
      <c r="GO289" s="100"/>
      <c r="GP289" s="100"/>
      <c r="GQ289" s="100"/>
      <c r="GR289" s="100"/>
      <c r="GS289" s="100"/>
      <c r="GT289" s="100"/>
      <c r="GU289" s="100"/>
      <c r="GV289" s="100"/>
      <c r="GW289" s="100"/>
      <c r="GX289" s="100"/>
      <c r="GY289" s="100"/>
      <c r="GZ289" s="100"/>
      <c r="HA289" s="100"/>
      <c r="HB289" s="100"/>
      <c r="HC289" s="100"/>
      <c r="HD289" s="100"/>
      <c r="HE289" s="100"/>
      <c r="HF289" s="100"/>
      <c r="HG289" s="100"/>
      <c r="HH289" s="100"/>
      <c r="HI289" s="100"/>
      <c r="HJ289" s="100"/>
      <c r="HK289" s="100"/>
      <c r="HL289" s="100"/>
      <c r="HM289" s="100"/>
      <c r="HN289" s="100"/>
      <c r="HO289" s="100"/>
      <c r="HP289" s="100"/>
      <c r="HQ289" s="100"/>
      <c r="HR289" s="100"/>
      <c r="HS289" s="100"/>
      <c r="HT289" s="100"/>
      <c r="HU289" s="100"/>
      <c r="HV289" s="100"/>
      <c r="HW289" s="100"/>
      <c r="HX289" s="100"/>
      <c r="HY289" s="100"/>
      <c r="HZ289" s="100"/>
      <c r="IA289" s="100"/>
      <c r="IB289" s="100"/>
      <c r="IC289" s="100"/>
      <c r="ID289" s="100"/>
      <c r="IE289" s="100"/>
      <c r="IF289" s="100"/>
      <c r="IG289" s="100"/>
      <c r="IH289" s="100"/>
      <c r="II289" s="100"/>
      <c r="IJ289" s="100"/>
      <c r="IK289" s="100"/>
      <c r="IL289" s="100"/>
      <c r="IM289" s="100"/>
      <c r="IN289" s="100"/>
      <c r="IO289" s="100"/>
      <c r="IP289" s="100"/>
      <c r="IQ289" s="100"/>
      <c r="IR289" s="100"/>
      <c r="IS289" s="100"/>
      <c r="IT289" s="100"/>
      <c r="IU289" s="100"/>
      <c r="IV289" s="100"/>
      <c r="IW289" s="100"/>
      <c r="IX289" s="100"/>
      <c r="IY289" s="100"/>
      <c r="IZ289" s="100"/>
      <c r="JA289" s="100"/>
      <c r="JB289" s="100"/>
      <c r="JC289" s="100"/>
      <c r="JD289" s="100"/>
      <c r="JE289" s="100"/>
      <c r="JF289" s="100"/>
      <c r="JG289" s="100"/>
      <c r="JH289" s="100"/>
      <c r="JI289" s="100"/>
      <c r="JJ289" s="100"/>
      <c r="JK289" s="100"/>
      <c r="JL289" s="100"/>
      <c r="JM289" s="100"/>
      <c r="JN289" s="100"/>
      <c r="JO289" s="100"/>
      <c r="JP289" s="100"/>
      <c r="JQ289" s="100"/>
      <c r="JR289" s="100"/>
      <c r="JS289" s="100"/>
      <c r="JT289" s="100"/>
      <c r="JU289" s="100"/>
      <c r="JV289" s="100"/>
      <c r="JW289" s="100"/>
      <c r="JX289" s="100"/>
      <c r="JY289" s="100"/>
      <c r="JZ289" s="100"/>
      <c r="KA289" s="100"/>
      <c r="KB289" s="100"/>
      <c r="KC289" s="100"/>
      <c r="KD289" s="100"/>
      <c r="KE289" s="100"/>
      <c r="KF289" s="100"/>
      <c r="KG289" s="100"/>
      <c r="KH289" s="100"/>
      <c r="KI289" s="100"/>
      <c r="KJ289" s="100"/>
      <c r="KK289" s="100"/>
      <c r="KL289" s="100"/>
      <c r="KM289" s="100"/>
      <c r="KN289" s="100"/>
      <c r="KO289" s="100"/>
      <c r="KP289" s="100"/>
      <c r="KQ289" s="100"/>
      <c r="KR289" s="100"/>
      <c r="KS289" s="100"/>
      <c r="KT289" s="100"/>
      <c r="KU289" s="100"/>
      <c r="KV289" s="100"/>
      <c r="KW289" s="100"/>
      <c r="KX289" s="100"/>
      <c r="KY289" s="100"/>
      <c r="KZ289" s="100"/>
      <c r="LA289" s="100"/>
      <c r="LB289" s="100"/>
      <c r="LC289" s="100"/>
      <c r="LD289" s="100"/>
      <c r="LE289" s="100"/>
      <c r="LF289" s="100"/>
      <c r="LG289" s="100"/>
      <c r="LH289" s="100"/>
      <c r="LI289" s="100"/>
      <c r="LJ289" s="100"/>
      <c r="LK289" s="100"/>
      <c r="LL289" s="100"/>
      <c r="LM289" s="100"/>
      <c r="LN289" s="100"/>
      <c r="LO289" s="100"/>
      <c r="LP289" s="100"/>
      <c r="LQ289" s="100"/>
      <c r="LR289" s="100"/>
      <c r="LS289" s="100"/>
      <c r="LT289" s="100"/>
      <c r="LU289" s="100"/>
      <c r="LV289" s="100"/>
      <c r="LW289" s="100"/>
      <c r="LX289" s="100"/>
      <c r="LY289" s="100"/>
      <c r="LZ289" s="100"/>
      <c r="MA289" s="100"/>
      <c r="MB289" s="100"/>
      <c r="MC289" s="100"/>
      <c r="MD289" s="100"/>
      <c r="ME289" s="100"/>
      <c r="MF289" s="100"/>
      <c r="MG289" s="100"/>
      <c r="MH289" s="100"/>
      <c r="MI289" s="100"/>
      <c r="MJ289" s="100"/>
      <c r="MK289" s="100"/>
      <c r="ML289" s="100"/>
      <c r="MM289" s="100"/>
      <c r="MN289" s="100"/>
      <c r="MO289" s="100"/>
      <c r="MP289" s="100"/>
      <c r="MQ289" s="100"/>
      <c r="MR289" s="100"/>
      <c r="MS289" s="100"/>
      <c r="MT289" s="100"/>
      <c r="MU289" s="100"/>
      <c r="MV289" s="100"/>
      <c r="MW289" s="100"/>
      <c r="MX289" s="100"/>
      <c r="MY289" s="100"/>
      <c r="MZ289" s="100"/>
      <c r="NA289" s="100"/>
      <c r="NB289" s="100"/>
      <c r="NC289" s="100"/>
      <c r="ND289" s="100"/>
      <c r="NE289" s="100"/>
      <c r="NF289" s="100"/>
      <c r="NG289" s="100"/>
      <c r="NH289" s="100"/>
      <c r="NI289" s="100"/>
      <c r="NJ289" s="100"/>
      <c r="NK289" s="100"/>
      <c r="NL289" s="100"/>
      <c r="NM289" s="100"/>
      <c r="NN289" s="100"/>
      <c r="NO289" s="100"/>
      <c r="NP289" s="100"/>
      <c r="NQ289" s="100"/>
      <c r="NR289" s="100"/>
    </row>
    <row r="290" spans="1:382" s="155" customFormat="1" ht="18.75">
      <c r="A290" s="242"/>
      <c r="B290" s="182">
        <v>26</v>
      </c>
      <c r="C290" s="178" t="s">
        <v>435</v>
      </c>
      <c r="D290" s="183"/>
      <c r="E290" s="183"/>
      <c r="F290" s="176"/>
      <c r="G290" s="173"/>
      <c r="H290" s="178"/>
      <c r="I290" s="178"/>
      <c r="J290" s="184"/>
      <c r="K290" s="184"/>
      <c r="L290" s="180"/>
      <c r="M290" s="228">
        <f>SUM(M291:M324)</f>
        <v>0</v>
      </c>
      <c r="N290" s="180">
        <f t="shared" ref="N273:N290" si="17">M290*0.22</f>
        <v>0</v>
      </c>
      <c r="O290" s="180">
        <f t="shared" si="14"/>
        <v>0</v>
      </c>
      <c r="P290" s="181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  <c r="AO290" s="100"/>
      <c r="AP290" s="100"/>
      <c r="AQ290" s="100"/>
      <c r="AR290" s="100"/>
      <c r="AS290" s="100"/>
      <c r="AT290" s="100"/>
      <c r="AU290" s="100"/>
      <c r="AV290" s="100"/>
      <c r="AW290" s="100"/>
      <c r="AX290" s="100"/>
      <c r="AY290" s="100"/>
      <c r="AZ290" s="100"/>
      <c r="BA290" s="100"/>
      <c r="BB290" s="100"/>
      <c r="BC290" s="100"/>
      <c r="BD290" s="100"/>
      <c r="BE290" s="100"/>
      <c r="BF290" s="100"/>
      <c r="BG290" s="100"/>
      <c r="BH290" s="100"/>
      <c r="BI290" s="100"/>
      <c r="BJ290" s="100"/>
      <c r="BK290" s="100"/>
      <c r="BL290" s="100"/>
      <c r="BM290" s="100"/>
      <c r="BN290" s="100"/>
      <c r="BO290" s="100"/>
      <c r="BP290" s="100"/>
      <c r="BQ290" s="100"/>
      <c r="BR290" s="100"/>
      <c r="BS290" s="100"/>
      <c r="BT290" s="100"/>
      <c r="BU290" s="100"/>
      <c r="BV290" s="100"/>
      <c r="BW290" s="100"/>
      <c r="BX290" s="100"/>
      <c r="BY290" s="100"/>
      <c r="BZ290" s="100"/>
      <c r="CA290" s="100"/>
      <c r="CB290" s="100"/>
      <c r="CC290" s="100"/>
      <c r="CD290" s="100"/>
      <c r="CE290" s="100"/>
      <c r="CF290" s="100"/>
      <c r="CG290" s="100"/>
      <c r="CH290" s="100"/>
      <c r="CI290" s="100"/>
      <c r="CJ290" s="100"/>
      <c r="CK290" s="100"/>
      <c r="CL290" s="100"/>
      <c r="CM290" s="100"/>
      <c r="CN290" s="100"/>
      <c r="CO290" s="100"/>
      <c r="CP290" s="100"/>
      <c r="CQ290" s="100"/>
      <c r="CR290" s="100"/>
      <c r="CS290" s="100"/>
      <c r="CT290" s="100"/>
      <c r="CU290" s="100"/>
      <c r="CV290" s="100"/>
      <c r="CW290" s="100"/>
      <c r="CX290" s="100"/>
      <c r="CY290" s="100"/>
      <c r="CZ290" s="100"/>
      <c r="DA290" s="100"/>
      <c r="DB290" s="100"/>
      <c r="DC290" s="100"/>
      <c r="DD290" s="100"/>
      <c r="DE290" s="100"/>
      <c r="DF290" s="100"/>
      <c r="DG290" s="100"/>
      <c r="DH290" s="100"/>
      <c r="DI290" s="100"/>
      <c r="DJ290" s="100"/>
      <c r="DK290" s="100"/>
      <c r="DL290" s="100"/>
      <c r="DM290" s="100"/>
      <c r="DN290" s="100"/>
      <c r="DO290" s="100"/>
      <c r="DP290" s="100"/>
      <c r="DQ290" s="100"/>
      <c r="DR290" s="100"/>
      <c r="DS290" s="100"/>
      <c r="DT290" s="100"/>
      <c r="DU290" s="100"/>
      <c r="DV290" s="100"/>
      <c r="DW290" s="100"/>
      <c r="DX290" s="100"/>
      <c r="DY290" s="100"/>
      <c r="DZ290" s="100"/>
      <c r="EA290" s="100"/>
      <c r="EB290" s="100"/>
      <c r="EC290" s="100"/>
      <c r="ED290" s="100"/>
      <c r="EE290" s="100"/>
      <c r="EF290" s="100"/>
      <c r="EG290" s="100"/>
      <c r="EH290" s="100"/>
      <c r="EI290" s="100"/>
      <c r="EJ290" s="100"/>
      <c r="EK290" s="100"/>
      <c r="EL290" s="100"/>
      <c r="EM290" s="100"/>
      <c r="EN290" s="100"/>
      <c r="EO290" s="100"/>
      <c r="EP290" s="100"/>
      <c r="EQ290" s="100"/>
      <c r="ER290" s="100"/>
      <c r="ES290" s="100"/>
      <c r="ET290" s="100"/>
      <c r="EU290" s="100"/>
      <c r="EV290" s="100"/>
      <c r="EW290" s="100"/>
      <c r="EX290" s="100"/>
      <c r="EY290" s="100"/>
      <c r="EZ290" s="100"/>
      <c r="FA290" s="100"/>
      <c r="FB290" s="100"/>
      <c r="FC290" s="100"/>
      <c r="FD290" s="100"/>
      <c r="FE290" s="100"/>
      <c r="FF290" s="100"/>
      <c r="FG290" s="100"/>
      <c r="FH290" s="100"/>
      <c r="FI290" s="100"/>
      <c r="FJ290" s="100"/>
      <c r="FK290" s="100"/>
      <c r="FL290" s="100"/>
      <c r="FM290" s="100"/>
      <c r="FN290" s="100"/>
      <c r="FO290" s="100"/>
      <c r="FP290" s="100"/>
      <c r="FQ290" s="100"/>
      <c r="FR290" s="100"/>
      <c r="FS290" s="100"/>
      <c r="FT290" s="100"/>
      <c r="FU290" s="100"/>
      <c r="FV290" s="100"/>
      <c r="FW290" s="100"/>
      <c r="FX290" s="100"/>
      <c r="FY290" s="100"/>
      <c r="FZ290" s="100"/>
      <c r="GA290" s="100"/>
      <c r="GB290" s="100"/>
      <c r="GC290" s="100"/>
      <c r="GD290" s="100"/>
      <c r="GE290" s="100"/>
      <c r="GF290" s="100"/>
      <c r="GG290" s="100"/>
      <c r="GH290" s="100"/>
      <c r="GI290" s="100"/>
      <c r="GJ290" s="100"/>
      <c r="GK290" s="100"/>
      <c r="GL290" s="100"/>
      <c r="GM290" s="100"/>
      <c r="GN290" s="100"/>
      <c r="GO290" s="100"/>
      <c r="GP290" s="100"/>
      <c r="GQ290" s="100"/>
      <c r="GR290" s="100"/>
      <c r="GS290" s="100"/>
      <c r="GT290" s="100"/>
      <c r="GU290" s="100"/>
      <c r="GV290" s="100"/>
      <c r="GW290" s="100"/>
      <c r="GX290" s="100"/>
      <c r="GY290" s="100"/>
      <c r="GZ290" s="100"/>
      <c r="HA290" s="100"/>
      <c r="HB290" s="100"/>
      <c r="HC290" s="100"/>
      <c r="HD290" s="100"/>
      <c r="HE290" s="100"/>
      <c r="HF290" s="100"/>
      <c r="HG290" s="100"/>
      <c r="HH290" s="100"/>
      <c r="HI290" s="100"/>
      <c r="HJ290" s="100"/>
      <c r="HK290" s="100"/>
      <c r="HL290" s="100"/>
      <c r="HM290" s="100"/>
      <c r="HN290" s="100"/>
      <c r="HO290" s="100"/>
      <c r="HP290" s="100"/>
      <c r="HQ290" s="100"/>
      <c r="HR290" s="100"/>
      <c r="HS290" s="100"/>
      <c r="HT290" s="100"/>
      <c r="HU290" s="100"/>
      <c r="HV290" s="100"/>
      <c r="HW290" s="100"/>
      <c r="HX290" s="100"/>
      <c r="HY290" s="100"/>
      <c r="HZ290" s="100"/>
      <c r="IA290" s="100"/>
      <c r="IB290" s="100"/>
      <c r="IC290" s="100"/>
      <c r="ID290" s="100"/>
      <c r="IE290" s="100"/>
      <c r="IF290" s="100"/>
      <c r="IG290" s="100"/>
      <c r="IH290" s="100"/>
      <c r="II290" s="100"/>
      <c r="IJ290" s="100"/>
      <c r="IK290" s="100"/>
      <c r="IL290" s="100"/>
      <c r="IM290" s="100"/>
      <c r="IN290" s="100"/>
      <c r="IO290" s="100"/>
      <c r="IP290" s="100"/>
      <c r="IQ290" s="100"/>
      <c r="IR290" s="100"/>
      <c r="IS290" s="100"/>
      <c r="IT290" s="100"/>
      <c r="IU290" s="100"/>
      <c r="IV290" s="100"/>
      <c r="IW290" s="100"/>
      <c r="IX290" s="100"/>
      <c r="IY290" s="100"/>
      <c r="IZ290" s="100"/>
      <c r="JA290" s="100"/>
      <c r="JB290" s="100"/>
      <c r="JC290" s="100"/>
      <c r="JD290" s="100"/>
      <c r="JE290" s="100"/>
      <c r="JF290" s="100"/>
      <c r="JG290" s="100"/>
      <c r="JH290" s="100"/>
      <c r="JI290" s="100"/>
      <c r="JJ290" s="100"/>
      <c r="JK290" s="100"/>
      <c r="JL290" s="100"/>
      <c r="JM290" s="100"/>
      <c r="JN290" s="100"/>
      <c r="JO290" s="100"/>
      <c r="JP290" s="100"/>
      <c r="JQ290" s="100"/>
      <c r="JR290" s="100"/>
      <c r="JS290" s="100"/>
      <c r="JT290" s="100"/>
      <c r="JU290" s="100"/>
      <c r="JV290" s="100"/>
      <c r="JW290" s="100"/>
      <c r="JX290" s="100"/>
      <c r="JY290" s="100"/>
      <c r="JZ290" s="100"/>
      <c r="KA290" s="100"/>
      <c r="KB290" s="100"/>
      <c r="KC290" s="100"/>
      <c r="KD290" s="100"/>
      <c r="KE290" s="100"/>
      <c r="KF290" s="100"/>
      <c r="KG290" s="100"/>
      <c r="KH290" s="100"/>
      <c r="KI290" s="100"/>
      <c r="KJ290" s="100"/>
      <c r="KK290" s="100"/>
      <c r="KL290" s="100"/>
      <c r="KM290" s="100"/>
      <c r="KN290" s="100"/>
      <c r="KO290" s="100"/>
      <c r="KP290" s="100"/>
      <c r="KQ290" s="100"/>
      <c r="KR290" s="100"/>
      <c r="KS290" s="100"/>
      <c r="KT290" s="100"/>
      <c r="KU290" s="100"/>
      <c r="KV290" s="100"/>
      <c r="KW290" s="100"/>
      <c r="KX290" s="100"/>
      <c r="KY290" s="100"/>
      <c r="KZ290" s="100"/>
      <c r="LA290" s="100"/>
      <c r="LB290" s="100"/>
      <c r="LC290" s="100"/>
      <c r="LD290" s="100"/>
      <c r="LE290" s="100"/>
      <c r="LF290" s="100"/>
      <c r="LG290" s="100"/>
      <c r="LH290" s="100"/>
      <c r="LI290" s="100"/>
      <c r="LJ290" s="100"/>
      <c r="LK290" s="100"/>
      <c r="LL290" s="100"/>
      <c r="LM290" s="100"/>
      <c r="LN290" s="100"/>
      <c r="LO290" s="100"/>
      <c r="LP290" s="100"/>
      <c r="LQ290" s="100"/>
      <c r="LR290" s="100"/>
      <c r="LS290" s="100"/>
      <c r="LT290" s="100"/>
      <c r="LU290" s="100"/>
      <c r="LV290" s="100"/>
      <c r="LW290" s="100"/>
      <c r="LX290" s="100"/>
      <c r="LY290" s="100"/>
      <c r="LZ290" s="100"/>
      <c r="MA290" s="100"/>
      <c r="MB290" s="100"/>
      <c r="MC290" s="100"/>
      <c r="MD290" s="100"/>
      <c r="ME290" s="100"/>
      <c r="MF290" s="100"/>
      <c r="MG290" s="100"/>
      <c r="MH290" s="100"/>
      <c r="MI290" s="100"/>
      <c r="MJ290" s="100"/>
      <c r="MK290" s="100"/>
      <c r="ML290" s="100"/>
      <c r="MM290" s="100"/>
      <c r="MN290" s="100"/>
      <c r="MO290" s="100"/>
      <c r="MP290" s="100"/>
      <c r="MQ290" s="100"/>
      <c r="MR290" s="100"/>
      <c r="MS290" s="100"/>
      <c r="MT290" s="100"/>
      <c r="MU290" s="100"/>
      <c r="MV290" s="100"/>
      <c r="MW290" s="100"/>
      <c r="MX290" s="100"/>
      <c r="MY290" s="100"/>
      <c r="MZ290" s="100"/>
      <c r="NA290" s="100"/>
      <c r="NB290" s="100"/>
      <c r="NC290" s="100"/>
      <c r="ND290" s="100"/>
      <c r="NE290" s="100"/>
      <c r="NF290" s="100"/>
      <c r="NG290" s="100"/>
      <c r="NH290" s="100"/>
      <c r="NI290" s="100"/>
      <c r="NJ290" s="100"/>
      <c r="NK290" s="100"/>
      <c r="NL290" s="100"/>
      <c r="NM290" s="100"/>
      <c r="NN290" s="100"/>
      <c r="NO290" s="100"/>
      <c r="NP290" s="100"/>
      <c r="NQ290" s="100"/>
      <c r="NR290" s="100"/>
    </row>
    <row r="291" spans="1:382" s="255" customFormat="1" ht="18.75">
      <c r="A291" s="247"/>
      <c r="B291" s="248"/>
      <c r="C291" s="249" t="s">
        <v>439</v>
      </c>
      <c r="D291" s="164"/>
      <c r="E291" s="164"/>
      <c r="F291" s="250"/>
      <c r="G291" s="251"/>
      <c r="H291" s="252"/>
      <c r="I291" s="252"/>
      <c r="J291" s="164"/>
      <c r="K291" s="164"/>
      <c r="L291" s="253"/>
      <c r="M291" s="253"/>
      <c r="N291" s="253"/>
      <c r="O291" s="253"/>
      <c r="P291" s="254"/>
    </row>
    <row r="292" spans="1:382" s="255" customFormat="1" ht="18.75">
      <c r="A292" s="247"/>
      <c r="B292" s="248" t="s">
        <v>452</v>
      </c>
      <c r="C292" s="163" t="s">
        <v>440</v>
      </c>
      <c r="D292" s="164"/>
      <c r="E292" s="164"/>
      <c r="F292" s="250"/>
      <c r="G292" s="251"/>
      <c r="H292" s="252"/>
      <c r="I292" s="252"/>
      <c r="J292" s="164" t="s">
        <v>102</v>
      </c>
      <c r="K292" s="164">
        <v>2</v>
      </c>
      <c r="L292" s="253"/>
      <c r="M292" s="256"/>
      <c r="N292" s="256"/>
      <c r="O292" s="256"/>
      <c r="P292" s="254"/>
    </row>
    <row r="293" spans="1:382" s="255" customFormat="1" ht="18.75">
      <c r="A293" s="247"/>
      <c r="B293" s="248" t="s">
        <v>453</v>
      </c>
      <c r="C293" s="163" t="s">
        <v>441</v>
      </c>
      <c r="D293" s="164"/>
      <c r="E293" s="164"/>
      <c r="F293" s="250"/>
      <c r="G293" s="251"/>
      <c r="H293" s="252"/>
      <c r="I293" s="252"/>
      <c r="J293" s="164" t="s">
        <v>102</v>
      </c>
      <c r="K293" s="164">
        <v>2</v>
      </c>
      <c r="L293" s="253"/>
      <c r="M293" s="256"/>
      <c r="N293" s="256"/>
      <c r="O293" s="256"/>
      <c r="P293" s="254"/>
    </row>
    <row r="294" spans="1:382" s="255" customFormat="1" ht="18.75">
      <c r="A294" s="247"/>
      <c r="B294" s="248" t="s">
        <v>454</v>
      </c>
      <c r="C294" s="163" t="s">
        <v>442</v>
      </c>
      <c r="D294" s="164"/>
      <c r="E294" s="164"/>
      <c r="F294" s="250"/>
      <c r="G294" s="251"/>
      <c r="H294" s="252"/>
      <c r="I294" s="252"/>
      <c r="J294" s="164" t="s">
        <v>102</v>
      </c>
      <c r="K294" s="164">
        <v>1</v>
      </c>
      <c r="L294" s="253"/>
      <c r="M294" s="256"/>
      <c r="N294" s="256"/>
      <c r="O294" s="256"/>
      <c r="P294" s="254"/>
    </row>
    <row r="295" spans="1:382" s="255" customFormat="1" ht="18.75">
      <c r="A295" s="247"/>
      <c r="B295" s="248" t="s">
        <v>455</v>
      </c>
      <c r="C295" s="163" t="s">
        <v>443</v>
      </c>
      <c r="D295" s="164"/>
      <c r="E295" s="164"/>
      <c r="F295" s="250"/>
      <c r="G295" s="251"/>
      <c r="H295" s="252"/>
      <c r="I295" s="252"/>
      <c r="J295" s="164" t="s">
        <v>102</v>
      </c>
      <c r="K295" s="164">
        <v>2</v>
      </c>
      <c r="L295" s="253"/>
      <c r="M295" s="256"/>
      <c r="N295" s="256"/>
      <c r="O295" s="256"/>
      <c r="P295" s="254"/>
    </row>
    <row r="296" spans="1:382" s="255" customFormat="1" ht="18.75">
      <c r="A296" s="247"/>
      <c r="B296" s="248" t="s">
        <v>456</v>
      </c>
      <c r="C296" s="163" t="s">
        <v>442</v>
      </c>
      <c r="D296" s="164"/>
      <c r="E296" s="164"/>
      <c r="F296" s="250"/>
      <c r="G296" s="251"/>
      <c r="H296" s="252"/>
      <c r="I296" s="252"/>
      <c r="J296" s="164" t="s">
        <v>102</v>
      </c>
      <c r="K296" s="164">
        <v>1</v>
      </c>
      <c r="L296" s="253"/>
      <c r="M296" s="256"/>
      <c r="N296" s="256"/>
      <c r="O296" s="256"/>
      <c r="P296" s="254"/>
    </row>
    <row r="297" spans="1:382" s="255" customFormat="1" ht="18.75">
      <c r="A297" s="247"/>
      <c r="B297" s="248"/>
      <c r="C297" s="249" t="s">
        <v>444</v>
      </c>
      <c r="D297" s="164"/>
      <c r="E297" s="164"/>
      <c r="F297" s="250"/>
      <c r="G297" s="251"/>
      <c r="H297" s="252"/>
      <c r="I297" s="252"/>
      <c r="J297" s="164"/>
      <c r="K297" s="164"/>
      <c r="L297" s="253"/>
      <c r="M297" s="256"/>
      <c r="N297" s="256"/>
      <c r="O297" s="256"/>
      <c r="P297" s="254"/>
    </row>
    <row r="298" spans="1:382" s="255" customFormat="1" ht="18.75">
      <c r="A298" s="247"/>
      <c r="B298" s="248" t="s">
        <v>457</v>
      </c>
      <c r="C298" s="163" t="s">
        <v>445</v>
      </c>
      <c r="D298" s="164"/>
      <c r="E298" s="164"/>
      <c r="F298" s="250"/>
      <c r="G298" s="251"/>
      <c r="H298" s="252"/>
      <c r="I298" s="252"/>
      <c r="J298" s="164" t="s">
        <v>102</v>
      </c>
      <c r="K298" s="164">
        <v>1</v>
      </c>
      <c r="L298" s="253"/>
      <c r="M298" s="256"/>
      <c r="N298" s="256"/>
      <c r="O298" s="256"/>
      <c r="P298" s="254"/>
    </row>
    <row r="299" spans="1:382" s="255" customFormat="1" ht="18.75">
      <c r="A299" s="247"/>
      <c r="B299" s="248"/>
      <c r="C299" s="249" t="s">
        <v>446</v>
      </c>
      <c r="D299" s="164"/>
      <c r="E299" s="164"/>
      <c r="F299" s="250"/>
      <c r="G299" s="251"/>
      <c r="H299" s="252"/>
      <c r="I299" s="252"/>
      <c r="J299" s="164"/>
      <c r="K299" s="164"/>
      <c r="L299" s="253"/>
      <c r="M299" s="256"/>
      <c r="N299" s="256"/>
      <c r="O299" s="256"/>
      <c r="P299" s="254"/>
    </row>
    <row r="300" spans="1:382" s="255" customFormat="1" ht="18.75">
      <c r="A300" s="247"/>
      <c r="B300" s="248" t="s">
        <v>458</v>
      </c>
      <c r="C300" s="163" t="s">
        <v>440</v>
      </c>
      <c r="D300" s="164"/>
      <c r="E300" s="164"/>
      <c r="F300" s="250"/>
      <c r="G300" s="251"/>
      <c r="H300" s="252"/>
      <c r="I300" s="252"/>
      <c r="J300" s="164" t="s">
        <v>102</v>
      </c>
      <c r="K300" s="164">
        <v>1</v>
      </c>
      <c r="L300" s="253"/>
      <c r="M300" s="256"/>
      <c r="N300" s="256"/>
      <c r="O300" s="256"/>
      <c r="P300" s="254"/>
    </row>
    <row r="301" spans="1:382" s="255" customFormat="1" ht="18.75">
      <c r="A301" s="247"/>
      <c r="B301" s="248" t="s">
        <v>459</v>
      </c>
      <c r="C301" s="163" t="s">
        <v>440</v>
      </c>
      <c r="D301" s="164"/>
      <c r="E301" s="164"/>
      <c r="F301" s="250"/>
      <c r="G301" s="251"/>
      <c r="H301" s="252"/>
      <c r="I301" s="252"/>
      <c r="J301" s="164" t="s">
        <v>102</v>
      </c>
      <c r="K301" s="164">
        <v>1</v>
      </c>
      <c r="L301" s="253"/>
      <c r="M301" s="256"/>
      <c r="N301" s="256"/>
      <c r="O301" s="256"/>
      <c r="P301" s="254"/>
    </row>
    <row r="302" spans="1:382" s="255" customFormat="1" ht="18.75">
      <c r="A302" s="247"/>
      <c r="B302" s="248" t="s">
        <v>460</v>
      </c>
      <c r="C302" s="163" t="s">
        <v>440</v>
      </c>
      <c r="D302" s="164"/>
      <c r="E302" s="164"/>
      <c r="F302" s="250"/>
      <c r="G302" s="251"/>
      <c r="H302" s="252"/>
      <c r="I302" s="252"/>
      <c r="J302" s="164" t="s">
        <v>102</v>
      </c>
      <c r="K302" s="164">
        <v>1</v>
      </c>
      <c r="L302" s="253"/>
      <c r="M302" s="256"/>
      <c r="N302" s="256"/>
      <c r="O302" s="256"/>
      <c r="P302" s="254"/>
    </row>
    <row r="303" spans="1:382" s="255" customFormat="1" ht="18.75">
      <c r="A303" s="247"/>
      <c r="B303" s="248" t="s">
        <v>461</v>
      </c>
      <c r="C303" s="163" t="s">
        <v>440</v>
      </c>
      <c r="D303" s="164"/>
      <c r="E303" s="164"/>
      <c r="F303" s="250"/>
      <c r="G303" s="251"/>
      <c r="H303" s="252"/>
      <c r="I303" s="252"/>
      <c r="J303" s="164" t="s">
        <v>102</v>
      </c>
      <c r="K303" s="164">
        <v>1</v>
      </c>
      <c r="L303" s="253"/>
      <c r="M303" s="256"/>
      <c r="N303" s="256"/>
      <c r="O303" s="256"/>
      <c r="P303" s="254"/>
    </row>
    <row r="304" spans="1:382" s="255" customFormat="1" ht="18.75">
      <c r="A304" s="247"/>
      <c r="B304" s="248" t="s">
        <v>462</v>
      </c>
      <c r="C304" s="163" t="s">
        <v>441</v>
      </c>
      <c r="D304" s="164"/>
      <c r="E304" s="164"/>
      <c r="F304" s="250"/>
      <c r="G304" s="251"/>
      <c r="H304" s="252"/>
      <c r="I304" s="252"/>
      <c r="J304" s="164" t="s">
        <v>102</v>
      </c>
      <c r="K304" s="164">
        <v>2</v>
      </c>
      <c r="L304" s="253"/>
      <c r="M304" s="256"/>
      <c r="N304" s="256"/>
      <c r="O304" s="256"/>
      <c r="P304" s="254"/>
    </row>
    <row r="305" spans="1:16" s="255" customFormat="1" ht="18.75">
      <c r="A305" s="247"/>
      <c r="B305" s="248" t="s">
        <v>463</v>
      </c>
      <c r="C305" s="163" t="s">
        <v>442</v>
      </c>
      <c r="D305" s="164"/>
      <c r="E305" s="164"/>
      <c r="F305" s="250"/>
      <c r="G305" s="251"/>
      <c r="H305" s="252"/>
      <c r="I305" s="252"/>
      <c r="J305" s="164" t="s">
        <v>102</v>
      </c>
      <c r="K305" s="164">
        <v>1</v>
      </c>
      <c r="L305" s="253"/>
      <c r="M305" s="256"/>
      <c r="N305" s="256"/>
      <c r="O305" s="256"/>
      <c r="P305" s="254"/>
    </row>
    <row r="306" spans="1:16" s="255" customFormat="1" ht="18.75">
      <c r="A306" s="247"/>
      <c r="B306" s="248" t="s">
        <v>464</v>
      </c>
      <c r="C306" s="163" t="s">
        <v>443</v>
      </c>
      <c r="D306" s="164"/>
      <c r="E306" s="164"/>
      <c r="F306" s="250"/>
      <c r="G306" s="251"/>
      <c r="H306" s="252"/>
      <c r="I306" s="252"/>
      <c r="J306" s="164" t="s">
        <v>102</v>
      </c>
      <c r="K306" s="164">
        <v>2</v>
      </c>
      <c r="L306" s="253"/>
      <c r="M306" s="256"/>
      <c r="N306" s="256"/>
      <c r="O306" s="256"/>
      <c r="P306" s="254"/>
    </row>
    <row r="307" spans="1:16" s="255" customFormat="1" ht="18.75">
      <c r="A307" s="247"/>
      <c r="B307" s="248" t="s">
        <v>465</v>
      </c>
      <c r="C307" s="163" t="s">
        <v>442</v>
      </c>
      <c r="D307" s="164"/>
      <c r="E307" s="164"/>
      <c r="F307" s="250"/>
      <c r="G307" s="251"/>
      <c r="H307" s="252"/>
      <c r="I307" s="252"/>
      <c r="J307" s="164" t="s">
        <v>102</v>
      </c>
      <c r="K307" s="164">
        <v>1</v>
      </c>
      <c r="L307" s="253"/>
      <c r="M307" s="256"/>
      <c r="N307" s="256"/>
      <c r="O307" s="256"/>
      <c r="P307" s="254"/>
    </row>
    <row r="308" spans="1:16" s="255" customFormat="1" ht="18.75">
      <c r="A308" s="247"/>
      <c r="B308" s="248"/>
      <c r="C308" s="249" t="s">
        <v>447</v>
      </c>
      <c r="D308" s="164"/>
      <c r="E308" s="164"/>
      <c r="F308" s="250"/>
      <c r="G308" s="251"/>
      <c r="H308" s="252"/>
      <c r="I308" s="252"/>
      <c r="J308" s="164"/>
      <c r="K308" s="164"/>
      <c r="L308" s="253"/>
      <c r="M308" s="256"/>
      <c r="N308" s="256"/>
      <c r="O308" s="256"/>
      <c r="P308" s="254"/>
    </row>
    <row r="309" spans="1:16" s="255" customFormat="1" ht="18.75">
      <c r="A309" s="247"/>
      <c r="B309" s="248" t="s">
        <v>466</v>
      </c>
      <c r="C309" s="163" t="s">
        <v>445</v>
      </c>
      <c r="D309" s="164"/>
      <c r="E309" s="164"/>
      <c r="F309" s="250"/>
      <c r="G309" s="251"/>
      <c r="H309" s="252"/>
      <c r="I309" s="252"/>
      <c r="J309" s="164" t="s">
        <v>102</v>
      </c>
      <c r="K309" s="164">
        <v>1</v>
      </c>
      <c r="L309" s="253"/>
      <c r="M309" s="256"/>
      <c r="N309" s="256"/>
      <c r="O309" s="256"/>
      <c r="P309" s="254"/>
    </row>
    <row r="310" spans="1:16" s="255" customFormat="1" ht="18.75">
      <c r="A310" s="247"/>
      <c r="B310" s="248" t="s">
        <v>467</v>
      </c>
      <c r="C310" s="163" t="s">
        <v>445</v>
      </c>
      <c r="D310" s="164"/>
      <c r="E310" s="164"/>
      <c r="F310" s="250"/>
      <c r="G310" s="251"/>
      <c r="H310" s="252"/>
      <c r="I310" s="252"/>
      <c r="J310" s="164" t="s">
        <v>102</v>
      </c>
      <c r="K310" s="164">
        <v>1</v>
      </c>
      <c r="L310" s="253"/>
      <c r="M310" s="256"/>
      <c r="N310" s="256"/>
      <c r="O310" s="256"/>
      <c r="P310" s="254"/>
    </row>
    <row r="311" spans="1:16" s="255" customFormat="1" ht="18.75">
      <c r="A311" s="247"/>
      <c r="B311" s="248" t="s">
        <v>468</v>
      </c>
      <c r="C311" s="163" t="s">
        <v>445</v>
      </c>
      <c r="D311" s="164"/>
      <c r="E311" s="164"/>
      <c r="F311" s="250"/>
      <c r="G311" s="251"/>
      <c r="H311" s="252"/>
      <c r="I311" s="252"/>
      <c r="J311" s="164" t="s">
        <v>102</v>
      </c>
      <c r="K311" s="164">
        <v>1</v>
      </c>
      <c r="L311" s="253"/>
      <c r="M311" s="256"/>
      <c r="N311" s="256"/>
      <c r="O311" s="256"/>
      <c r="P311" s="254"/>
    </row>
    <row r="312" spans="1:16" s="255" customFormat="1" ht="18.75">
      <c r="A312" s="247"/>
      <c r="B312" s="248" t="s">
        <v>469</v>
      </c>
      <c r="C312" s="163" t="s">
        <v>445</v>
      </c>
      <c r="D312" s="164"/>
      <c r="E312" s="164"/>
      <c r="F312" s="250"/>
      <c r="G312" s="251"/>
      <c r="H312" s="252"/>
      <c r="I312" s="252"/>
      <c r="J312" s="164" t="s">
        <v>102</v>
      </c>
      <c r="K312" s="164">
        <v>1</v>
      </c>
      <c r="L312" s="253"/>
      <c r="M312" s="256"/>
      <c r="N312" s="256"/>
      <c r="O312" s="256"/>
      <c r="P312" s="254"/>
    </row>
    <row r="313" spans="1:16" s="255" customFormat="1" ht="18.75">
      <c r="A313" s="247"/>
      <c r="B313" s="248"/>
      <c r="C313" s="249" t="s">
        <v>448</v>
      </c>
      <c r="D313" s="164"/>
      <c r="E313" s="164"/>
      <c r="F313" s="250"/>
      <c r="G313" s="251"/>
      <c r="H313" s="252"/>
      <c r="I313" s="252"/>
      <c r="J313" s="164"/>
      <c r="K313" s="164"/>
      <c r="L313" s="253"/>
      <c r="M313" s="256"/>
      <c r="N313" s="256"/>
      <c r="O313" s="256"/>
      <c r="P313" s="254"/>
    </row>
    <row r="314" spans="1:16" s="255" customFormat="1" ht="18.75">
      <c r="A314" s="247"/>
      <c r="B314" s="248" t="s">
        <v>470</v>
      </c>
      <c r="C314" s="163" t="s">
        <v>440</v>
      </c>
      <c r="D314" s="164"/>
      <c r="E314" s="164"/>
      <c r="F314" s="250"/>
      <c r="G314" s="251"/>
      <c r="H314" s="252"/>
      <c r="I314" s="252"/>
      <c r="J314" s="164" t="s">
        <v>102</v>
      </c>
      <c r="K314" s="164">
        <v>9</v>
      </c>
      <c r="L314" s="253"/>
      <c r="M314" s="256"/>
      <c r="N314" s="256"/>
      <c r="O314" s="256"/>
      <c r="P314" s="254"/>
    </row>
    <row r="315" spans="1:16" s="255" customFormat="1" ht="18.75">
      <c r="A315" s="247"/>
      <c r="B315" s="248" t="s">
        <v>471</v>
      </c>
      <c r="C315" s="163" t="s">
        <v>440</v>
      </c>
      <c r="D315" s="164"/>
      <c r="E315" s="164"/>
      <c r="F315" s="250"/>
      <c r="G315" s="251"/>
      <c r="H315" s="252"/>
      <c r="I315" s="252"/>
      <c r="J315" s="164" t="s">
        <v>102</v>
      </c>
      <c r="K315" s="164">
        <v>1</v>
      </c>
      <c r="L315" s="253"/>
      <c r="M315" s="256"/>
      <c r="N315" s="256"/>
      <c r="O315" s="256"/>
      <c r="P315" s="254"/>
    </row>
    <row r="316" spans="1:16" s="255" customFormat="1" ht="18.75">
      <c r="A316" s="247"/>
      <c r="B316" s="248" t="s">
        <v>472</v>
      </c>
      <c r="C316" s="163" t="s">
        <v>440</v>
      </c>
      <c r="D316" s="164"/>
      <c r="E316" s="164"/>
      <c r="F316" s="250"/>
      <c r="G316" s="251"/>
      <c r="H316" s="252"/>
      <c r="I316" s="252"/>
      <c r="J316" s="164" t="s">
        <v>102</v>
      </c>
      <c r="K316" s="164">
        <v>1</v>
      </c>
      <c r="L316" s="253"/>
      <c r="M316" s="256"/>
      <c r="N316" s="256"/>
      <c r="O316" s="256"/>
      <c r="P316" s="254"/>
    </row>
    <row r="317" spans="1:16" s="255" customFormat="1" ht="18.75">
      <c r="A317" s="247"/>
      <c r="B317" s="248"/>
      <c r="C317" s="249" t="s">
        <v>449</v>
      </c>
      <c r="D317" s="164"/>
      <c r="E317" s="164"/>
      <c r="F317" s="250"/>
      <c r="G317" s="251"/>
      <c r="H317" s="252"/>
      <c r="I317" s="252"/>
      <c r="J317" s="164"/>
      <c r="K317" s="164"/>
      <c r="L317" s="253"/>
      <c r="M317" s="256"/>
      <c r="N317" s="256"/>
      <c r="O317" s="256"/>
      <c r="P317" s="254"/>
    </row>
    <row r="318" spans="1:16" s="255" customFormat="1" ht="18.75">
      <c r="A318" s="247"/>
      <c r="B318" s="248" t="s">
        <v>473</v>
      </c>
      <c r="C318" s="163" t="s">
        <v>445</v>
      </c>
      <c r="D318" s="164"/>
      <c r="E318" s="164"/>
      <c r="F318" s="250"/>
      <c r="G318" s="251"/>
      <c r="H318" s="252"/>
      <c r="I318" s="252"/>
      <c r="J318" s="164" t="s">
        <v>102</v>
      </c>
      <c r="K318" s="164">
        <v>9</v>
      </c>
      <c r="L318" s="253"/>
      <c r="M318" s="256"/>
      <c r="N318" s="256"/>
      <c r="O318" s="256"/>
      <c r="P318" s="254"/>
    </row>
    <row r="319" spans="1:16" s="255" customFormat="1" ht="18.75">
      <c r="A319" s="247"/>
      <c r="B319" s="248" t="s">
        <v>474</v>
      </c>
      <c r="C319" s="163" t="s">
        <v>445</v>
      </c>
      <c r="D319" s="164"/>
      <c r="E319" s="164"/>
      <c r="F319" s="250"/>
      <c r="G319" s="251"/>
      <c r="H319" s="252"/>
      <c r="I319" s="252"/>
      <c r="J319" s="164" t="s">
        <v>102</v>
      </c>
      <c r="K319" s="164">
        <v>1</v>
      </c>
      <c r="L319" s="253"/>
      <c r="M319" s="256"/>
      <c r="N319" s="256"/>
      <c r="O319" s="256"/>
      <c r="P319" s="254"/>
    </row>
    <row r="320" spans="1:16" s="255" customFormat="1" ht="18.75">
      <c r="A320" s="247"/>
      <c r="B320" s="248" t="s">
        <v>475</v>
      </c>
      <c r="C320" s="163" t="s">
        <v>445</v>
      </c>
      <c r="D320" s="164"/>
      <c r="E320" s="164"/>
      <c r="F320" s="250"/>
      <c r="G320" s="251"/>
      <c r="H320" s="252"/>
      <c r="I320" s="252"/>
      <c r="J320" s="164" t="s">
        <v>102</v>
      </c>
      <c r="K320" s="164">
        <v>1</v>
      </c>
      <c r="L320" s="253"/>
      <c r="M320" s="256"/>
      <c r="N320" s="256"/>
      <c r="O320" s="256"/>
      <c r="P320" s="254"/>
    </row>
    <row r="321" spans="1:16" s="255" customFormat="1" ht="18.75">
      <c r="A321" s="247"/>
      <c r="B321" s="248"/>
      <c r="C321" s="249" t="s">
        <v>450</v>
      </c>
      <c r="D321" s="164"/>
      <c r="E321" s="164"/>
      <c r="F321" s="250"/>
      <c r="G321" s="251"/>
      <c r="H321" s="252"/>
      <c r="I321" s="252"/>
      <c r="J321" s="164"/>
      <c r="K321" s="164"/>
      <c r="L321" s="253"/>
      <c r="M321" s="256"/>
      <c r="N321" s="256"/>
      <c r="O321" s="256"/>
      <c r="P321" s="254"/>
    </row>
    <row r="322" spans="1:16" s="255" customFormat="1" ht="18.75">
      <c r="A322" s="247"/>
      <c r="B322" s="248" t="s">
        <v>476</v>
      </c>
      <c r="C322" s="163" t="s">
        <v>440</v>
      </c>
      <c r="D322" s="164"/>
      <c r="E322" s="164"/>
      <c r="F322" s="250"/>
      <c r="G322" s="251"/>
      <c r="H322" s="252"/>
      <c r="I322" s="252"/>
      <c r="J322" s="164" t="s">
        <v>102</v>
      </c>
      <c r="K322" s="164">
        <v>1</v>
      </c>
      <c r="L322" s="253"/>
      <c r="M322" s="256"/>
      <c r="N322" s="256"/>
      <c r="O322" s="256"/>
      <c r="P322" s="254"/>
    </row>
    <row r="323" spans="1:16" s="255" customFormat="1" ht="18.75">
      <c r="A323" s="247"/>
      <c r="B323" s="248"/>
      <c r="C323" s="249" t="s">
        <v>451</v>
      </c>
      <c r="D323" s="164"/>
      <c r="E323" s="164"/>
      <c r="F323" s="250"/>
      <c r="G323" s="251"/>
      <c r="H323" s="252"/>
      <c r="I323" s="252"/>
      <c r="J323" s="164"/>
      <c r="K323" s="164"/>
      <c r="L323" s="253"/>
      <c r="M323" s="256"/>
      <c r="N323" s="256"/>
      <c r="O323" s="256"/>
      <c r="P323" s="254"/>
    </row>
    <row r="324" spans="1:16" s="255" customFormat="1" ht="18.75">
      <c r="A324" s="247"/>
      <c r="B324" s="248" t="s">
        <v>476</v>
      </c>
      <c r="C324" s="163" t="s">
        <v>445</v>
      </c>
      <c r="D324" s="164"/>
      <c r="E324" s="164"/>
      <c r="F324" s="250"/>
      <c r="G324" s="251"/>
      <c r="H324" s="252"/>
      <c r="I324" s="252"/>
      <c r="J324" s="164" t="s">
        <v>102</v>
      </c>
      <c r="K324" s="164">
        <v>1</v>
      </c>
      <c r="L324" s="253"/>
      <c r="M324" s="256"/>
      <c r="N324" s="256"/>
      <c r="O324" s="256"/>
      <c r="P324" s="254"/>
    </row>
    <row r="325" spans="1:16" s="100" customFormat="1" ht="15.75">
      <c r="A325" s="289" t="s">
        <v>403</v>
      </c>
      <c r="B325" s="289"/>
      <c r="C325" s="289"/>
      <c r="D325" s="289"/>
      <c r="E325" s="289"/>
      <c r="F325" s="289"/>
      <c r="G325" s="289"/>
      <c r="H325" s="289"/>
      <c r="I325" s="291"/>
      <c r="J325" s="289"/>
      <c r="K325" s="289"/>
      <c r="L325" s="289"/>
      <c r="M325" s="94">
        <f>SUM(M7,M14,M278,M288,M290)</f>
        <v>0</v>
      </c>
      <c r="N325" s="94">
        <f t="shared" ref="N325:O325" si="18">SUM(N7,N14,N278,N288,N290)</f>
        <v>0</v>
      </c>
      <c r="O325" s="94">
        <f t="shared" si="18"/>
        <v>0</v>
      </c>
      <c r="P325" s="186"/>
    </row>
  </sheetData>
  <autoFilter ref="A290:NR325"/>
  <mergeCells count="4">
    <mergeCell ref="L1:O1"/>
    <mergeCell ref="A2:P2"/>
    <mergeCell ref="A6:A289"/>
    <mergeCell ref="A325:L325"/>
  </mergeCells>
  <phoneticPr fontId="56" type="noConversion"/>
  <hyperlinks>
    <hyperlink ref="F4" location="Спецификация!A565" display="Страна происхождения товара"/>
    <hyperlink ref="G4" location="Спецификация!A566" display="Страна регистрации2 производителя / правообладателя ПО"/>
    <hyperlink ref="I4" location="Спецификация!A567" display="Спецификация!A567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"/>
  <sheetViews>
    <sheetView showGridLines="0" workbookViewId="0"/>
  </sheetViews>
  <sheetFormatPr defaultColWidth="8.85546875" defaultRowHeight="12.75" customHeight="1"/>
  <cols>
    <col min="1" max="1" width="8.85546875" style="6" customWidth="1"/>
    <col min="2" max="2" width="33.42578125" style="6" customWidth="1"/>
    <col min="3" max="3" width="37.42578125" style="6" customWidth="1"/>
    <col min="4" max="4" width="12.42578125" style="6" customWidth="1"/>
    <col min="5" max="256" width="8.85546875" style="6" customWidth="1"/>
  </cols>
  <sheetData>
    <row r="1" spans="1:7" ht="15" customHeight="1">
      <c r="A1" s="3"/>
      <c r="B1" s="3"/>
      <c r="C1" s="3"/>
      <c r="D1" s="3"/>
      <c r="E1" s="3"/>
      <c r="F1" s="3"/>
      <c r="G1" s="3"/>
    </row>
    <row r="2" spans="1:7" ht="15" customHeight="1">
      <c r="A2" s="3"/>
      <c r="B2" s="7"/>
      <c r="C2" s="7"/>
      <c r="D2" s="3"/>
      <c r="E2" s="3"/>
      <c r="F2" s="3"/>
      <c r="G2" s="3"/>
    </row>
    <row r="3" spans="1:7" ht="15" customHeight="1">
      <c r="A3" s="8"/>
      <c r="B3" s="9" t="s">
        <v>14</v>
      </c>
      <c r="C3" s="9" t="s">
        <v>15</v>
      </c>
      <c r="D3" s="10"/>
      <c r="E3" s="3"/>
      <c r="F3" s="3"/>
      <c r="G3" s="3"/>
    </row>
    <row r="4" spans="1:7" ht="25.5" customHeight="1">
      <c r="A4" s="8"/>
      <c r="B4" s="5" t="s">
        <v>16</v>
      </c>
      <c r="C4" s="5" t="s">
        <v>17</v>
      </c>
      <c r="D4" s="11">
        <v>17244</v>
      </c>
      <c r="E4" s="12">
        <f t="shared" ref="E4:E9" si="0">D4/0.59*1.1</f>
        <v>32149.830508474581</v>
      </c>
      <c r="F4" s="13">
        <f t="shared" ref="F4:F9" si="1">31220/E4</f>
        <v>0.97107821429324548</v>
      </c>
      <c r="G4" s="3"/>
    </row>
    <row r="5" spans="1:7" ht="15" customHeight="1">
      <c r="A5" s="8"/>
      <c r="B5" s="5" t="s">
        <v>7</v>
      </c>
      <c r="C5" s="5" t="s">
        <v>18</v>
      </c>
      <c r="D5" s="11">
        <v>19633</v>
      </c>
      <c r="E5" s="12">
        <f t="shared" si="0"/>
        <v>36603.898305084753</v>
      </c>
      <c r="F5" s="13">
        <f t="shared" si="1"/>
        <v>0.85291461963391857</v>
      </c>
      <c r="G5" s="3"/>
    </row>
    <row r="6" spans="1:7" ht="15" customHeight="1">
      <c r="A6" s="8"/>
      <c r="B6" s="5" t="s">
        <v>4</v>
      </c>
      <c r="C6" s="14" t="s">
        <v>19</v>
      </c>
      <c r="D6" s="11">
        <v>11987</v>
      </c>
      <c r="E6" s="12">
        <f t="shared" si="0"/>
        <v>22348.644067796613</v>
      </c>
      <c r="F6" s="13">
        <f t="shared" si="1"/>
        <v>1.3969527594287749</v>
      </c>
      <c r="G6" s="3"/>
    </row>
    <row r="7" spans="1:7" ht="15" customHeight="1">
      <c r="A7" s="8"/>
      <c r="B7" s="5" t="s">
        <v>5</v>
      </c>
      <c r="C7" s="15" t="s">
        <v>20</v>
      </c>
      <c r="D7" s="11">
        <v>10333</v>
      </c>
      <c r="E7" s="12">
        <f t="shared" si="0"/>
        <v>19264.91525423729</v>
      </c>
      <c r="F7" s="13">
        <f t="shared" si="1"/>
        <v>1.6205625401405908</v>
      </c>
      <c r="G7" s="3"/>
    </row>
    <row r="8" spans="1:7" ht="25.5" customHeight="1">
      <c r="A8" s="8"/>
      <c r="B8" s="5" t="s">
        <v>6</v>
      </c>
      <c r="C8" s="5" t="s">
        <v>21</v>
      </c>
      <c r="D8" s="11">
        <v>5787</v>
      </c>
      <c r="E8" s="12">
        <f t="shared" si="0"/>
        <v>10789.322033898306</v>
      </c>
      <c r="F8" s="13">
        <f t="shared" si="1"/>
        <v>2.8936016463232632</v>
      </c>
      <c r="G8" s="3"/>
    </row>
    <row r="9" spans="1:7" ht="15" customHeight="1">
      <c r="A9" s="8"/>
      <c r="B9" s="5" t="s">
        <v>22</v>
      </c>
      <c r="C9" s="9" t="s">
        <v>23</v>
      </c>
      <c r="D9" s="11">
        <v>8267</v>
      </c>
      <c r="E9" s="12">
        <f t="shared" si="0"/>
        <v>15413.050847457629</v>
      </c>
      <c r="F9" s="13">
        <f t="shared" si="1"/>
        <v>2.0255561542606415</v>
      </c>
      <c r="G9" s="16">
        <f>E9*2</f>
        <v>30826.101694915258</v>
      </c>
    </row>
    <row r="10" spans="1:7" ht="15" customHeight="1">
      <c r="A10" s="8"/>
      <c r="B10" s="17"/>
      <c r="C10" s="17"/>
      <c r="D10" s="11"/>
      <c r="E10" s="12"/>
      <c r="F10" s="13"/>
      <c r="G10" s="3"/>
    </row>
    <row r="11" spans="1:7" ht="15" customHeight="1">
      <c r="A11" s="8"/>
      <c r="B11" s="17"/>
      <c r="C11" s="17"/>
      <c r="D11" s="11"/>
      <c r="E11" s="12"/>
      <c r="F11" s="13"/>
      <c r="G11" s="3"/>
    </row>
    <row r="12" spans="1:7" ht="15" customHeight="1">
      <c r="A12" s="8"/>
      <c r="B12" s="17"/>
      <c r="C12" s="5" t="s">
        <v>24</v>
      </c>
      <c r="D12" s="11">
        <v>10333</v>
      </c>
      <c r="E12" s="12">
        <f>D12/0.59*1.1</f>
        <v>19264.91525423729</v>
      </c>
      <c r="F12" s="13">
        <f>31220/E12</f>
        <v>1.6205625401405908</v>
      </c>
      <c r="G12" s="3"/>
    </row>
    <row r="13" spans="1:7" ht="15" customHeight="1">
      <c r="A13" s="8"/>
      <c r="B13" s="17"/>
      <c r="C13" s="5" t="s">
        <v>25</v>
      </c>
      <c r="D13" s="11">
        <v>15500</v>
      </c>
      <c r="E13" s="12">
        <f>D13/0.59*1.1</f>
        <v>28898.305084745767</v>
      </c>
      <c r="F13" s="13">
        <f>31220/E13</f>
        <v>1.0803401759530791</v>
      </c>
      <c r="G13" s="3"/>
    </row>
    <row r="14" spans="1:7" ht="15" customHeight="1">
      <c r="A14" s="8"/>
      <c r="B14" s="17"/>
      <c r="C14" s="5" t="s">
        <v>26</v>
      </c>
      <c r="D14" s="11">
        <v>8267</v>
      </c>
      <c r="E14" s="12">
        <f>D14/0.59*1.1</f>
        <v>15413.050847457629</v>
      </c>
      <c r="F14" s="13">
        <f>31220/E14</f>
        <v>2.0255561542606415</v>
      </c>
      <c r="G14" s="3"/>
    </row>
    <row r="15" spans="1:7" ht="15" customHeight="1">
      <c r="A15" s="3"/>
      <c r="B15" s="18"/>
      <c r="C15" s="18"/>
      <c r="D15" s="19"/>
      <c r="E15" s="3"/>
      <c r="F15" s="3"/>
      <c r="G15" s="3"/>
    </row>
    <row r="16" spans="1:7" ht="15" customHeight="1">
      <c r="A16" s="3"/>
      <c r="B16" s="3"/>
      <c r="C16" s="3"/>
      <c r="D16" s="3"/>
      <c r="E16" s="3"/>
      <c r="F16" s="3"/>
      <c r="G16" s="3"/>
    </row>
    <row r="17" spans="1:7" ht="15" customHeight="1">
      <c r="A17" s="3"/>
      <c r="B17" s="4"/>
      <c r="C17" s="4"/>
      <c r="D17" s="3"/>
      <c r="E17" s="3"/>
      <c r="F17" s="3"/>
      <c r="G17" s="3"/>
    </row>
  </sheetData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16FE4E5C63594A90ACC2CE00FD3C7B" ma:contentTypeVersion="1" ma:contentTypeDescription="Создание документа." ma:contentTypeScope="" ma:versionID="ed357c464961c7c4d8031dc5883cd2ac">
  <xsd:schema xmlns:xsd="http://www.w3.org/2001/XMLSchema" xmlns:xs="http://www.w3.org/2001/XMLSchema" xmlns:p="http://schemas.microsoft.com/office/2006/metadata/properties" xmlns:ns2="1c574e5c-3a1c-46cc-9cf3-155d79c90e66" targetNamespace="http://schemas.microsoft.com/office/2006/metadata/properties" ma:root="true" ma:fieldsID="6bea6921ecebcd9883cbcf6ffdd2f455" ns2:_="">
    <xsd:import namespace="1c574e5c-3a1c-46cc-9cf3-155d79c90e6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74e5c-3a1c-46cc-9cf3-155d79c90e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C61382-3B65-469C-9151-035365D1CD4F}">
  <ds:schemaRefs>
    <ds:schemaRef ds:uri="http://schemas.microsoft.com/office/infopath/2007/PartnerControls"/>
    <ds:schemaRef ds:uri="http://purl.org/dc/elements/1.1/"/>
    <ds:schemaRef ds:uri="http://www.w3.org/XML/1998/namespace"/>
    <ds:schemaRef ds:uri="1c574e5c-3a1c-46cc-9cf3-155d79c90e66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5DAAEB5-4160-4403-A766-1EDF112B74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C32CF9-7D53-4BE5-A465-7C0E7353A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574e5c-3a1c-46cc-9cf3-155d79c90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12-01</vt:lpstr>
      <vt:lpstr>12-02</vt:lpstr>
      <vt:lpstr>Партия №1</vt:lpstr>
      <vt:lpstr>Партия №2</vt:lpstr>
      <vt:lpstr>ФОТ</vt:lpstr>
      <vt:lpstr>'12-01'!Область_печати</vt:lpstr>
      <vt:lpstr>'12-02'!Область_печати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Вороновская Надежда Юрьевна</cp:lastModifiedBy>
  <cp:lastPrinted>2024-01-18T14:18:03Z</cp:lastPrinted>
  <dcterms:created xsi:type="dcterms:W3CDTF">2019-03-01T11:43:22Z</dcterms:created>
  <dcterms:modified xsi:type="dcterms:W3CDTF">2026-10-22T10:22:39Z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0x0101002916FE4E5C63594A90ACC2CE00FD3C7B</vt:lpwstr>
  </property>
</Properties>
</file>