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in.russianpost.ru\R00\R00ASTRA\ОПД\!Толстенко\9._ ЗАКУПОЧНЫЕ ДОКУМЕНТАЦИИ (2021 г.)\ОК_ (53242) - Публикация у инфлюенсеров (Нарек)\Документация\"/>
    </mc:Choice>
  </mc:AlternateContent>
  <bookViews>
    <workbookView xWindow="0" yWindow="0" windowWidth="28800" windowHeight="11235" tabRatio="555" firstSheet="1" activeTab="1"/>
  </bookViews>
  <sheets>
    <sheet name="финал" sheetId="2" state="hidden" r:id="rId1"/>
    <sheet name="Лист2" sheetId="4" r:id="rId2"/>
  </sheets>
  <definedNames>
    <definedName name="_ftn1" localSheetId="0">финал!$C$9</definedName>
    <definedName name="_ftn2" localSheetId="0">финал!#REF!</definedName>
    <definedName name="_xlnm.Print_Area" localSheetId="1">Лист2!$A$1:$N$26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" i="4" l="1"/>
  <c r="L14" i="4" l="1"/>
  <c r="N14" i="4" s="1"/>
  <c r="L15" i="4"/>
  <c r="N15" i="4" s="1"/>
  <c r="L16" i="4"/>
  <c r="N16" i="4" s="1"/>
  <c r="L17" i="4"/>
  <c r="N17" i="4" s="1"/>
  <c r="L18" i="4"/>
  <c r="N18" i="4" s="1"/>
  <c r="L13" i="4"/>
  <c r="N13" i="4" s="1"/>
  <c r="N19" i="4" l="1"/>
  <c r="M15" i="4"/>
  <c r="M16" i="4"/>
  <c r="M17" i="4"/>
  <c r="M18" i="4"/>
  <c r="M13" i="4"/>
  <c r="G6" i="2" l="1"/>
  <c r="H7" i="2" s="1"/>
  <c r="H6" i="2" l="1"/>
</calcChain>
</file>

<file path=xl/sharedStrings.xml><?xml version="1.0" encoding="utf-8"?>
<sst xmlns="http://schemas.openxmlformats.org/spreadsheetml/2006/main" count="56" uniqueCount="49">
  <si>
    <t>Наименование услуг</t>
  </si>
  <si>
    <t xml:space="preserve">Кол-во, шт.  </t>
  </si>
  <si>
    <t xml:space="preserve">            </t>
  </si>
  <si>
    <t>Руководитель департамента маркетинга и развития бренда</t>
  </si>
  <si>
    <t>Хорунжий Д.С.</t>
  </si>
  <si>
    <t>Разработка фирменного стиля конференции E-commerce, организуемой ФГУП “Почта России»</t>
  </si>
  <si>
    <t>Разработка фирменного стиля</t>
  </si>
  <si>
    <t>№ 1</t>
  </si>
  <si>
    <t>№ 3</t>
  </si>
  <si>
    <t>№ 2 с учетом НДС (18%)</t>
  </si>
  <si>
    <t xml:space="preserve">Цена/стоимость за единицу товара </t>
  </si>
  <si>
    <t>Сведения о начальной (максимальной) цене лота</t>
  </si>
  <si>
    <t>Наименование услуги</t>
  </si>
  <si>
    <t xml:space="preserve">Итого Начальная (максимальная) цена лота </t>
  </si>
  <si>
    <t>НМЦ, руб.</t>
  </si>
  <si>
    <t xml:space="preserve">Минимальная, руб., </t>
  </si>
  <si>
    <t>№ п/п</t>
  </si>
  <si>
    <t>Наименование товара, работы, услуги</t>
  </si>
  <si>
    <t>Единица измерения</t>
  </si>
  <si>
    <t>Количество</t>
  </si>
  <si>
    <t>Количество источников ценовой информации</t>
  </si>
  <si>
    <t>Цены поставщиков (исполнителей, подрядчиков) за единицу товара (работы, услуги), рублей</t>
  </si>
  <si>
    <t>Коэффициент вариации</t>
  </si>
  <si>
    <t>Номер источника ценовой информации</t>
  </si>
  <si>
    <t>Срок действия ценового предложения</t>
  </si>
  <si>
    <t>№ 2</t>
  </si>
  <si>
    <t xml:space="preserve">Приложение к Обоснованию начальной (максимальной) цены договора 
</t>
  </si>
  <si>
    <t>НМЦ за единицу товара, работы, услуги, руб.</t>
  </si>
  <si>
    <t>Начальная (максимальная) цена, руб.</t>
  </si>
  <si>
    <t>Реквизиты коммерческого предложения</t>
  </si>
  <si>
    <t>Расчет начальной (максимальной) цены договора на поставку товаров, работ, услуг методом сопоставимых рыночных цен (анализ рынка)</t>
  </si>
  <si>
    <t>Итого НМЦ, в т.ч. НДС</t>
  </si>
  <si>
    <t>Оказание услуг по размещению публикаций у инфлюенсеров, а также разработке и проведению спецпроектов с участием инфлюенсеров для продвижения услуг и сервисов АО «Почта России»</t>
  </si>
  <si>
    <t>Подготовка и размещение нативных платных публикаций в тематических каналах в Телеграме совокупным охватом не менее 800 тыс. просмотров публикаций в месяц</t>
  </si>
  <si>
    <t xml:space="preserve">Подготовка и размещение публикаций в аккаунтах микроинфлюенсеров в Instagram, TikTok, Likee, Youtube на платных условиях </t>
  </si>
  <si>
    <t>Подготовка и проведение спецпроекта совокупным охватом не менее 750 тыс контактов с участием инфлюенсеров (далее – Малый спецпроект с инфлюенсерами)</t>
  </si>
  <si>
    <t>Подготовка и проведение спецпроекта совокупным охватом не менее 2 млн контактов с участием инфлюенсеров (далее — Средний спецпроект с инфлюенсерами)</t>
  </si>
  <si>
    <t>Подготовка и проведение спецпроекта совокупным охватом не менее 10 млн контактов с участием инфлюенсеров (далее — Большой спецпроект с инфлюенсерами)</t>
  </si>
  <si>
    <t>Подготовка и проведение интеграций у тиктокеров в рамках продвижения официального хештег-челленджа в TikTok с совокупным охватом интеграций не менее 7 млн контактов</t>
  </si>
  <si>
    <t>Усл.ед</t>
  </si>
  <si>
    <t>вх. АУО-07/43446 от 19.08.2021г.</t>
  </si>
  <si>
    <t>19.02.2022г.</t>
  </si>
  <si>
    <t>вх. АУО-07/43916 от 23.08.2021г.</t>
  </si>
  <si>
    <t>23.02.2022г.</t>
  </si>
  <si>
    <t>вх. АУО-07/45463 от 01.09.2021г.</t>
  </si>
  <si>
    <t>01.03.2022г.</t>
  </si>
  <si>
    <t xml:space="preserve">Источник № 1 </t>
  </si>
  <si>
    <t xml:space="preserve">Источник № 3 </t>
  </si>
  <si>
    <t xml:space="preserve">Источник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</si>
</sst>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.00\ _₽"/>
    <numFmt numFmtId="165" formatCode="_-* #,##0\ _₽_-;\-* #,##0\ _₽_-;_-* &quot;-&quot;??\ _₽_-;_-@_-"/>
    <numFmt numFmtId="166" formatCode="_-* #,##0.00\ _₽_-;\-* #,##0.00\ _₽_-;_-* &quot;-&quot;??\ _₽_-;_-@_-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rgb="FF000000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4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 applyNumberFormat="0" applyFill="0" applyBorder="0" applyAlignment="0" applyProtection="0"/>
    <xf numFmtId="43" fontId="14" fillId="0" borderId="0" applyFont="0" applyFill="0" applyBorder="0" applyAlignment="0" applyProtection="0"/>
  </cellStyleXfs>
  <cellXfs count="65">
    <xf numFmtId="0" fontId="0" fillId="0" borderId="0" xfId="0"/>
    <xf numFmtId="4" fontId="5" fillId="3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4" fillId="0" borderId="0" xfId="0" applyFont="1"/>
    <xf numFmtId="4" fontId="4" fillId="0" borderId="0" xfId="0" applyNumberFormat="1" applyFont="1" applyAlignment="1">
      <alignment vertical="top"/>
    </xf>
    <xf numFmtId="4" fontId="3" fillId="2" borderId="1" xfId="0" applyNumberFormat="1" applyFont="1" applyFill="1" applyBorder="1" applyAlignment="1">
      <alignment horizontal="center" vertical="top" wrapText="1"/>
    </xf>
    <xf numFmtId="0" fontId="7" fillId="0" borderId="0" xfId="2" applyAlignment="1">
      <alignment vertical="center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0" fillId="2" borderId="1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12" fillId="0" borderId="0" xfId="0" applyFont="1"/>
    <xf numFmtId="0" fontId="12" fillId="0" borderId="0" xfId="0" applyFont="1" applyFill="1"/>
    <xf numFmtId="0" fontId="12" fillId="0" borderId="0" xfId="0" applyFont="1" applyAlignment="1"/>
    <xf numFmtId="2" fontId="0" fillId="0" borderId="0" xfId="0" applyNumberFormat="1"/>
    <xf numFmtId="0" fontId="11" fillId="0" borderId="11" xfId="0" applyFont="1" applyBorder="1" applyAlignment="1">
      <alignment horizontal="center" vertical="center" wrapText="1"/>
    </xf>
    <xf numFmtId="2" fontId="10" fillId="0" borderId="11" xfId="0" applyNumberFormat="1" applyFont="1" applyBorder="1" applyAlignment="1">
      <alignment horizontal="center" vertical="center" wrapText="1"/>
    </xf>
    <xf numFmtId="10" fontId="10" fillId="0" borderId="11" xfId="0" applyNumberFormat="1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 indent="1"/>
    </xf>
    <xf numFmtId="165" fontId="12" fillId="0" borderId="1" xfId="3" applyNumberFormat="1" applyFont="1" applyBorder="1" applyAlignment="1">
      <alignment horizontal="right" vertical="center" wrapText="1" indent="1"/>
    </xf>
    <xf numFmtId="0" fontId="9" fillId="0" borderId="0" xfId="0" applyFont="1" applyAlignment="1">
      <alignment vertical="center" wrapText="1"/>
    </xf>
    <xf numFmtId="166" fontId="0" fillId="0" borderId="0" xfId="0" applyNumberFormat="1" applyAlignment="1">
      <alignment horizontal="center" vertical="center"/>
    </xf>
    <xf numFmtId="166" fontId="10" fillId="2" borderId="1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0" fillId="0" borderId="1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vertical="center" wrapText="1"/>
    </xf>
    <xf numFmtId="4" fontId="5" fillId="3" borderId="3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/>
    </xf>
    <xf numFmtId="0" fontId="12" fillId="2" borderId="11" xfId="0" applyFont="1" applyFill="1" applyBorder="1" applyAlignment="1">
      <alignment horizontal="center"/>
    </xf>
    <xf numFmtId="0" fontId="10" fillId="0" borderId="1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0" fillId="0" borderId="11" xfId="0" applyFont="1" applyBorder="1" applyAlignment="1">
      <alignment horizontal="center" vertical="center"/>
    </xf>
    <xf numFmtId="14" fontId="12" fillId="0" borderId="10" xfId="0" applyNumberFormat="1" applyFont="1" applyFill="1" applyBorder="1" applyAlignment="1">
      <alignment horizontal="center"/>
    </xf>
    <xf numFmtId="14" fontId="12" fillId="0" borderId="9" xfId="0" applyNumberFormat="1" applyFont="1" applyFill="1" applyBorder="1" applyAlignment="1">
      <alignment horizontal="center"/>
    </xf>
    <xf numFmtId="14" fontId="12" fillId="0" borderId="8" xfId="0" applyNumberFormat="1" applyFont="1" applyFill="1" applyBorder="1" applyAlignment="1">
      <alignment horizontal="center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</cellXfs>
  <cellStyles count="4">
    <cellStyle name="Гиперссылка" xfId="2" builtinId="8"/>
    <cellStyle name="Обычный" xfId="0" builtinId="0"/>
    <cellStyle name="Обычный 2" xfId="1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4"/>
  <sheetViews>
    <sheetView zoomScale="70" zoomScaleNormal="70" workbookViewId="0">
      <selection activeCell="E23" sqref="E23"/>
    </sheetView>
  </sheetViews>
  <sheetFormatPr defaultRowHeight="15" x14ac:dyDescent="0.25"/>
  <cols>
    <col min="1" max="1" width="29.7109375" customWidth="1"/>
    <col min="2" max="2" width="18.7109375" customWidth="1"/>
    <col min="3" max="3" width="50.140625" customWidth="1"/>
    <col min="4" max="7" width="15.140625" customWidth="1"/>
    <col min="8" max="8" width="15.5703125" customWidth="1"/>
    <col min="9" max="9" width="15.7109375" customWidth="1"/>
  </cols>
  <sheetData>
    <row r="2" spans="1:8" ht="80.25" customHeight="1" x14ac:dyDescent="0.25">
      <c r="A2" s="32" t="s">
        <v>11</v>
      </c>
      <c r="B2" s="33"/>
      <c r="C2" s="33"/>
      <c r="D2" s="33"/>
      <c r="E2" s="33"/>
    </row>
    <row r="3" spans="1:8" ht="15" customHeight="1" x14ac:dyDescent="0.25">
      <c r="A3" s="37" t="s">
        <v>0</v>
      </c>
      <c r="B3" s="38" t="s">
        <v>12</v>
      </c>
      <c r="C3" s="38" t="s">
        <v>1</v>
      </c>
      <c r="D3" s="39" t="s">
        <v>10</v>
      </c>
      <c r="E3" s="39"/>
      <c r="F3" s="39"/>
      <c r="G3" s="36" t="s">
        <v>15</v>
      </c>
      <c r="H3" s="36" t="s">
        <v>14</v>
      </c>
    </row>
    <row r="4" spans="1:8" x14ac:dyDescent="0.25">
      <c r="A4" s="37"/>
      <c r="B4" s="38"/>
      <c r="C4" s="38"/>
      <c r="D4" s="40"/>
      <c r="E4" s="40"/>
      <c r="F4" s="40"/>
      <c r="G4" s="36"/>
      <c r="H4" s="36"/>
    </row>
    <row r="5" spans="1:8" ht="28.5" x14ac:dyDescent="0.25">
      <c r="A5" s="37"/>
      <c r="B5" s="38"/>
      <c r="C5" s="38"/>
      <c r="D5" s="5" t="s">
        <v>7</v>
      </c>
      <c r="E5" s="5" t="s">
        <v>9</v>
      </c>
      <c r="F5" s="5" t="s">
        <v>8</v>
      </c>
      <c r="G5" s="36"/>
      <c r="H5" s="36"/>
    </row>
    <row r="6" spans="1:8" ht="117.75" customHeight="1" x14ac:dyDescent="0.25">
      <c r="A6" s="9" t="s">
        <v>5</v>
      </c>
      <c r="B6" s="9" t="s">
        <v>6</v>
      </c>
      <c r="C6" s="8">
        <v>1</v>
      </c>
      <c r="D6" s="7">
        <v>190000</v>
      </c>
      <c r="E6" s="7">
        <v>791000</v>
      </c>
      <c r="F6" s="7">
        <v>600000</v>
      </c>
      <c r="G6" s="7">
        <f>D6</f>
        <v>190000</v>
      </c>
      <c r="H6" s="7">
        <f>G6</f>
        <v>190000</v>
      </c>
    </row>
    <row r="7" spans="1:8" ht="18.75" customHeight="1" x14ac:dyDescent="0.25">
      <c r="A7" s="34" t="s">
        <v>13</v>
      </c>
      <c r="B7" s="35"/>
      <c r="C7" s="35"/>
      <c r="D7" s="35"/>
      <c r="E7" s="35"/>
      <c r="F7" s="35"/>
      <c r="G7" s="35"/>
      <c r="H7" s="1">
        <f>SUM(G6:G6)</f>
        <v>190000</v>
      </c>
    </row>
    <row r="9" spans="1:8" x14ac:dyDescent="0.25">
      <c r="C9" s="6"/>
    </row>
    <row r="11" spans="1:8" ht="18.75" x14ac:dyDescent="0.3">
      <c r="A11" s="2" t="s">
        <v>3</v>
      </c>
      <c r="B11" s="3"/>
      <c r="C11" s="3"/>
      <c r="D11" s="3"/>
      <c r="E11" s="4"/>
      <c r="F11" s="4"/>
      <c r="G11" s="4"/>
      <c r="H11" s="2" t="s">
        <v>4</v>
      </c>
    </row>
    <row r="12" spans="1:8" ht="18.75" x14ac:dyDescent="0.3">
      <c r="A12" s="2"/>
      <c r="B12" s="3"/>
      <c r="C12" s="3"/>
      <c r="D12" s="3"/>
      <c r="E12" s="3"/>
      <c r="F12" s="3"/>
      <c r="G12" s="3"/>
      <c r="H12" s="2" t="s">
        <v>2</v>
      </c>
    </row>
    <row r="13" spans="1:8" ht="18.75" x14ac:dyDescent="0.3">
      <c r="A13" s="2"/>
      <c r="B13" s="3"/>
      <c r="C13" s="3"/>
      <c r="D13" s="3"/>
      <c r="E13" s="3"/>
      <c r="F13" s="3"/>
      <c r="G13" s="3"/>
      <c r="H13" s="3"/>
    </row>
    <row r="14" spans="1:8" ht="18.75" x14ac:dyDescent="0.3">
      <c r="A14" s="2"/>
      <c r="B14" s="3"/>
      <c r="C14" s="3"/>
      <c r="D14" s="3"/>
      <c r="E14" s="3"/>
      <c r="F14" s="3"/>
      <c r="G14" s="3"/>
      <c r="H14" s="2"/>
    </row>
  </sheetData>
  <mergeCells count="8">
    <mergeCell ref="A2:E2"/>
    <mergeCell ref="A7:G7"/>
    <mergeCell ref="G3:G5"/>
    <mergeCell ref="H3:H5"/>
    <mergeCell ref="A3:A5"/>
    <mergeCell ref="B3:B5"/>
    <mergeCell ref="C3:C5"/>
    <mergeCell ref="D3:F4"/>
  </mergeCells>
  <pageMargins left="0.7" right="0.7" top="0.75" bottom="0.75" header="0.3" footer="0.3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R32"/>
  <sheetViews>
    <sheetView tabSelected="1" view="pageBreakPreview" topLeftCell="A22" zoomScale="60" zoomScaleNormal="85" workbookViewId="0">
      <selection activeCell="N19" sqref="N19"/>
    </sheetView>
  </sheetViews>
  <sheetFormatPr defaultRowHeight="15" x14ac:dyDescent="0.25"/>
  <cols>
    <col min="3" max="3" width="7.42578125" customWidth="1"/>
    <col min="4" max="5" width="21.28515625" customWidth="1"/>
    <col min="6" max="6" width="9.85546875" customWidth="1"/>
    <col min="7" max="7" width="10.7109375" customWidth="1"/>
    <col min="8" max="8" width="13.28515625" customWidth="1"/>
    <col min="9" max="9" width="22" customWidth="1"/>
    <col min="10" max="10" width="22.5703125" customWidth="1"/>
    <col min="11" max="11" width="26" customWidth="1"/>
    <col min="12" max="12" width="21" customWidth="1"/>
    <col min="13" max="13" width="9.140625" customWidth="1"/>
    <col min="14" max="14" width="31.85546875" customWidth="1"/>
    <col min="15" max="15" width="13.140625" customWidth="1"/>
    <col min="17" max="17" width="21" customWidth="1"/>
    <col min="18" max="18" width="16.28515625" customWidth="1"/>
    <col min="19" max="19" width="15.42578125" customWidth="1"/>
  </cols>
  <sheetData>
    <row r="2" spans="3:18" ht="15" customHeight="1" x14ac:dyDescent="0.25">
      <c r="K2" s="64" t="s">
        <v>26</v>
      </c>
      <c r="L2" s="64"/>
      <c r="M2" s="64"/>
      <c r="N2" s="64"/>
      <c r="O2" s="64"/>
      <c r="P2" s="64"/>
    </row>
    <row r="3" spans="3:18" ht="5.25" customHeight="1" x14ac:dyDescent="0.25">
      <c r="K3" s="64"/>
      <c r="L3" s="64"/>
      <c r="M3" s="64"/>
      <c r="N3" s="64"/>
      <c r="O3" s="64"/>
      <c r="P3" s="64"/>
    </row>
    <row r="4" spans="3:18" ht="10.5" customHeight="1" x14ac:dyDescent="0.25">
      <c r="K4" s="64"/>
      <c r="L4" s="64"/>
      <c r="M4" s="64"/>
      <c r="N4" s="64"/>
      <c r="O4" s="64"/>
      <c r="P4" s="64"/>
    </row>
    <row r="5" spans="3:18" x14ac:dyDescent="0.25">
      <c r="K5" s="64"/>
      <c r="L5" s="64"/>
      <c r="M5" s="64"/>
      <c r="N5" s="64"/>
      <c r="O5" s="64"/>
      <c r="P5" s="64"/>
    </row>
    <row r="6" spans="3:18" ht="9.75" customHeight="1" x14ac:dyDescent="0.25">
      <c r="K6" s="64"/>
      <c r="L6" s="64"/>
      <c r="M6" s="64"/>
      <c r="N6" s="64"/>
      <c r="O6" s="64"/>
      <c r="P6" s="64"/>
    </row>
    <row r="8" spans="3:18" ht="15" customHeight="1" x14ac:dyDescent="0.25">
      <c r="D8" s="41" t="s">
        <v>30</v>
      </c>
      <c r="E8" s="41"/>
      <c r="F8" s="41"/>
      <c r="G8" s="41"/>
      <c r="H8" s="41"/>
      <c r="I8" s="41"/>
      <c r="J8" s="41"/>
      <c r="K8" s="41"/>
      <c r="L8" s="25"/>
    </row>
    <row r="9" spans="3:18" ht="54" customHeight="1" x14ac:dyDescent="0.25">
      <c r="D9" s="41"/>
      <c r="E9" s="41"/>
      <c r="F9" s="41"/>
      <c r="G9" s="41"/>
      <c r="H9" s="41"/>
      <c r="I9" s="41"/>
      <c r="J9" s="41"/>
      <c r="K9" s="41"/>
      <c r="L9" s="25"/>
    </row>
    <row r="10" spans="3:18" ht="15.75" thickBot="1" x14ac:dyDescent="0.3"/>
    <row r="11" spans="3:18" ht="48.75" customHeight="1" thickBot="1" x14ac:dyDescent="0.3">
      <c r="C11" s="51" t="s">
        <v>16</v>
      </c>
      <c r="D11" s="48" t="s">
        <v>17</v>
      </c>
      <c r="E11" s="48"/>
      <c r="F11" s="48" t="s">
        <v>18</v>
      </c>
      <c r="G11" s="48" t="s">
        <v>19</v>
      </c>
      <c r="H11" s="48" t="s">
        <v>20</v>
      </c>
      <c r="I11" s="58" t="s">
        <v>21</v>
      </c>
      <c r="J11" s="59"/>
      <c r="K11" s="60"/>
      <c r="L11" s="48" t="s">
        <v>27</v>
      </c>
      <c r="M11" s="48" t="s">
        <v>22</v>
      </c>
      <c r="N11" s="48" t="s">
        <v>28</v>
      </c>
    </row>
    <row r="12" spans="3:18" ht="52.5" customHeight="1" thickBot="1" x14ac:dyDescent="0.3">
      <c r="C12" s="51"/>
      <c r="D12" s="48"/>
      <c r="E12" s="48"/>
      <c r="F12" s="48"/>
      <c r="G12" s="48"/>
      <c r="H12" s="48"/>
      <c r="I12" s="31" t="s">
        <v>46</v>
      </c>
      <c r="J12" s="31" t="s">
        <v>48</v>
      </c>
      <c r="K12" s="31" t="s">
        <v>47</v>
      </c>
      <c r="L12" s="48"/>
      <c r="M12" s="48"/>
      <c r="N12" s="48"/>
    </row>
    <row r="13" spans="3:18" s="10" customFormat="1" ht="105.75" customHeight="1" thickBot="1" x14ac:dyDescent="0.3">
      <c r="C13" s="18">
        <v>1</v>
      </c>
      <c r="D13" s="48" t="s">
        <v>32</v>
      </c>
      <c r="E13" s="23" t="s">
        <v>33</v>
      </c>
      <c r="F13" s="21" t="s">
        <v>39</v>
      </c>
      <c r="G13" s="24">
        <v>12</v>
      </c>
      <c r="H13" s="21">
        <v>3</v>
      </c>
      <c r="I13" s="11">
        <v>960000</v>
      </c>
      <c r="J13" s="27">
        <v>990000</v>
      </c>
      <c r="K13" s="27">
        <v>660000</v>
      </c>
      <c r="L13" s="19">
        <f>AVERAGE(I13:K13)</f>
        <v>870000</v>
      </c>
      <c r="M13" s="20">
        <f t="shared" ref="M13:M18" si="0">STDEV(I13:K13)/AVERAGE(I13:K13)</f>
        <v>0.20975043207924896</v>
      </c>
      <c r="N13" s="11">
        <f>G13*L13</f>
        <v>10440000</v>
      </c>
      <c r="O13" s="13"/>
      <c r="P13" s="13"/>
      <c r="Q13" s="26"/>
      <c r="R13" s="26"/>
    </row>
    <row r="14" spans="3:18" s="10" customFormat="1" ht="84" customHeight="1" thickBot="1" x14ac:dyDescent="0.3">
      <c r="C14" s="18">
        <v>2</v>
      </c>
      <c r="D14" s="48"/>
      <c r="E14" s="23" t="s">
        <v>34</v>
      </c>
      <c r="F14" s="21" t="s">
        <v>39</v>
      </c>
      <c r="G14" s="24">
        <v>1105</v>
      </c>
      <c r="H14" s="29">
        <v>3</v>
      </c>
      <c r="I14" s="11">
        <v>24000</v>
      </c>
      <c r="J14" s="27">
        <v>19800</v>
      </c>
      <c r="K14" s="27">
        <v>12000</v>
      </c>
      <c r="L14" s="19">
        <f t="shared" ref="L14:L18" si="1">AVERAGE(I14:K14)</f>
        <v>18600</v>
      </c>
      <c r="M14" s="20">
        <f>STDEV(I14:K14)/AVERAGE(I14:K14)</f>
        <v>0.32738359887394253</v>
      </c>
      <c r="N14" s="11">
        <f t="shared" ref="N14:N18" si="2">G14*L14</f>
        <v>20553000</v>
      </c>
      <c r="O14" s="13"/>
      <c r="P14" s="13"/>
      <c r="Q14" s="26"/>
      <c r="R14" s="26"/>
    </row>
    <row r="15" spans="3:18" s="22" customFormat="1" ht="118.5" customHeight="1" thickBot="1" x14ac:dyDescent="0.3">
      <c r="C15" s="18">
        <v>3</v>
      </c>
      <c r="D15" s="48"/>
      <c r="E15" s="23" t="s">
        <v>35</v>
      </c>
      <c r="F15" s="21" t="s">
        <v>39</v>
      </c>
      <c r="G15" s="24">
        <v>8</v>
      </c>
      <c r="H15" s="29">
        <v>3</v>
      </c>
      <c r="I15" s="11">
        <v>1200000</v>
      </c>
      <c r="J15" s="27">
        <v>1056000</v>
      </c>
      <c r="K15" s="27">
        <v>1020000</v>
      </c>
      <c r="L15" s="19">
        <f t="shared" si="1"/>
        <v>1092000</v>
      </c>
      <c r="M15" s="20">
        <f t="shared" si="0"/>
        <v>8.7222570694437049E-2</v>
      </c>
      <c r="N15" s="11">
        <f t="shared" si="2"/>
        <v>8736000</v>
      </c>
      <c r="O15" s="13"/>
      <c r="P15" s="13"/>
      <c r="Q15" s="26"/>
      <c r="R15" s="26"/>
    </row>
    <row r="16" spans="3:18" s="22" customFormat="1" ht="130.5" customHeight="1" thickBot="1" x14ac:dyDescent="0.3">
      <c r="C16" s="18">
        <v>4</v>
      </c>
      <c r="D16" s="48"/>
      <c r="E16" s="23" t="s">
        <v>36</v>
      </c>
      <c r="F16" s="21" t="s">
        <v>39</v>
      </c>
      <c r="G16" s="24">
        <v>6</v>
      </c>
      <c r="H16" s="29">
        <v>3</v>
      </c>
      <c r="I16" s="11">
        <v>3000000</v>
      </c>
      <c r="J16" s="27">
        <v>3300000</v>
      </c>
      <c r="K16" s="27">
        <v>3300000</v>
      </c>
      <c r="L16" s="19">
        <f t="shared" si="1"/>
        <v>3200000</v>
      </c>
      <c r="M16" s="20">
        <f t="shared" si="0"/>
        <v>5.4126587736527419E-2</v>
      </c>
      <c r="N16" s="11">
        <f t="shared" si="2"/>
        <v>19200000</v>
      </c>
      <c r="O16" s="13"/>
      <c r="P16" s="13"/>
      <c r="Q16" s="26"/>
      <c r="R16" s="26"/>
    </row>
    <row r="17" spans="3:18" s="22" customFormat="1" ht="96.75" customHeight="1" thickBot="1" x14ac:dyDescent="0.3">
      <c r="C17" s="18">
        <v>5</v>
      </c>
      <c r="D17" s="48"/>
      <c r="E17" s="23" t="s">
        <v>37</v>
      </c>
      <c r="F17" s="21" t="s">
        <v>39</v>
      </c>
      <c r="G17" s="24">
        <v>4</v>
      </c>
      <c r="H17" s="29">
        <v>3</v>
      </c>
      <c r="I17" s="11">
        <v>10800000</v>
      </c>
      <c r="J17" s="27">
        <v>14520000</v>
      </c>
      <c r="K17" s="27">
        <v>15300000</v>
      </c>
      <c r="L17" s="19">
        <f t="shared" si="1"/>
        <v>13540000</v>
      </c>
      <c r="M17" s="20">
        <f t="shared" si="0"/>
        <v>0.1776030508684881</v>
      </c>
      <c r="N17" s="11">
        <f t="shared" si="2"/>
        <v>54160000</v>
      </c>
      <c r="O17" s="13"/>
      <c r="P17" s="13"/>
      <c r="Q17" s="26"/>
      <c r="R17" s="26"/>
    </row>
    <row r="18" spans="3:18" s="10" customFormat="1" ht="121.5" customHeight="1" thickBot="1" x14ac:dyDescent="0.3">
      <c r="C18" s="18">
        <v>6</v>
      </c>
      <c r="D18" s="48"/>
      <c r="E18" s="23" t="s">
        <v>38</v>
      </c>
      <c r="F18" s="21" t="s">
        <v>39</v>
      </c>
      <c r="G18" s="24">
        <v>1</v>
      </c>
      <c r="H18" s="29">
        <v>3</v>
      </c>
      <c r="I18" s="11">
        <v>5772000</v>
      </c>
      <c r="J18" s="27">
        <v>5280000</v>
      </c>
      <c r="K18" s="27">
        <v>8700000</v>
      </c>
      <c r="L18" s="19">
        <f t="shared" si="1"/>
        <v>6584000</v>
      </c>
      <c r="M18" s="20">
        <f t="shared" si="0"/>
        <v>0.2808243938168643</v>
      </c>
      <c r="N18" s="11">
        <f t="shared" si="2"/>
        <v>6584000</v>
      </c>
      <c r="O18" s="13"/>
      <c r="P18" s="12"/>
      <c r="Q18" s="26"/>
      <c r="R18" s="26"/>
    </row>
    <row r="19" spans="3:18" ht="15.75" thickBot="1" x14ac:dyDescent="0.3">
      <c r="C19" s="21"/>
      <c r="D19" s="61" t="s">
        <v>31</v>
      </c>
      <c r="E19" s="62"/>
      <c r="F19" s="62"/>
      <c r="G19" s="62"/>
      <c r="H19" s="62"/>
      <c r="I19" s="62"/>
      <c r="J19" s="62"/>
      <c r="K19" s="62"/>
      <c r="L19" s="62"/>
      <c r="M19" s="63"/>
      <c r="N19" s="11">
        <f>SUM(N13:N18)</f>
        <v>119673000</v>
      </c>
      <c r="O19" s="17"/>
    </row>
    <row r="20" spans="3:18" ht="66" customHeight="1" thickBot="1" x14ac:dyDescent="0.3">
      <c r="C20" s="44" t="s">
        <v>23</v>
      </c>
      <c r="D20" s="44"/>
      <c r="E20" s="45" t="s">
        <v>29</v>
      </c>
      <c r="F20" s="45"/>
      <c r="G20" s="45"/>
      <c r="H20" s="45"/>
      <c r="I20" s="55" t="s">
        <v>24</v>
      </c>
      <c r="J20" s="56"/>
      <c r="K20" s="56"/>
      <c r="L20" s="56"/>
      <c r="M20" s="57"/>
    </row>
    <row r="21" spans="3:18" ht="18.75" customHeight="1" thickBot="1" x14ac:dyDescent="0.3">
      <c r="C21" s="46" t="s">
        <v>7</v>
      </c>
      <c r="D21" s="46"/>
      <c r="E21" s="47" t="s">
        <v>40</v>
      </c>
      <c r="F21" s="47"/>
      <c r="G21" s="47"/>
      <c r="H21" s="47"/>
      <c r="I21" s="52" t="s">
        <v>41</v>
      </c>
      <c r="J21" s="53"/>
      <c r="K21" s="53"/>
      <c r="L21" s="53"/>
      <c r="M21" s="54"/>
    </row>
    <row r="22" spans="3:18" ht="15.75" thickBot="1" x14ac:dyDescent="0.3">
      <c r="C22" s="46" t="s">
        <v>25</v>
      </c>
      <c r="D22" s="46"/>
      <c r="E22" s="47" t="s">
        <v>44</v>
      </c>
      <c r="F22" s="47"/>
      <c r="G22" s="47"/>
      <c r="H22" s="47"/>
      <c r="I22" s="52" t="s">
        <v>45</v>
      </c>
      <c r="J22" s="53"/>
      <c r="K22" s="53"/>
      <c r="L22" s="53"/>
      <c r="M22" s="54"/>
    </row>
    <row r="23" spans="3:18" ht="15.75" thickBot="1" x14ac:dyDescent="0.3">
      <c r="C23" s="46" t="s">
        <v>8</v>
      </c>
      <c r="D23" s="46"/>
      <c r="E23" s="47" t="s">
        <v>42</v>
      </c>
      <c r="F23" s="47"/>
      <c r="G23" s="47"/>
      <c r="H23" s="47"/>
      <c r="I23" s="52" t="s">
        <v>43</v>
      </c>
      <c r="J23" s="53"/>
      <c r="K23" s="53"/>
      <c r="L23" s="53"/>
      <c r="M23" s="54"/>
    </row>
    <row r="24" spans="3:18" x14ac:dyDescent="0.25">
      <c r="C24" s="14"/>
      <c r="D24" s="14"/>
      <c r="E24" s="14"/>
      <c r="F24" s="14"/>
      <c r="G24" s="14"/>
      <c r="H24" s="14"/>
      <c r="I24" s="14"/>
      <c r="J24" s="15"/>
      <c r="K24" s="15"/>
      <c r="L24" s="15"/>
      <c r="M24" s="15"/>
      <c r="N24" s="15"/>
      <c r="O24" s="15"/>
    </row>
    <row r="25" spans="3:18" x14ac:dyDescent="0.25">
      <c r="C25" s="49"/>
      <c r="D25" s="49"/>
      <c r="E25" s="28"/>
      <c r="F25" s="14"/>
      <c r="G25" s="14"/>
      <c r="H25" s="43"/>
      <c r="I25" s="43"/>
      <c r="J25" s="14"/>
      <c r="K25" s="14"/>
      <c r="L25" s="16"/>
      <c r="M25" s="50"/>
      <c r="N25" s="50"/>
      <c r="O25" s="50"/>
    </row>
    <row r="26" spans="3:18" ht="42.75" customHeight="1" x14ac:dyDescent="0.25">
      <c r="C26" s="49"/>
      <c r="D26" s="49"/>
      <c r="E26" s="28"/>
      <c r="F26" s="14"/>
      <c r="G26" s="14"/>
      <c r="H26" s="43"/>
      <c r="I26" s="43"/>
      <c r="J26" s="14"/>
      <c r="K26" s="14"/>
      <c r="L26" s="14"/>
      <c r="M26" s="14"/>
      <c r="N26" s="14"/>
      <c r="O26" s="14"/>
    </row>
    <row r="27" spans="3:18" x14ac:dyDescent="0.25">
      <c r="C27" s="14"/>
      <c r="D27" s="14"/>
      <c r="E27" s="14"/>
      <c r="F27" s="14"/>
      <c r="G27" s="14"/>
      <c r="H27" s="14"/>
      <c r="I27" s="14"/>
      <c r="J27" s="14"/>
    </row>
    <row r="28" spans="3:18" ht="44.25" customHeight="1" x14ac:dyDescent="0.25">
      <c r="C28" s="42"/>
      <c r="D28" s="42"/>
      <c r="E28" s="30"/>
      <c r="F28" s="14"/>
      <c r="G28" s="14"/>
      <c r="H28" s="43"/>
      <c r="I28" s="43"/>
      <c r="J28" s="14"/>
    </row>
    <row r="29" spans="3:18" x14ac:dyDescent="0.25">
      <c r="C29" s="14"/>
      <c r="D29" s="14"/>
      <c r="E29" s="14"/>
      <c r="F29" s="14"/>
      <c r="G29" s="14"/>
      <c r="H29" s="14"/>
      <c r="I29" s="14"/>
      <c r="J29" s="14"/>
    </row>
    <row r="30" spans="3:18" x14ac:dyDescent="0.25">
      <c r="C30" s="14"/>
      <c r="D30" s="14"/>
      <c r="E30" s="14"/>
      <c r="F30" s="14"/>
      <c r="G30" s="14"/>
      <c r="H30" s="14"/>
      <c r="I30" s="14"/>
      <c r="J30" s="14"/>
    </row>
    <row r="31" spans="3:18" x14ac:dyDescent="0.25">
      <c r="C31" s="14"/>
      <c r="D31" s="14"/>
      <c r="E31" s="14"/>
      <c r="F31" s="14"/>
      <c r="G31" s="14"/>
      <c r="H31" s="14"/>
      <c r="I31" s="14"/>
      <c r="J31" s="14"/>
    </row>
    <row r="32" spans="3:18" x14ac:dyDescent="0.25">
      <c r="C32" s="14"/>
      <c r="D32" s="14"/>
      <c r="E32" s="14"/>
      <c r="F32" s="14"/>
      <c r="G32" s="14"/>
      <c r="H32" s="14"/>
      <c r="I32" s="14"/>
      <c r="J32" s="14"/>
    </row>
  </sheetData>
  <mergeCells count="30">
    <mergeCell ref="K2:P6"/>
    <mergeCell ref="C11:C12"/>
    <mergeCell ref="F11:F12"/>
    <mergeCell ref="G11:G12"/>
    <mergeCell ref="E23:H23"/>
    <mergeCell ref="I22:M22"/>
    <mergeCell ref="I23:M23"/>
    <mergeCell ref="I20:M20"/>
    <mergeCell ref="I21:M21"/>
    <mergeCell ref="H11:H12"/>
    <mergeCell ref="L11:L12"/>
    <mergeCell ref="I11:K11"/>
    <mergeCell ref="D19:M19"/>
    <mergeCell ref="D13:D18"/>
    <mergeCell ref="D11:E12"/>
    <mergeCell ref="D8:K9"/>
    <mergeCell ref="C28:D28"/>
    <mergeCell ref="H28:I28"/>
    <mergeCell ref="C20:D20"/>
    <mergeCell ref="E20:H20"/>
    <mergeCell ref="C21:D21"/>
    <mergeCell ref="E21:H21"/>
    <mergeCell ref="M11:M12"/>
    <mergeCell ref="N11:N12"/>
    <mergeCell ref="C25:D26"/>
    <mergeCell ref="H25:I26"/>
    <mergeCell ref="M25:O25"/>
    <mergeCell ref="C22:D22"/>
    <mergeCell ref="E22:H22"/>
    <mergeCell ref="C23:D23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финал</vt:lpstr>
      <vt:lpstr>Лист2</vt:lpstr>
      <vt:lpstr>финал!_ftn1</vt:lpstr>
      <vt:lpstr>Лист2!Область_печати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Сизов Игнатий Алексеевич</dc:creator>
  <cp:lastModifiedBy>Толстенко Ольга Анатольевна</cp:lastModifiedBy>
  <cp:lastPrinted>2021-09-01T07:56:31Z</cp:lastPrinted>
  <dcterms:created xsi:type="dcterms:W3CDTF">2018-01-10T07:24:00Z</dcterms:created>
  <dcterms:modified xsi:type="dcterms:W3CDTF">2021-10-21T09:18:43Z</dcterms:modified>
</cp:coreProperties>
</file>