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try.Kirichenko\Desktop\27-П\2023\А1-1.1.1.2.1-01-541 от 15.03.2023 (3848)\Я\"/>
    </mc:Choice>
  </mc:AlternateContent>
  <bookViews>
    <workbookView xWindow="120" yWindow="630" windowWidth="24920" windowHeight="11600"/>
  </bookViews>
  <sheets>
    <sheet name="Таблица НМЦ " sheetId="13" r:id="rId1"/>
  </sheets>
  <calcPr calcId="162913"/>
</workbook>
</file>

<file path=xl/calcChain.xml><?xml version="1.0" encoding="utf-8"?>
<calcChain xmlns="http://schemas.openxmlformats.org/spreadsheetml/2006/main">
  <c r="J18" i="13" l="1"/>
  <c r="J17" i="13"/>
  <c r="J16" i="13"/>
  <c r="J15" i="13"/>
  <c r="J14" i="13"/>
  <c r="J13" i="13"/>
  <c r="J12" i="13"/>
  <c r="J11" i="13"/>
  <c r="J10" i="13"/>
  <c r="J9" i="13"/>
  <c r="J8" i="13"/>
  <c r="K8" i="13" s="1"/>
  <c r="H18" i="13" l="1"/>
  <c r="H17" i="13"/>
  <c r="H16" i="13"/>
  <c r="H15" i="13"/>
  <c r="H14" i="13"/>
  <c r="H13" i="13"/>
  <c r="H12" i="13"/>
  <c r="H11" i="13"/>
  <c r="H10" i="13"/>
  <c r="H9" i="13"/>
  <c r="H8" i="13"/>
  <c r="K11" i="13" l="1"/>
  <c r="K15" i="13"/>
  <c r="K9" i="13"/>
  <c r="K12" i="13"/>
  <c r="K16" i="13"/>
  <c r="K18" i="13"/>
  <c r="I9" i="13"/>
  <c r="I10" i="13"/>
  <c r="I11" i="13"/>
  <c r="I12" i="13"/>
  <c r="I13" i="13"/>
  <c r="I14" i="13"/>
  <c r="I15" i="13"/>
  <c r="I16" i="13"/>
  <c r="I17" i="13"/>
  <c r="I18" i="13"/>
  <c r="I8" i="13"/>
  <c r="K10" i="13" l="1"/>
  <c r="K13" i="13"/>
  <c r="K14" i="13"/>
  <c r="K17" i="13"/>
  <c r="K19" i="13" l="1"/>
</calcChain>
</file>

<file path=xl/sharedStrings.xml><?xml version="1.0" encoding="utf-8"?>
<sst xmlns="http://schemas.openxmlformats.org/spreadsheetml/2006/main" count="46" uniqueCount="37">
  <si>
    <t>Ед. изм.</t>
  </si>
  <si>
    <t xml:space="preserve">Коэффициент вариации (%)    </t>
  </si>
  <si>
    <t>Кол-во</t>
  </si>
  <si>
    <t>Количество источников ценовой информации</t>
  </si>
  <si>
    <t>Номер источника ценовой информации</t>
  </si>
  <si>
    <t>№ 1</t>
  </si>
  <si>
    <t>№ 2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</si>
  <si>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</si>
  <si>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</si>
  <si>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Начальная (максимальная) цена, руб.</t>
  </si>
  <si>
    <t>№ п/п</t>
  </si>
  <si>
    <t>Приложение № 1 к Обоснованию НМЦ</t>
  </si>
  <si>
    <t>Расчет начальной (максимальной) цены договора</t>
  </si>
  <si>
    <t>Наименование услуги</t>
  </si>
  <si>
    <t>Ежедневный мониторинг сообщений СМИ</t>
  </si>
  <si>
    <t>календарный месяц</t>
  </si>
  <si>
    <t>Таблица публикаций, входящих в ежедневный мониторинг сообщений СМИ </t>
  </si>
  <si>
    <t>Ежедневный отраслевой мониторинг сообщений СМИ  </t>
  </si>
  <si>
    <t>Еженедельный информационно-аналитический отчёт «Анализ освещения деятельности АО «Почта России» в СМИ </t>
  </si>
  <si>
    <t>Ежемесячный информационно-аналитический отчёты «Анализ освещения деятельности АО «Почта России» в СМИ </t>
  </si>
  <si>
    <t>Годовой информационно-аналитический отчёты «Анализ освещения деятельности АО «Почта России» в СМИ </t>
  </si>
  <si>
    <t>шт.</t>
  </si>
  <si>
    <t>Еженедельный информационно-аналитический отчёт «Анализ освещения деятельности Главы АО «Почта России» в СМИ </t>
  </si>
  <si>
    <t>Ежемесячный информационно-аналитический отчёт «Анализ освещения деятельности Главы АО «Почта России» в СМИ </t>
  </si>
  <si>
    <t>Ситуативный мониторинг СМИ</t>
  </si>
  <si>
    <t>Мониторинг телевизионных и радио каналов и предоставление файлов с видео и аудио записями</t>
  </si>
  <si>
    <t>Еженедельный дайджест сообщений СМИ «Новости рынка»</t>
  </si>
  <si>
    <t>НМЦ за единицу товара, работы, услуги, руб (среднее значение)</t>
  </si>
  <si>
    <t xml:space="preserve">Источник №1  </t>
  </si>
  <si>
    <t xml:space="preserve">Источник №2 </t>
  </si>
  <si>
    <t xml:space="preserve">НМЦ за единицу товара, работы, услуги, руб </t>
  </si>
  <si>
    <t>№69886988 от 28.03.2023</t>
  </si>
  <si>
    <t>6 месяцев</t>
  </si>
  <si>
    <t>Договор аналог от 01.10.2021 № 32110516635</t>
  </si>
  <si>
    <t xml:space="preserve"> на оказание услуг в сфере мониторинга и анализа средств массовой информации</t>
  </si>
  <si>
    <t>Ценовые предложения</t>
  </si>
  <si>
    <t>ИТОГО НМЦ Договора, руб. с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</si>
</sst>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color theme="1"/>
      <name val="Cambria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5" xfId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5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topLeftCell="A13" zoomScale="55" zoomScaleNormal="55" workbookViewId="0">
      <selection activeCell="K19" sqref="K19"/>
    </sheetView>
  </sheetViews>
  <sheetFormatPr defaultColWidth="9.1796875" defaultRowHeight="14.5" x14ac:dyDescent="0.35"/>
  <cols>
    <col min="1" max="1" width="9.1796875" style="19" customWidth="1"/>
    <col min="2" max="2" width="90.90625" style="7" customWidth="1"/>
    <col min="3" max="3" width="15" style="3" customWidth="1"/>
    <col min="4" max="4" width="9" style="3" customWidth="1"/>
    <col min="5" max="5" width="21.453125" style="3" customWidth="1"/>
    <col min="6" max="6" width="17.81640625" style="3" customWidth="1"/>
    <col min="7" max="7" width="24.36328125" style="3" bestFit="1" customWidth="1"/>
    <col min="8" max="8" width="19.1796875" style="3" customWidth="1"/>
    <col min="9" max="10" width="18.81640625" style="3" customWidth="1"/>
    <col min="11" max="11" width="23.26953125" style="3" customWidth="1"/>
    <col min="12" max="16384" width="9.1796875" style="3"/>
  </cols>
  <sheetData>
    <row r="1" spans="1:12" ht="87.75" customHeight="1" x14ac:dyDescent="0.4">
      <c r="A1" s="17"/>
      <c r="B1" s="1"/>
      <c r="C1" s="2"/>
      <c r="D1" s="2"/>
      <c r="E1" s="2"/>
      <c r="F1" s="2"/>
      <c r="G1" s="2"/>
      <c r="H1" s="20" t="s">
        <v>11</v>
      </c>
      <c r="I1" s="21"/>
      <c r="J1" s="21"/>
      <c r="K1" s="21"/>
    </row>
    <row r="2" spans="1:12" ht="18" x14ac:dyDescent="0.4">
      <c r="A2" s="17"/>
      <c r="B2" s="1"/>
      <c r="C2" s="2"/>
      <c r="D2" s="2"/>
      <c r="E2" s="2"/>
      <c r="F2" s="2"/>
      <c r="G2" s="2"/>
      <c r="H2" s="22"/>
      <c r="I2" s="22"/>
      <c r="J2" s="22"/>
      <c r="K2" s="22"/>
    </row>
    <row r="3" spans="1:12" ht="18.75" customHeight="1" x14ac:dyDescent="0.35">
      <c r="A3" s="17"/>
      <c r="B3" s="23" t="s">
        <v>12</v>
      </c>
      <c r="C3" s="23"/>
      <c r="D3" s="23"/>
      <c r="E3" s="23"/>
      <c r="F3" s="23"/>
      <c r="G3" s="23"/>
      <c r="H3" s="23"/>
      <c r="I3" s="23"/>
      <c r="J3" s="23"/>
      <c r="K3" s="23"/>
    </row>
    <row r="4" spans="1:12" ht="38.25" customHeight="1" x14ac:dyDescent="0.35">
      <c r="A4" s="17"/>
      <c r="B4" s="23" t="s">
        <v>34</v>
      </c>
      <c r="C4" s="23"/>
      <c r="D4" s="23"/>
      <c r="E4" s="23"/>
      <c r="F4" s="23"/>
      <c r="G4" s="23"/>
      <c r="H4" s="23"/>
      <c r="I4" s="23"/>
      <c r="J4" s="23"/>
      <c r="K4" s="23"/>
    </row>
    <row r="5" spans="1:12" s="4" customFormat="1" ht="46.5" customHeight="1" x14ac:dyDescent="0.3">
      <c r="A5" s="24" t="s">
        <v>10</v>
      </c>
      <c r="B5" s="25" t="s">
        <v>13</v>
      </c>
      <c r="C5" s="25" t="s">
        <v>0</v>
      </c>
      <c r="D5" s="25" t="s">
        <v>2</v>
      </c>
      <c r="E5" s="25" t="s">
        <v>3</v>
      </c>
      <c r="F5" s="25" t="s">
        <v>35</v>
      </c>
      <c r="G5" s="25"/>
      <c r="H5" s="25" t="s">
        <v>27</v>
      </c>
      <c r="I5" s="25" t="s">
        <v>1</v>
      </c>
      <c r="J5" s="25" t="s">
        <v>30</v>
      </c>
      <c r="K5" s="25" t="s">
        <v>9</v>
      </c>
    </row>
    <row r="6" spans="1:12" s="4" customFormat="1" ht="26.25" customHeight="1" x14ac:dyDescent="0.3">
      <c r="A6" s="24"/>
      <c r="B6" s="25"/>
      <c r="C6" s="25"/>
      <c r="D6" s="25"/>
      <c r="E6" s="25"/>
      <c r="F6" s="26" t="s">
        <v>28</v>
      </c>
      <c r="G6" s="26" t="s">
        <v>29</v>
      </c>
      <c r="H6" s="25"/>
      <c r="I6" s="25"/>
      <c r="J6" s="25"/>
      <c r="K6" s="25"/>
    </row>
    <row r="7" spans="1:12" s="4" customFormat="1" ht="95.25" customHeight="1" x14ac:dyDescent="0.3">
      <c r="A7" s="24"/>
      <c r="B7" s="25"/>
      <c r="C7" s="25"/>
      <c r="D7" s="25"/>
      <c r="E7" s="25"/>
      <c r="F7" s="26"/>
      <c r="G7" s="26"/>
      <c r="H7" s="25"/>
      <c r="I7" s="25"/>
      <c r="J7" s="25"/>
      <c r="K7" s="25"/>
      <c r="L7" s="5"/>
    </row>
    <row r="8" spans="1:12" s="4" customFormat="1" ht="36" x14ac:dyDescent="0.3">
      <c r="A8" s="18">
        <v>1</v>
      </c>
      <c r="B8" s="8" t="s">
        <v>14</v>
      </c>
      <c r="C8" s="8" t="s">
        <v>15</v>
      </c>
      <c r="D8" s="8">
        <v>24</v>
      </c>
      <c r="E8" s="8">
        <v>2</v>
      </c>
      <c r="F8" s="10">
        <v>120200</v>
      </c>
      <c r="G8" s="10">
        <v>171341.59</v>
      </c>
      <c r="H8" s="10">
        <f>ROUND(AVERAGE(F8:G8),2)</f>
        <v>145770.79999999999</v>
      </c>
      <c r="I8" s="8">
        <f>ROUND(((SQRT(_xlfn.VAR.S(F8:G8)))/AVERAGE(F8:G8))*100,2)</f>
        <v>24.81</v>
      </c>
      <c r="J8" s="10">
        <f>ROUND(MIN(F8:G8),2)</f>
        <v>120200</v>
      </c>
      <c r="K8" s="14">
        <f>ROUND(J8*D8,2)</f>
        <v>2884800</v>
      </c>
    </row>
    <row r="9" spans="1:12" s="4" customFormat="1" ht="36" x14ac:dyDescent="0.3">
      <c r="A9" s="18">
        <v>2</v>
      </c>
      <c r="B9" s="8" t="s">
        <v>16</v>
      </c>
      <c r="C9" s="8" t="s">
        <v>15</v>
      </c>
      <c r="D9" s="8">
        <v>24</v>
      </c>
      <c r="E9" s="8">
        <v>2</v>
      </c>
      <c r="F9" s="10">
        <v>7000</v>
      </c>
      <c r="G9" s="10">
        <v>30793.65</v>
      </c>
      <c r="H9" s="10">
        <f t="shared" ref="H9:H18" si="0">ROUND(AVERAGE(F9:G9),2)</f>
        <v>18896.830000000002</v>
      </c>
      <c r="I9" s="8">
        <f t="shared" ref="I9:I18" si="1">ROUND(((SQRT(_xlfn.VAR.S(F9:G9)))/AVERAGE(F9:G9))*100,2)</f>
        <v>89.03</v>
      </c>
      <c r="J9" s="10">
        <f t="shared" ref="J9:J18" si="2">ROUND(MIN(F9:G9),2)</f>
        <v>7000</v>
      </c>
      <c r="K9" s="14">
        <f t="shared" ref="K9:K18" si="3">ROUND(J9*D9,2)</f>
        <v>168000</v>
      </c>
    </row>
    <row r="10" spans="1:12" s="4" customFormat="1" ht="36" x14ac:dyDescent="0.3">
      <c r="A10" s="18">
        <v>3</v>
      </c>
      <c r="B10" s="8" t="s">
        <v>17</v>
      </c>
      <c r="C10" s="8" t="s">
        <v>15</v>
      </c>
      <c r="D10" s="8">
        <v>24</v>
      </c>
      <c r="E10" s="8">
        <v>2</v>
      </c>
      <c r="F10" s="10">
        <v>71300</v>
      </c>
      <c r="G10" s="10">
        <v>51041.53</v>
      </c>
      <c r="H10" s="10">
        <f t="shared" si="0"/>
        <v>61170.77</v>
      </c>
      <c r="I10" s="8">
        <f t="shared" si="1"/>
        <v>23.42</v>
      </c>
      <c r="J10" s="10">
        <f t="shared" si="2"/>
        <v>51041.53</v>
      </c>
      <c r="K10" s="14">
        <f t="shared" si="3"/>
        <v>1224996.72</v>
      </c>
    </row>
    <row r="11" spans="1:12" s="4" customFormat="1" ht="54" x14ac:dyDescent="0.3">
      <c r="A11" s="18">
        <v>4</v>
      </c>
      <c r="B11" s="8" t="s">
        <v>18</v>
      </c>
      <c r="C11" s="8" t="s">
        <v>15</v>
      </c>
      <c r="D11" s="8">
        <v>24</v>
      </c>
      <c r="E11" s="8">
        <v>2</v>
      </c>
      <c r="F11" s="10">
        <v>249000</v>
      </c>
      <c r="G11" s="10">
        <v>93961.52</v>
      </c>
      <c r="H11" s="10">
        <f t="shared" si="0"/>
        <v>171480.76</v>
      </c>
      <c r="I11" s="8">
        <f t="shared" si="1"/>
        <v>63.93</v>
      </c>
      <c r="J11" s="10">
        <f t="shared" si="2"/>
        <v>93961.52</v>
      </c>
      <c r="K11" s="14">
        <f t="shared" si="3"/>
        <v>2255076.48</v>
      </c>
    </row>
    <row r="12" spans="1:12" s="4" customFormat="1" ht="54" x14ac:dyDescent="0.3">
      <c r="A12" s="18">
        <v>5</v>
      </c>
      <c r="B12" s="8" t="s">
        <v>19</v>
      </c>
      <c r="C12" s="8" t="s">
        <v>15</v>
      </c>
      <c r="D12" s="8">
        <v>24</v>
      </c>
      <c r="E12" s="8">
        <v>2</v>
      </c>
      <c r="F12" s="10">
        <v>14200</v>
      </c>
      <c r="G12" s="10">
        <v>43111.75</v>
      </c>
      <c r="H12" s="10">
        <f t="shared" si="0"/>
        <v>28655.88</v>
      </c>
      <c r="I12" s="8">
        <f t="shared" si="1"/>
        <v>71.34</v>
      </c>
      <c r="J12" s="10">
        <f t="shared" si="2"/>
        <v>14200</v>
      </c>
      <c r="K12" s="14">
        <f t="shared" si="3"/>
        <v>340800</v>
      </c>
    </row>
    <row r="13" spans="1:12" s="4" customFormat="1" ht="54" x14ac:dyDescent="0.3">
      <c r="A13" s="18">
        <v>6</v>
      </c>
      <c r="B13" s="8" t="s">
        <v>20</v>
      </c>
      <c r="C13" s="8" t="s">
        <v>21</v>
      </c>
      <c r="D13" s="8">
        <v>2</v>
      </c>
      <c r="E13" s="8">
        <v>2</v>
      </c>
      <c r="F13" s="10">
        <v>21300</v>
      </c>
      <c r="G13" s="10">
        <v>29293.85</v>
      </c>
      <c r="H13" s="10">
        <f t="shared" si="0"/>
        <v>25296.93</v>
      </c>
      <c r="I13" s="8">
        <f t="shared" si="1"/>
        <v>22.34</v>
      </c>
      <c r="J13" s="10">
        <f t="shared" si="2"/>
        <v>21300</v>
      </c>
      <c r="K13" s="14">
        <f t="shared" si="3"/>
        <v>42600</v>
      </c>
    </row>
    <row r="14" spans="1:12" s="4" customFormat="1" ht="54" x14ac:dyDescent="0.3">
      <c r="A14" s="18">
        <v>7</v>
      </c>
      <c r="B14" s="8" t="s">
        <v>22</v>
      </c>
      <c r="C14" s="8" t="s">
        <v>15</v>
      </c>
      <c r="D14" s="8">
        <v>24</v>
      </c>
      <c r="E14" s="8">
        <v>2</v>
      </c>
      <c r="F14" s="10">
        <v>42500</v>
      </c>
      <c r="G14" s="10">
        <v>38690.04</v>
      </c>
      <c r="H14" s="10">
        <f t="shared" si="0"/>
        <v>40595.019999999997</v>
      </c>
      <c r="I14" s="8">
        <f t="shared" si="1"/>
        <v>6.64</v>
      </c>
      <c r="J14" s="10">
        <f t="shared" si="2"/>
        <v>38690.04</v>
      </c>
      <c r="K14" s="14">
        <f t="shared" si="3"/>
        <v>928560.96</v>
      </c>
    </row>
    <row r="15" spans="1:12" s="4" customFormat="1" ht="54" x14ac:dyDescent="0.3">
      <c r="A15" s="18">
        <v>8</v>
      </c>
      <c r="B15" s="8" t="s">
        <v>23</v>
      </c>
      <c r="C15" s="8" t="s">
        <v>15</v>
      </c>
      <c r="D15" s="8">
        <v>24</v>
      </c>
      <c r="E15" s="8">
        <v>2</v>
      </c>
      <c r="F15" s="10">
        <v>14200</v>
      </c>
      <c r="G15" s="10">
        <v>77380.070000000007</v>
      </c>
      <c r="H15" s="10">
        <f t="shared" si="0"/>
        <v>45790.04</v>
      </c>
      <c r="I15" s="8">
        <f t="shared" si="1"/>
        <v>97.57</v>
      </c>
      <c r="J15" s="10">
        <f t="shared" si="2"/>
        <v>14200</v>
      </c>
      <c r="K15" s="14">
        <f t="shared" si="3"/>
        <v>340800</v>
      </c>
    </row>
    <row r="16" spans="1:12" s="4" customFormat="1" ht="36" x14ac:dyDescent="0.3">
      <c r="A16" s="18">
        <v>9</v>
      </c>
      <c r="B16" s="8" t="s">
        <v>24</v>
      </c>
      <c r="C16" s="8" t="s">
        <v>15</v>
      </c>
      <c r="D16" s="8">
        <v>24</v>
      </c>
      <c r="E16" s="8">
        <v>2</v>
      </c>
      <c r="F16" s="10">
        <v>240600</v>
      </c>
      <c r="G16" s="10">
        <v>90645.23</v>
      </c>
      <c r="H16" s="10">
        <f t="shared" si="0"/>
        <v>165622.62</v>
      </c>
      <c r="I16" s="8">
        <f t="shared" si="1"/>
        <v>64.02</v>
      </c>
      <c r="J16" s="10">
        <f t="shared" si="2"/>
        <v>90645.23</v>
      </c>
      <c r="K16" s="14">
        <f t="shared" si="3"/>
        <v>2175485.52</v>
      </c>
    </row>
    <row r="17" spans="1:11" s="4" customFormat="1" ht="36" x14ac:dyDescent="0.3">
      <c r="A17" s="18">
        <v>10</v>
      </c>
      <c r="B17" s="8" t="s">
        <v>25</v>
      </c>
      <c r="C17" s="8" t="s">
        <v>15</v>
      </c>
      <c r="D17" s="8">
        <v>24</v>
      </c>
      <c r="E17" s="8">
        <v>2</v>
      </c>
      <c r="F17" s="10">
        <v>200000</v>
      </c>
      <c r="G17" s="10">
        <v>143705.85</v>
      </c>
      <c r="H17" s="10">
        <f t="shared" si="0"/>
        <v>171852.93</v>
      </c>
      <c r="I17" s="8">
        <f t="shared" si="1"/>
        <v>23.16</v>
      </c>
      <c r="J17" s="10">
        <f t="shared" si="2"/>
        <v>143705.85</v>
      </c>
      <c r="K17" s="14">
        <f t="shared" si="3"/>
        <v>3448940.4</v>
      </c>
    </row>
    <row r="18" spans="1:11" s="4" customFormat="1" ht="28" x14ac:dyDescent="0.3">
      <c r="A18" s="18">
        <v>11</v>
      </c>
      <c r="B18" s="8" t="s">
        <v>26</v>
      </c>
      <c r="C18" s="9" t="s">
        <v>15</v>
      </c>
      <c r="D18" s="8">
        <v>24</v>
      </c>
      <c r="E18" s="8">
        <v>2</v>
      </c>
      <c r="F18" s="10">
        <v>32700</v>
      </c>
      <c r="G18" s="10">
        <v>53656.88</v>
      </c>
      <c r="H18" s="10">
        <f t="shared" si="0"/>
        <v>43178.44</v>
      </c>
      <c r="I18" s="8">
        <f t="shared" si="1"/>
        <v>34.32</v>
      </c>
      <c r="J18" s="10">
        <f t="shared" si="2"/>
        <v>32700</v>
      </c>
      <c r="K18" s="14">
        <f t="shared" si="3"/>
        <v>784800</v>
      </c>
    </row>
    <row r="19" spans="1:11" s="4" customFormat="1" ht="42.75" customHeight="1" x14ac:dyDescent="0.3">
      <c r="A19" s="27" t="s">
        <v>36</v>
      </c>
      <c r="B19" s="28"/>
      <c r="C19" s="28"/>
      <c r="D19" s="28"/>
      <c r="E19" s="29"/>
      <c r="F19" s="11"/>
      <c r="G19" s="11"/>
      <c r="H19" s="12"/>
      <c r="I19" s="11"/>
      <c r="J19" s="13"/>
      <c r="K19" s="15">
        <f>SUM(K8:K18)</f>
        <v>14594860.08</v>
      </c>
    </row>
    <row r="20" spans="1:11" ht="35.25" customHeight="1" thickBot="1" x14ac:dyDescent="0.4">
      <c r="A20" s="30" t="s">
        <v>4</v>
      </c>
      <c r="B20" s="31"/>
      <c r="C20" s="31"/>
      <c r="D20" s="31"/>
      <c r="E20" s="35" t="s">
        <v>7</v>
      </c>
      <c r="F20" s="36"/>
      <c r="G20" s="36"/>
      <c r="H20" s="32" t="s">
        <v>8</v>
      </c>
      <c r="I20" s="32"/>
      <c r="J20" s="33"/>
      <c r="K20" s="34"/>
    </row>
    <row r="21" spans="1:11" ht="18.75" customHeight="1" x14ac:dyDescent="0.4">
      <c r="A21" s="37" t="s">
        <v>5</v>
      </c>
      <c r="B21" s="38"/>
      <c r="C21" s="38"/>
      <c r="D21" s="38"/>
      <c r="E21" s="40" t="s">
        <v>31</v>
      </c>
      <c r="F21" s="41"/>
      <c r="G21" s="41"/>
      <c r="H21" s="39" t="s">
        <v>32</v>
      </c>
      <c r="I21" s="39"/>
      <c r="J21" s="39"/>
      <c r="K21" s="39"/>
    </row>
    <row r="22" spans="1:11" ht="18.75" customHeight="1" x14ac:dyDescent="0.4">
      <c r="A22" s="37" t="s">
        <v>6</v>
      </c>
      <c r="B22" s="38"/>
      <c r="C22" s="38"/>
      <c r="D22" s="38"/>
      <c r="E22" s="40" t="s">
        <v>33</v>
      </c>
      <c r="F22" s="41"/>
      <c r="G22" s="41"/>
      <c r="H22" s="39"/>
      <c r="I22" s="42"/>
      <c r="J22" s="42"/>
      <c r="K22" s="42"/>
    </row>
    <row r="23" spans="1:11" ht="18.75" customHeight="1" x14ac:dyDescent="0.4">
      <c r="A23" s="37"/>
      <c r="B23" s="38"/>
      <c r="C23" s="38"/>
      <c r="D23" s="38"/>
      <c r="E23" s="40"/>
      <c r="F23" s="41"/>
      <c r="G23" s="41"/>
      <c r="H23" s="43"/>
      <c r="I23" s="44"/>
      <c r="J23" s="44"/>
      <c r="K23" s="44"/>
    </row>
    <row r="24" spans="1:11" ht="18.75" customHeight="1" x14ac:dyDescent="0.4">
      <c r="A24" s="37"/>
      <c r="B24" s="38"/>
      <c r="C24" s="38"/>
      <c r="D24" s="38"/>
      <c r="E24" s="40"/>
      <c r="F24" s="41"/>
      <c r="G24" s="41"/>
      <c r="H24" s="45"/>
      <c r="I24" s="46"/>
      <c r="J24" s="46"/>
      <c r="K24" s="46"/>
    </row>
    <row r="25" spans="1:11" ht="18.75" customHeight="1" x14ac:dyDescent="0.4">
      <c r="A25" s="37"/>
      <c r="B25" s="38"/>
      <c r="C25" s="38"/>
      <c r="D25" s="38"/>
      <c r="E25" s="40"/>
      <c r="F25" s="41"/>
      <c r="G25" s="41"/>
      <c r="H25" s="45"/>
      <c r="I25" s="46"/>
      <c r="J25" s="46"/>
      <c r="K25" s="46"/>
    </row>
    <row r="26" spans="1:11" ht="18" x14ac:dyDescent="0.4">
      <c r="A26" s="52"/>
      <c r="B26" s="52"/>
      <c r="C26" s="52"/>
      <c r="D26" s="52"/>
      <c r="E26" s="52"/>
      <c r="F26" s="52"/>
      <c r="G26" s="52"/>
      <c r="H26" s="53"/>
      <c r="I26" s="53"/>
      <c r="J26" s="53"/>
      <c r="K26" s="53"/>
    </row>
    <row r="27" spans="1:11" ht="74.25" customHeight="1" x14ac:dyDescent="0.4">
      <c r="A27" s="47"/>
      <c r="B27" s="48"/>
      <c r="C27" s="48"/>
      <c r="D27" s="48"/>
      <c r="F27" s="49"/>
      <c r="G27" s="50"/>
      <c r="H27" s="51"/>
      <c r="I27" s="51"/>
      <c r="J27" s="51"/>
      <c r="K27" s="51"/>
    </row>
    <row r="28" spans="1:11" ht="39.75" customHeight="1" x14ac:dyDescent="0.4">
      <c r="B28" s="1"/>
    </row>
    <row r="29" spans="1:11" ht="18" x14ac:dyDescent="0.4">
      <c r="A29" s="16"/>
      <c r="B29" s="1"/>
    </row>
    <row r="33" spans="2:2" ht="15.5" x14ac:dyDescent="0.35">
      <c r="B33" s="6"/>
    </row>
  </sheetData>
  <mergeCells count="41">
    <mergeCell ref="A25:D25"/>
    <mergeCell ref="H25:K25"/>
    <mergeCell ref="E24:G24"/>
    <mergeCell ref="E25:G25"/>
    <mergeCell ref="A27:D27"/>
    <mergeCell ref="F27:G27"/>
    <mergeCell ref="H27:K27"/>
    <mergeCell ref="A26:D26"/>
    <mergeCell ref="E26:G26"/>
    <mergeCell ref="H26:K26"/>
    <mergeCell ref="A23:D23"/>
    <mergeCell ref="H23:K23"/>
    <mergeCell ref="E23:G23"/>
    <mergeCell ref="A24:D24"/>
    <mergeCell ref="H24:K24"/>
    <mergeCell ref="A21:D21"/>
    <mergeCell ref="H21:K21"/>
    <mergeCell ref="E21:G21"/>
    <mergeCell ref="A22:D22"/>
    <mergeCell ref="H22:K22"/>
    <mergeCell ref="E22:G22"/>
    <mergeCell ref="A19:E19"/>
    <mergeCell ref="A20:D20"/>
    <mergeCell ref="H20:K20"/>
    <mergeCell ref="H5:H7"/>
    <mergeCell ref="I5:I7"/>
    <mergeCell ref="K5:K7"/>
    <mergeCell ref="E20:G20"/>
    <mergeCell ref="H1:K1"/>
    <mergeCell ref="H2:K2"/>
    <mergeCell ref="B3:K3"/>
    <mergeCell ref="B4:K4"/>
    <mergeCell ref="A5:A7"/>
    <mergeCell ref="B5:B7"/>
    <mergeCell ref="C5:C7"/>
    <mergeCell ref="D5:D7"/>
    <mergeCell ref="E5:E7"/>
    <mergeCell ref="F5:G5"/>
    <mergeCell ref="J5:J7"/>
    <mergeCell ref="F6:F7"/>
    <mergeCell ref="G6:G7"/>
  </mergeCells>
  <pageMargins left="0.25" right="0.25" top="0.75" bottom="0.75" header="0.3" footer="0.3"/>
  <pageSetup paperSize="9" scale="40" fitToHeight="0" orientation="landscape" r:id="rId1"/>
  <ignoredErrors>
    <ignoredError sqref="I8:I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НМЦ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Кириченко Дмитрий Борисович</cp:lastModifiedBy>
  <cp:lastPrinted>2022-04-29T12:49:59Z</cp:lastPrinted>
  <dcterms:created xsi:type="dcterms:W3CDTF">2016-02-10T09:14:14Z</dcterms:created>
  <dcterms:modified xsi:type="dcterms:W3CDTF">2023-04-25T08:10:38Z</dcterms:modified>
</cp:coreProperties>
</file>