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\\10.1.66.39\zakupki\223-ФЗ 2025 год\Брендбук\На размещение\"/>
    </mc:Choice>
  </mc:AlternateContent>
  <xr:revisionPtr revIDLastSave="0" documentId="13_ncr:1_{2B70FD56-CBDC-4C6E-BA34-82233C106F45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ар1" sheetId="1" r:id="rId1"/>
  </sheets>
  <definedNames>
    <definedName name="_xlnm.Print_Area" localSheetId="0">вар1!$A$10:$L$32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  <c r="L26" i="1" s="1"/>
  <c r="L27" i="1" s="1"/>
  <c r="J26" i="1" l="1"/>
  <c r="K26" i="1" s="1"/>
</calcChain>
</file>

<file path=xl/sharedStrings.xml><?xml version="1.0" encoding="utf-8"?>
<sst xmlns="http://schemas.openxmlformats.org/spreadsheetml/2006/main" count="34" uniqueCount="34">
  <si>
    <t>Подготовлено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</t>
  </si>
  <si>
    <t>Обоснования начальной (максимальной) цены договора</t>
  </si>
  <si>
    <t>(указывается предмет контракта)</t>
  </si>
  <si>
    <t>Расчет НМЦД</t>
  </si>
  <si>
    <t>Приложение № 1 к обоснованию НМЦД.</t>
  </si>
  <si>
    <t>Приложение 1</t>
  </si>
  <si>
    <t>№ п/п</t>
  </si>
  <si>
    <t>Наименование товара, работы, услуги</t>
  </si>
  <si>
    <t>ед. изм</t>
  </si>
  <si>
    <t xml:space="preserve">кол-во </t>
  </si>
  <si>
    <t>цена 1</t>
  </si>
  <si>
    <t>цена 2</t>
  </si>
  <si>
    <t>цена 3</t>
  </si>
  <si>
    <t>Количество источников ценовой информации</t>
  </si>
  <si>
    <t>Средняя цена, за единицу измерения</t>
  </si>
  <si>
    <t>Среднее квадратическое отклонение</t>
  </si>
  <si>
    <t>Коэффициент вариации цены</t>
  </si>
  <si>
    <t>Стоимость, руб.</t>
  </si>
  <si>
    <t>1</t>
  </si>
  <si>
    <t>усл,ед</t>
  </si>
  <si>
    <t>ИТОГО:</t>
  </si>
  <si>
    <t>Средняя арифметическая величина является надежной (не превышает 33%)</t>
  </si>
  <si>
    <t xml:space="preserve">Начальная (максимальная) цена договора </t>
  </si>
  <si>
    <t xml:space="preserve">    </t>
  </si>
  <si>
    <t>Инициатор закупки</t>
  </si>
  <si>
    <t>________________________ /_____________________________/</t>
  </si>
  <si>
    <t>Поварова Я.С.</t>
  </si>
  <si>
    <t xml:space="preserve">КП вх б/н от 19.12.2024  </t>
  </si>
  <si>
    <t>КП вх б/н от 06.12.2024</t>
  </si>
  <si>
    <t>КП вх б/н от 11.12.2024</t>
  </si>
  <si>
    <t>Закупка: Услуги по разработке платформы бренда и фирменного стиля ФГБОУ ВО УГМУ Минздрава России</t>
  </si>
  <si>
    <t>Услуги по разработке платформы бренда и фирменного стиля ФГБОУ ВО УГМУ Минздрава России</t>
  </si>
  <si>
    <t>Используемый метод определения начальная цена единицы товара, руб. 
(средняя арифметическая цена за товар, руб.) с обоснованием:</t>
  </si>
  <si>
    <t xml:space="preserve">Метод сопоставимых рыночных цен (анализа рынка), так как он является приоритетным для определения и обоснования НМЦД.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</si>
</sst>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[$-FC19]dd\ mmmm\ yyyy\ \г\.;@"/>
    <numFmt numFmtId="166" formatCode="#,##0.0"/>
    <numFmt numFmtId="167" formatCode="0.0"/>
    <numFmt numFmtId="168" formatCode="_-* #,##0_р_._-;\-* #,##0_р_._-;_-* &quot;-&quot;??_р_._-;_-@_-"/>
  </numFmts>
  <fonts count="22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Times New Roman"/>
    </font>
    <font>
      <sz val="8"/>
      <color theme="1"/>
      <name val="Times New Roman"/>
    </font>
    <font>
      <sz val="11"/>
      <name val="Times New Roman"/>
    </font>
    <font>
      <sz val="11"/>
      <color indexed="2"/>
      <name val="Times New Roman"/>
    </font>
    <font>
      <sz val="8"/>
      <name val="Times New Roman"/>
    </font>
    <font>
      <b/>
      <sz val="13"/>
      <name val="Times New Roman"/>
    </font>
    <font>
      <b/>
      <sz val="13"/>
      <color theme="1"/>
      <name val="Times New Roman"/>
    </font>
    <font>
      <i/>
      <sz val="8"/>
      <color theme="1"/>
      <name val="Times New Roman"/>
    </font>
    <font>
      <b/>
      <sz val="12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sz val="10"/>
      <color indexed="2"/>
      <name val="Times New Roman"/>
    </font>
    <font>
      <sz val="8"/>
      <color indexed="2"/>
      <name val="Times New Roman"/>
    </font>
    <font>
      <b/>
      <sz val="10"/>
      <name val="Times New Roman"/>
    </font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Protection="0"/>
    <xf numFmtId="164" fontId="16" fillId="0" borderId="0" applyFont="0" applyFill="0" applyBorder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/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10" fontId="11" fillId="0" borderId="9" xfId="2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10" fontId="11" fillId="0" borderId="7" xfId="2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66" fontId="13" fillId="0" borderId="10" xfId="0" applyNumberFormat="1" applyFont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/>
    </xf>
    <xf numFmtId="167" fontId="11" fillId="0" borderId="7" xfId="0" applyNumberFormat="1" applyFont="1" applyBorder="1" applyAlignment="1">
      <alignment horizontal="center" vertical="center"/>
    </xf>
    <xf numFmtId="168" fontId="13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/>
    <xf numFmtId="2" fontId="11" fillId="0" borderId="0" xfId="0" applyNumberFormat="1" applyFont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wrapText="1"/>
    </xf>
    <xf numFmtId="0" fontId="17" fillId="0" borderId="8" xfId="1" applyFont="1" applyBorder="1"/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15" fillId="0" borderId="0" xfId="0" applyFont="1" applyAlignment="1">
      <alignment horizontal="left" wrapText="1"/>
    </xf>
    <xf numFmtId="0" fontId="11" fillId="0" borderId="0" xfId="1" applyFont="1" applyAlignment="1">
      <alignment horizontal="left" vertical="top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4">
    <cellStyle name="Excel Built-in Normal" xfId="1" xr:uid="{00000000-0005-0000-0000-000000000000}"/>
    <cellStyle name="Обычный" xfId="0" builtinId="0"/>
    <cellStyle name="Финансовый" xfId="2" builtinId="3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32"/>
  <sheetViews>
    <sheetView tabSelected="1" topLeftCell="A10" zoomScale="80" workbookViewId="0">
      <selection activeCell="J33" sqref="J33"/>
    </sheetView>
  </sheetViews>
  <sheetFormatPr defaultColWidth="9.140625" defaultRowHeight="15" x14ac:dyDescent="0.25"/>
  <cols>
    <col min="1" max="1" width="4.140625" style="1" customWidth="1"/>
    <col min="2" max="2" width="58.7109375" style="2" customWidth="1"/>
    <col min="3" max="3" width="6.140625" style="3" customWidth="1"/>
    <col min="4" max="4" width="5.85546875" style="1" customWidth="1"/>
    <col min="5" max="5" width="15.42578125" style="4" customWidth="1"/>
    <col min="6" max="6" width="17.7109375" style="4" customWidth="1"/>
    <col min="7" max="7" width="17.140625" style="4" customWidth="1"/>
    <col min="8" max="8" width="13.140625" style="5" customWidth="1"/>
    <col min="9" max="9" width="20.85546875" style="4" customWidth="1"/>
    <col min="10" max="10" width="18.28515625" style="4" customWidth="1"/>
    <col min="11" max="11" width="14.42578125" style="4" customWidth="1"/>
    <col min="12" max="12" width="16.140625" style="4" customWidth="1"/>
    <col min="13" max="13" width="5.5703125" style="4" customWidth="1"/>
    <col min="14" max="14" width="32.5703125" style="6" customWidth="1"/>
    <col min="15" max="15" width="5.5703125" style="7" customWidth="1"/>
    <col min="16" max="16" width="11.85546875" style="7" customWidth="1"/>
    <col min="17" max="17" width="9.7109375" style="6" customWidth="1"/>
    <col min="18" max="16384" width="9.140625" style="1"/>
  </cols>
  <sheetData>
    <row r="2" spans="1:12" x14ac:dyDescent="0.25">
      <c r="H2" s="55" t="s">
        <v>0</v>
      </c>
      <c r="I2" s="55"/>
      <c r="J2" s="55"/>
      <c r="K2" s="55"/>
    </row>
    <row r="3" spans="1:12" x14ac:dyDescent="0.25">
      <c r="H3" s="55"/>
      <c r="I3" s="55"/>
      <c r="J3" s="55"/>
      <c r="K3" s="55"/>
    </row>
    <row r="4" spans="1:12" x14ac:dyDescent="0.25">
      <c r="H4" s="55"/>
      <c r="I4" s="55"/>
      <c r="J4" s="55"/>
      <c r="K4" s="55"/>
    </row>
    <row r="5" spans="1:12" x14ac:dyDescent="0.25">
      <c r="H5" s="55"/>
      <c r="I5" s="55"/>
      <c r="J5" s="55"/>
      <c r="K5" s="55"/>
    </row>
    <row r="6" spans="1:12" x14ac:dyDescent="0.25">
      <c r="H6" s="55"/>
      <c r="I6" s="55"/>
      <c r="J6" s="55"/>
      <c r="K6" s="55"/>
    </row>
    <row r="7" spans="1:12" x14ac:dyDescent="0.25">
      <c r="H7" s="55"/>
      <c r="I7" s="55"/>
      <c r="J7" s="55"/>
      <c r="K7" s="55"/>
    </row>
    <row r="8" spans="1:12" x14ac:dyDescent="0.25">
      <c r="H8" s="55"/>
      <c r="I8" s="55"/>
      <c r="J8" s="55"/>
      <c r="K8" s="55"/>
    </row>
    <row r="9" spans="1:12" ht="26.25" customHeight="1" x14ac:dyDescent="0.25">
      <c r="H9" s="55"/>
      <c r="I9" s="55"/>
      <c r="J9" s="55"/>
      <c r="K9" s="55"/>
    </row>
    <row r="10" spans="1:12" ht="16.5" customHeight="1" x14ac:dyDescent="0.25">
      <c r="A10" s="56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2" ht="18.7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18.7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38.450000000000003" customHeight="1" x14ac:dyDescent="0.25">
      <c r="A13" s="57" t="s">
        <v>30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2" x14ac:dyDescent="0.25">
      <c r="A14" s="59" t="s">
        <v>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x14ac:dyDescent="0.25">
      <c r="A15" s="9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E16" s="1"/>
      <c r="F16" s="1"/>
      <c r="G16" s="1"/>
      <c r="H16" s="4"/>
    </row>
    <row r="17" spans="1:19" ht="78" customHeight="1" x14ac:dyDescent="0.25">
      <c r="A17" s="60" t="s">
        <v>32</v>
      </c>
      <c r="B17" s="61"/>
      <c r="C17" s="62"/>
      <c r="D17" s="63" t="s">
        <v>33</v>
      </c>
      <c r="E17" s="64"/>
      <c r="F17" s="64"/>
      <c r="G17" s="64"/>
      <c r="H17" s="64"/>
      <c r="I17" s="64"/>
      <c r="J17" s="64"/>
      <c r="K17" s="64"/>
      <c r="L17" s="64"/>
      <c r="N17" s="4"/>
      <c r="O17" s="4"/>
      <c r="P17" s="6"/>
      <c r="Q17" s="7"/>
      <c r="R17" s="7"/>
      <c r="S17" s="6"/>
    </row>
    <row r="18" spans="1:19" ht="15.75" customHeight="1" x14ac:dyDescent="0.25">
      <c r="A18" s="68" t="s">
        <v>3</v>
      </c>
      <c r="B18" s="69"/>
      <c r="C18" s="70"/>
      <c r="D18" s="71" t="s">
        <v>4</v>
      </c>
      <c r="E18" s="72"/>
      <c r="F18" s="72"/>
      <c r="G18" s="72"/>
      <c r="H18" s="72"/>
      <c r="I18" s="72"/>
      <c r="J18" s="72"/>
      <c r="K18" s="72"/>
      <c r="L18" s="72"/>
      <c r="N18" s="4"/>
      <c r="O18" s="4"/>
      <c r="P18" s="6"/>
      <c r="Q18" s="7"/>
      <c r="R18" s="7"/>
      <c r="S18" s="6"/>
    </row>
    <row r="19" spans="1:19" ht="15.75" customHeight="1" x14ac:dyDescent="0.25">
      <c r="A19" s="73"/>
      <c r="B19" s="73"/>
      <c r="C19" s="73"/>
      <c r="D19" s="74"/>
      <c r="E19" s="75"/>
      <c r="F19" s="75"/>
      <c r="G19" s="75"/>
      <c r="H19" s="75"/>
      <c r="I19" s="75"/>
      <c r="J19" s="75"/>
      <c r="K19" s="75"/>
      <c r="L19" s="75"/>
      <c r="N19" s="4"/>
      <c r="O19" s="4"/>
      <c r="P19" s="6"/>
      <c r="Q19" s="7"/>
      <c r="R19" s="7"/>
      <c r="S19" s="6"/>
    </row>
    <row r="20" spans="1:19" ht="6.95" customHeight="1" x14ac:dyDescent="0.25">
      <c r="A20" s="11"/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N20" s="4"/>
      <c r="O20" s="4"/>
      <c r="P20" s="6"/>
      <c r="Q20" s="7"/>
      <c r="R20" s="7"/>
      <c r="S20" s="6"/>
    </row>
    <row r="21" spans="1:19" ht="15.75" hidden="1" x14ac:dyDescent="0.25">
      <c r="A21" s="76"/>
      <c r="B21" s="76"/>
      <c r="C21" s="76"/>
      <c r="H21" s="13"/>
      <c r="I21" s="13"/>
      <c r="J21" s="13"/>
      <c r="K21" s="13"/>
      <c r="L21" s="13"/>
    </row>
    <row r="22" spans="1:19" ht="11.1" customHeight="1" x14ac:dyDescent="0.25">
      <c r="A22" s="14"/>
      <c r="B22" s="15"/>
      <c r="C22" s="14"/>
      <c r="H22" s="13"/>
      <c r="I22" s="13"/>
      <c r="J22" s="13"/>
      <c r="K22" s="13"/>
      <c r="L22" s="13"/>
    </row>
    <row r="23" spans="1:19" hidden="1" x14ac:dyDescent="0.25">
      <c r="A23" s="14"/>
      <c r="B23" s="15"/>
      <c r="C23" s="14"/>
      <c r="H23" s="13"/>
      <c r="I23" s="13"/>
      <c r="J23" s="13"/>
      <c r="K23" s="65" t="s">
        <v>5</v>
      </c>
      <c r="L23" s="65"/>
    </row>
    <row r="24" spans="1:19" s="16" customFormat="1" ht="51" x14ac:dyDescent="0.2">
      <c r="A24" s="17" t="s">
        <v>6</v>
      </c>
      <c r="B24" s="17" t="s">
        <v>7</v>
      </c>
      <c r="C24" s="17" t="s">
        <v>8</v>
      </c>
      <c r="D24" s="17" t="s">
        <v>9</v>
      </c>
      <c r="E24" s="18" t="s">
        <v>10</v>
      </c>
      <c r="F24" s="18" t="s">
        <v>11</v>
      </c>
      <c r="G24" s="19" t="s">
        <v>12</v>
      </c>
      <c r="H24" s="17" t="s">
        <v>13</v>
      </c>
      <c r="I24" s="17" t="s">
        <v>14</v>
      </c>
      <c r="J24" s="17" t="s">
        <v>15</v>
      </c>
      <c r="K24" s="17" t="s">
        <v>16</v>
      </c>
      <c r="L24" s="17" t="s">
        <v>17</v>
      </c>
    </row>
    <row r="25" spans="1:19" s="16" customFormat="1" ht="42" customHeight="1" x14ac:dyDescent="0.2">
      <c r="A25" s="17"/>
      <c r="B25" s="17"/>
      <c r="C25" s="17"/>
      <c r="D25" s="17"/>
      <c r="E25" s="53" t="s">
        <v>27</v>
      </c>
      <c r="F25" s="53" t="s">
        <v>28</v>
      </c>
      <c r="G25" s="54" t="s">
        <v>29</v>
      </c>
      <c r="H25" s="20"/>
      <c r="I25" s="21"/>
      <c r="J25" s="22"/>
      <c r="K25" s="23"/>
      <c r="L25" s="24"/>
    </row>
    <row r="26" spans="1:19" s="16" customFormat="1" ht="51" customHeight="1" x14ac:dyDescent="0.2">
      <c r="A26" s="25" t="s">
        <v>18</v>
      </c>
      <c r="B26" s="26" t="s">
        <v>31</v>
      </c>
      <c r="C26" s="17" t="s">
        <v>19</v>
      </c>
      <c r="D26" s="17">
        <v>1</v>
      </c>
      <c r="E26" s="27">
        <v>3900000</v>
      </c>
      <c r="F26" s="27">
        <v>2554000</v>
      </c>
      <c r="G26" s="27">
        <v>4740000</v>
      </c>
      <c r="H26" s="17">
        <v>3</v>
      </c>
      <c r="I26" s="27">
        <f>ROUND(AVERAGE(E26:G26),2)</f>
        <v>3731333.33</v>
      </c>
      <c r="J26" s="27">
        <f>SQRT(((E26-I26)^2+(F26-I26)^2+(G26-I26)^2)/(H26-1))</f>
        <v>1102717.2499482057</v>
      </c>
      <c r="K26" s="28">
        <f>J26/I26</f>
        <v>0.29552901132748854</v>
      </c>
      <c r="L26" s="29">
        <f>D26*I26</f>
        <v>3731333.33</v>
      </c>
    </row>
    <row r="27" spans="1:19" x14ac:dyDescent="0.25">
      <c r="A27" s="30"/>
      <c r="B27" s="31" t="s">
        <v>20</v>
      </c>
      <c r="C27" s="32"/>
      <c r="D27" s="33"/>
      <c r="E27" s="34"/>
      <c r="F27" s="34"/>
      <c r="G27" s="35"/>
      <c r="H27" s="36"/>
      <c r="I27" s="36"/>
      <c r="J27" s="37"/>
      <c r="K27" s="37"/>
      <c r="L27" s="38">
        <f>SUM(L15:P26)</f>
        <v>3731333.33</v>
      </c>
      <c r="M27" s="1"/>
      <c r="N27" s="1"/>
      <c r="O27" s="1"/>
      <c r="P27" s="1"/>
      <c r="Q27" s="1"/>
    </row>
    <row r="28" spans="1:19" x14ac:dyDescent="0.25">
      <c r="A28" s="39" t="s">
        <v>21</v>
      </c>
      <c r="B28" s="40"/>
      <c r="C28" s="39"/>
      <c r="D28" s="39"/>
      <c r="E28" s="39"/>
      <c r="F28" s="16"/>
      <c r="G28" s="16"/>
      <c r="H28" s="41"/>
      <c r="I28" s="42"/>
      <c r="J28" s="43"/>
      <c r="K28" s="16"/>
      <c r="L28" s="43"/>
      <c r="O28" s="44"/>
    </row>
    <row r="29" spans="1:19" ht="15" customHeight="1" x14ac:dyDescent="0.25">
      <c r="A29" s="66" t="s">
        <v>22</v>
      </c>
      <c r="B29" s="66"/>
      <c r="C29" s="66"/>
      <c r="D29" s="45"/>
      <c r="E29" s="46">
        <v>3731333.33</v>
      </c>
      <c r="F29" s="45"/>
      <c r="G29" s="45"/>
      <c r="H29" s="45"/>
      <c r="I29" s="45"/>
      <c r="J29" s="45"/>
      <c r="K29" s="45"/>
      <c r="L29" s="45"/>
      <c r="O29" s="44"/>
    </row>
    <row r="30" spans="1:19" s="7" customFormat="1" ht="12.75" x14ac:dyDescent="0.2">
      <c r="A30" s="47"/>
      <c r="B30" s="48"/>
      <c r="C30" s="16"/>
      <c r="D30" s="16"/>
      <c r="E30" s="16"/>
      <c r="F30" s="16"/>
      <c r="G30" s="16"/>
      <c r="H30" s="41"/>
      <c r="I30" s="16"/>
      <c r="J30" s="16" t="s">
        <v>23</v>
      </c>
      <c r="K30" s="16"/>
      <c r="L30" s="16"/>
      <c r="N30" s="44"/>
      <c r="O30" s="44"/>
      <c r="Q30" s="44"/>
    </row>
    <row r="31" spans="1:19" x14ac:dyDescent="0.25">
      <c r="A31" s="67" t="s">
        <v>24</v>
      </c>
      <c r="B31" s="67"/>
      <c r="C31" s="49"/>
      <c r="D31" s="49" t="s">
        <v>25</v>
      </c>
      <c r="E31" s="49"/>
      <c r="F31" s="49"/>
      <c r="G31" s="52" t="s">
        <v>26</v>
      </c>
      <c r="H31" s="41"/>
      <c r="I31" s="16"/>
      <c r="J31" s="16"/>
      <c r="K31" s="16"/>
      <c r="L31" s="16"/>
    </row>
    <row r="32" spans="1:19" x14ac:dyDescent="0.25">
      <c r="A32" s="50"/>
      <c r="B32" s="51"/>
      <c r="C32" s="49"/>
      <c r="D32" s="49"/>
      <c r="E32" s="49"/>
      <c r="F32" s="49"/>
      <c r="G32" s="49"/>
      <c r="H32" s="41"/>
      <c r="I32" s="16"/>
      <c r="J32" s="16"/>
      <c r="K32" s="16"/>
      <c r="L32" s="16"/>
    </row>
  </sheetData>
  <mergeCells count="14">
    <mergeCell ref="K23:L23"/>
    <mergeCell ref="A29:C29"/>
    <mergeCell ref="A31:B31"/>
    <mergeCell ref="A18:C18"/>
    <mergeCell ref="D18:L18"/>
    <mergeCell ref="A19:C19"/>
    <mergeCell ref="D19:L19"/>
    <mergeCell ref="A21:C21"/>
    <mergeCell ref="H2:K9"/>
    <mergeCell ref="A10:L11"/>
    <mergeCell ref="A13:L13"/>
    <mergeCell ref="A14:L14"/>
    <mergeCell ref="A17:C17"/>
    <mergeCell ref="D17:L17"/>
  </mergeCells>
  <pageMargins left="0.25196850393700787" right="0.25196850393700787" top="0.75196850393700776" bottom="0.75196850393700776" header="0.3" footer="0.3"/>
  <pageSetup paperSize="9" scale="68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вар1</vt:lpstr>
      <vt:lpstr>вар1!Область_печати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закупок</dc:creator>
  <cp:lastModifiedBy>Отдел закупок</cp:lastModifiedBy>
  <cp:revision>13</cp:revision>
  <cp:lastPrinted>2025-01-27T11:39:39Z</cp:lastPrinted>
  <dcterms:created xsi:type="dcterms:W3CDTF">2006-09-28T05:33:49Z</dcterms:created>
  <dcterms:modified xsi:type="dcterms:W3CDTF">2025-01-27T12:33:29Z</dcterms:modified>
</cp:coreProperties>
</file>