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corp.metrostr.ru\net\mccc\Загородный пр., 52а\Отдел закупок\Филимонихина\П113_арматура_\на размещение\"/>
    </mc:Choice>
  </mc:AlternateContent>
  <xr:revisionPtr revIDLastSave="0" documentId="13_ncr:1_{EAA6E3E4-6CCD-4821-A421-CF48749953BD}" xr6:coauthVersionLast="36" xr6:coauthVersionMax="36" xr10:uidLastSave="{00000000-0000-0000-0000-000000000000}"/>
  <bookViews>
    <workbookView xWindow="0" yWindow="0" windowWidth="23040" windowHeight="8484" tabRatio="596" xr2:uid="{00000000-000D-0000-FFFF-FFFF00000000}"/>
  </bookViews>
  <sheets>
    <sheet name="НМЦД" sheetId="2" r:id="rId1"/>
  </sheets>
  <definedNames>
    <definedName name="_xlnm._FilterDatabase" localSheetId="0" hidden="1">НМЦД!$A$10:$U$16</definedName>
    <definedName name="_xlnm.Print_Area" localSheetId="0">НМЦД!$A$1:$L$24</definedName>
  </definedNames>
  <calcPr calcId="191029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K14" i="2"/>
  <c r="K15" i="2"/>
  <c r="K12" i="2"/>
  <c r="L12" i="2" s="1"/>
  <c r="F14" i="2" l="1"/>
  <c r="F15" i="2"/>
  <c r="L14" i="2"/>
  <c r="L15" i="2"/>
  <c r="J14" i="2"/>
  <c r="J15" i="2"/>
  <c r="H14" i="2"/>
  <c r="H15" i="2"/>
  <c r="L13" i="2"/>
  <c r="J13" i="2"/>
  <c r="H13" i="2"/>
  <c r="F13" i="2"/>
  <c r="L16" i="2" l="1"/>
  <c r="J12" i="2"/>
  <c r="D16" i="2"/>
  <c r="H12" i="2" l="1"/>
  <c r="F12" i="2"/>
  <c r="J16" i="2"/>
  <c r="H16" i="2" l="1"/>
  <c r="F16" i="2"/>
</calcChain>
</file>

<file path=xl/sharedStrings.xml><?xml version="1.0" encoding="utf-8"?>
<sst xmlns="http://schemas.openxmlformats.org/spreadsheetml/2006/main" count="38" uniqueCount="28">
  <si>
    <t>Наименование товара</t>
  </si>
  <si>
    <t>п/п</t>
  </si>
  <si>
    <t>ед. измер.</t>
  </si>
  <si>
    <t>количество</t>
  </si>
  <si>
    <t>НМЦД</t>
  </si>
  <si>
    <t>Стоимость товаров за ед. с учетом НДС руб.</t>
  </si>
  <si>
    <t>Общая
стоимость товаров с учетом НДС руб.</t>
  </si>
  <si>
    <t>НМЦЕ товаров с учетом НДС руб.</t>
  </si>
  <si>
    <t>Источник информации: коммерческие предложения Контрагентов</t>
  </si>
  <si>
    <t>Ценовое предложение №1</t>
  </si>
  <si>
    <t>Ценовое предложение №2</t>
  </si>
  <si>
    <t>Ценовое предложение №3</t>
  </si>
  <si>
    <t>Всего</t>
  </si>
  <si>
    <t>Структурное подразделение: Отдел МТО</t>
  </si>
  <si>
    <t>т</t>
  </si>
  <si>
    <t>1</t>
  </si>
  <si>
    <t>4</t>
  </si>
  <si>
    <t>24.10.62.211 Сталь арматурная горячекатаная для железобетонных конструкций</t>
  </si>
  <si>
    <t>24.10.62.213 Прокат арматурный свариваемый периодического профиля</t>
  </si>
  <si>
    <t>Арматура А240 6 мотки</t>
  </si>
  <si>
    <t>Арматура А500С 16 пруток-11700</t>
  </si>
  <si>
    <t>Арматура А500С 20 пруток 11700</t>
  </si>
  <si>
    <t>Арматура А500С 22 пруток-11700</t>
  </si>
  <si>
    <t>Наименование товара: арматура</t>
  </si>
  <si>
    <t>Вывод: начальная (максимальная) цена  - 71 422 500,00 рублей с учетом НДС- 20%</t>
  </si>
  <si>
    <t xml:space="preserve">РАСЧЕТ НАЧАЛЬНОЙ (МАКСИМАЛЬНОЙ) ЦЕНЫ ДОГОВОРА 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</si>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</sst>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Alignment="1">
      <alignment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wrapText="1"/>
    </xf>
    <xf numFmtId="0" fontId="5" fillId="0" borderId="0" xfId="0" applyFont="1" applyAlignment="1"/>
    <xf numFmtId="0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wrapText="1"/>
    </xf>
    <xf numFmtId="0" fontId="9" fillId="0" borderId="0" xfId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NumberFormat="1" applyFont="1" applyAlignment="1">
      <alignment horizontal="center" vertical="center" wrapText="1"/>
    </xf>
    <xf numFmtId="4" fontId="8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left" wrapText="1"/>
    </xf>
    <xf numFmtId="0" fontId="8" fillId="2" borderId="1" xfId="0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wrapText="1"/>
    </xf>
    <xf numFmtId="0" fontId="7" fillId="0" borderId="0" xfId="0" applyNumberFormat="1" applyFont="1" applyAlignment="1">
      <alignment horizontal="left" vertical="center" wrapText="1"/>
    </xf>
    <xf numFmtId="0" fontId="10" fillId="0" borderId="0" xfId="0" applyFont="1"/>
    <xf numFmtId="4" fontId="7" fillId="0" borderId="4" xfId="0" applyNumberFormat="1" applyFont="1" applyBorder="1" applyAlignment="1">
      <alignment horizontal="center" wrapText="1"/>
    </xf>
    <xf numFmtId="2" fontId="7" fillId="0" borderId="0" xfId="0" applyNumberFormat="1" applyFont="1" applyAlignment="1">
      <alignment wrapText="1"/>
    </xf>
    <xf numFmtId="4" fontId="7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4 5 11 2" xfId="4" xr:uid="{00000000-0005-0000-0000-000003000000}"/>
    <cellStyle name="Обычный 4 5 3 6" xfId="3" xr:uid="{00000000-0005-0000-0000-000004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Normal="100" zoomScaleSheetLayoutView="100" workbookViewId="0">
      <selection activeCell="B12" sqref="B12:B15"/>
    </sheetView>
  </sheetViews>
  <sheetFormatPr defaultColWidth="9.109375" defaultRowHeight="13.8" x14ac:dyDescent="0.25"/>
  <cols>
    <col min="1" max="1" width="6.109375" style="1" customWidth="1"/>
    <col min="2" max="2" width="43.6640625" style="1" customWidth="1"/>
    <col min="3" max="3" width="7.88671875" style="1" customWidth="1"/>
    <col min="4" max="4" width="11.5546875" style="11" customWidth="1"/>
    <col min="5" max="10" width="15.6640625" style="1" customWidth="1"/>
    <col min="11" max="11" width="15.6640625" style="3" customWidth="1"/>
    <col min="12" max="13" width="15.6640625" style="1" customWidth="1"/>
    <col min="14" max="14" width="13.109375" style="1" customWidth="1"/>
    <col min="15" max="15" width="9.109375" style="1"/>
    <col min="16" max="16" width="17" style="1" customWidth="1"/>
    <col min="17" max="16384" width="9.109375" style="1"/>
  </cols>
  <sheetData>
    <row r="1" spans="1:21" x14ac:dyDescent="0.25">
      <c r="I1" s="15"/>
      <c r="J1" s="15"/>
      <c r="K1" s="20"/>
      <c r="L1" s="30"/>
      <c r="M1" s="15"/>
      <c r="N1" s="15"/>
      <c r="O1" s="15"/>
      <c r="P1" s="15"/>
      <c r="Q1" s="15"/>
      <c r="R1" s="15"/>
      <c r="S1" s="15"/>
      <c r="T1" s="15"/>
      <c r="U1" s="15"/>
    </row>
    <row r="3" spans="1:21" x14ac:dyDescent="0.25">
      <c r="A3" s="57" t="s">
        <v>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21" x14ac:dyDescent="0.25">
      <c r="A4" s="55" t="s">
        <v>13</v>
      </c>
      <c r="B4" s="55"/>
      <c r="C4" s="55"/>
      <c r="D4" s="55"/>
      <c r="E4" s="55"/>
      <c r="F4" s="55"/>
      <c r="G4" s="55"/>
      <c r="H4" s="13"/>
      <c r="I4" s="13"/>
      <c r="J4" s="56"/>
      <c r="K4" s="56"/>
      <c r="L4" s="56"/>
    </row>
    <row r="5" spans="1:21" hidden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21" hidden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21" x14ac:dyDescent="0.25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21" x14ac:dyDescent="0.25">
      <c r="A8" s="61" t="s">
        <v>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21" x14ac:dyDescent="0.25">
      <c r="A9" s="66" t="s">
        <v>1</v>
      </c>
      <c r="B9" s="62" t="s">
        <v>0</v>
      </c>
      <c r="C9" s="62" t="s">
        <v>2</v>
      </c>
      <c r="D9" s="68" t="s">
        <v>3</v>
      </c>
      <c r="E9" s="64" t="s">
        <v>9</v>
      </c>
      <c r="F9" s="65"/>
      <c r="G9" s="64" t="s">
        <v>10</v>
      </c>
      <c r="H9" s="65"/>
      <c r="I9" s="64" t="s">
        <v>11</v>
      </c>
      <c r="J9" s="65"/>
      <c r="K9" s="62" t="s">
        <v>7</v>
      </c>
      <c r="L9" s="58" t="s">
        <v>4</v>
      </c>
      <c r="M9" s="21"/>
    </row>
    <row r="10" spans="1:21" ht="69" x14ac:dyDescent="0.25">
      <c r="A10" s="67"/>
      <c r="B10" s="63"/>
      <c r="C10" s="63"/>
      <c r="D10" s="69"/>
      <c r="E10" s="2" t="s">
        <v>5</v>
      </c>
      <c r="F10" s="2" t="s">
        <v>6</v>
      </c>
      <c r="G10" s="2" t="s">
        <v>5</v>
      </c>
      <c r="H10" s="2" t="s">
        <v>6</v>
      </c>
      <c r="I10" s="10" t="s">
        <v>5</v>
      </c>
      <c r="J10" s="10" t="s">
        <v>6</v>
      </c>
      <c r="K10" s="63"/>
      <c r="L10" s="59"/>
      <c r="M10" s="22"/>
      <c r="N10" s="21"/>
    </row>
    <row r="11" spans="1:21" x14ac:dyDescent="0.25">
      <c r="A11" s="23">
        <v>1</v>
      </c>
      <c r="B11" s="24">
        <v>2</v>
      </c>
      <c r="C11" s="25">
        <v>3</v>
      </c>
      <c r="D11" s="26">
        <v>4</v>
      </c>
      <c r="E11" s="33">
        <v>5</v>
      </c>
      <c r="F11" s="34">
        <v>6</v>
      </c>
      <c r="G11" s="33">
        <v>7</v>
      </c>
      <c r="H11" s="33">
        <v>8</v>
      </c>
      <c r="I11" s="35">
        <v>9</v>
      </c>
      <c r="J11" s="35">
        <v>10</v>
      </c>
      <c r="K11" s="36">
        <v>11</v>
      </c>
      <c r="L11" s="27">
        <v>12</v>
      </c>
    </row>
    <row r="12" spans="1:21" x14ac:dyDescent="0.25">
      <c r="A12" s="23" t="s">
        <v>15</v>
      </c>
      <c r="B12" s="46" t="s">
        <v>19</v>
      </c>
      <c r="C12" s="25" t="s">
        <v>14</v>
      </c>
      <c r="D12" s="54">
        <v>30</v>
      </c>
      <c r="E12" s="47">
        <v>66000</v>
      </c>
      <c r="F12" s="50">
        <f t="shared" ref="F12" si="0">D12*E12</f>
        <v>1980000</v>
      </c>
      <c r="G12" s="47">
        <v>65190</v>
      </c>
      <c r="H12" s="50">
        <f t="shared" ref="H12" si="1">D12*G12</f>
        <v>1955700</v>
      </c>
      <c r="I12" s="47">
        <v>64250</v>
      </c>
      <c r="J12" s="47">
        <f>I12*D12</f>
        <v>1927500</v>
      </c>
      <c r="K12" s="41">
        <f>E12</f>
        <v>66000</v>
      </c>
      <c r="L12" s="42">
        <f>K12*D12</f>
        <v>1980000</v>
      </c>
      <c r="M12" s="49" t="s">
        <v>17</v>
      </c>
    </row>
    <row r="13" spans="1:21" x14ac:dyDescent="0.25">
      <c r="A13" s="23" t="s">
        <v>26</v>
      </c>
      <c r="B13" s="46" t="s">
        <v>20</v>
      </c>
      <c r="C13" s="25" t="s">
        <v>14</v>
      </c>
      <c r="D13" s="54">
        <v>75</v>
      </c>
      <c r="E13" s="47">
        <v>59100</v>
      </c>
      <c r="F13" s="50">
        <f t="shared" ref="F13:F15" si="2">D13*E13</f>
        <v>4432500</v>
      </c>
      <c r="G13" s="47">
        <v>62540</v>
      </c>
      <c r="H13" s="50">
        <f t="shared" ref="H13:H15" si="3">D13*G13</f>
        <v>4690500</v>
      </c>
      <c r="I13" s="47">
        <v>64250</v>
      </c>
      <c r="J13" s="47">
        <f t="shared" ref="J13:J15" si="4">I13*D13</f>
        <v>4818750</v>
      </c>
      <c r="K13" s="41">
        <f t="shared" ref="K13:K15" si="5">E13</f>
        <v>59100</v>
      </c>
      <c r="L13" s="42">
        <f t="shared" ref="L13:L15" si="6">K13*D13</f>
        <v>4432500</v>
      </c>
      <c r="M13" s="49" t="s">
        <v>18</v>
      </c>
    </row>
    <row r="14" spans="1:21" x14ac:dyDescent="0.25">
      <c r="A14" s="23" t="s">
        <v>27</v>
      </c>
      <c r="B14" s="46" t="s">
        <v>21</v>
      </c>
      <c r="C14" s="25" t="s">
        <v>14</v>
      </c>
      <c r="D14" s="54">
        <v>490</v>
      </c>
      <c r="E14" s="47">
        <v>59100</v>
      </c>
      <c r="F14" s="50">
        <f t="shared" si="2"/>
        <v>28959000</v>
      </c>
      <c r="G14" s="47">
        <v>62540</v>
      </c>
      <c r="H14" s="50">
        <f t="shared" si="3"/>
        <v>30644600</v>
      </c>
      <c r="I14" s="47">
        <v>64250</v>
      </c>
      <c r="J14" s="47">
        <f t="shared" si="4"/>
        <v>31482500</v>
      </c>
      <c r="K14" s="41">
        <f t="shared" si="5"/>
        <v>59100</v>
      </c>
      <c r="L14" s="42">
        <f t="shared" si="6"/>
        <v>28959000</v>
      </c>
      <c r="M14" s="49" t="s">
        <v>18</v>
      </c>
    </row>
    <row r="15" spans="1:21" x14ac:dyDescent="0.25">
      <c r="A15" s="23" t="s">
        <v>16</v>
      </c>
      <c r="B15" s="46" t="s">
        <v>22</v>
      </c>
      <c r="C15" s="25" t="s">
        <v>14</v>
      </c>
      <c r="D15" s="54">
        <v>610</v>
      </c>
      <c r="E15" s="47">
        <v>59100</v>
      </c>
      <c r="F15" s="50">
        <f t="shared" si="2"/>
        <v>36051000</v>
      </c>
      <c r="G15" s="47">
        <v>63600</v>
      </c>
      <c r="H15" s="50">
        <f t="shared" si="3"/>
        <v>38796000</v>
      </c>
      <c r="I15" s="47">
        <v>64250</v>
      </c>
      <c r="J15" s="47">
        <f t="shared" si="4"/>
        <v>39192500</v>
      </c>
      <c r="K15" s="41">
        <f t="shared" si="5"/>
        <v>59100</v>
      </c>
      <c r="L15" s="42">
        <f t="shared" si="6"/>
        <v>36051000</v>
      </c>
      <c r="M15" s="49" t="s">
        <v>18</v>
      </c>
    </row>
    <row r="16" spans="1:21" ht="19.5" customHeight="1" x14ac:dyDescent="0.25">
      <c r="A16" s="38"/>
      <c r="B16" s="38" t="s">
        <v>12</v>
      </c>
      <c r="C16" s="43" t="s">
        <v>14</v>
      </c>
      <c r="D16" s="53">
        <f>SUM(D12:D15)</f>
        <v>1205</v>
      </c>
      <c r="E16" s="39"/>
      <c r="F16" s="44">
        <f>SUM(F12:F15)</f>
        <v>71422500</v>
      </c>
      <c r="G16" s="40"/>
      <c r="H16" s="44">
        <f>SUM(H12:H15)</f>
        <v>76086800</v>
      </c>
      <c r="I16" s="40"/>
      <c r="J16" s="44">
        <f>SUM(J12:J15)</f>
        <v>77421250</v>
      </c>
      <c r="K16" s="40"/>
      <c r="L16" s="45">
        <f>SUM(L12:L15)</f>
        <v>71422500</v>
      </c>
      <c r="M16" s="17"/>
      <c r="N16" s="16"/>
    </row>
    <row r="17" spans="1:16" x14ac:dyDescent="0.25">
      <c r="A17" s="70"/>
      <c r="B17" s="70"/>
      <c r="C17" s="70"/>
      <c r="D17" s="70"/>
      <c r="E17" s="9"/>
      <c r="F17" s="9"/>
      <c r="G17" s="9"/>
      <c r="H17" s="9"/>
      <c r="I17" s="9"/>
      <c r="J17" s="9"/>
      <c r="K17" s="31"/>
      <c r="L17" s="32"/>
      <c r="M17" s="4"/>
      <c r="P17" s="11"/>
    </row>
    <row r="18" spans="1:16" s="18" customFormat="1" ht="13.2" hidden="1" customHeight="1" x14ac:dyDescent="0.25">
      <c r="A18" s="5"/>
      <c r="B18" s="71"/>
      <c r="C18" s="71"/>
      <c r="D18" s="71"/>
      <c r="E18" s="71"/>
      <c r="F18" s="71"/>
      <c r="G18" s="48"/>
      <c r="H18" s="48"/>
      <c r="I18" s="14"/>
      <c r="J18" s="37"/>
      <c r="K18" s="48"/>
      <c r="L18" s="51"/>
      <c r="M18" s="7"/>
      <c r="P18" s="52"/>
    </row>
    <row r="19" spans="1:16" s="18" customFormat="1" ht="13.2" hidden="1" customHeight="1" x14ac:dyDescent="0.25">
      <c r="A19" s="6"/>
      <c r="B19" s="71"/>
      <c r="C19" s="71"/>
      <c r="D19" s="71"/>
      <c r="E19" s="71"/>
      <c r="F19" s="71"/>
      <c r="G19" s="71"/>
      <c r="H19" s="71"/>
      <c r="I19" s="14"/>
      <c r="J19" s="14"/>
      <c r="K19" s="48"/>
      <c r="L19" s="7"/>
      <c r="M19" s="7"/>
    </row>
    <row r="20" spans="1:16" s="18" customFormat="1" ht="13.2" hidden="1" customHeight="1" x14ac:dyDescent="0.25">
      <c r="A20" s="6"/>
      <c r="B20" s="71"/>
      <c r="C20" s="71"/>
      <c r="D20" s="71"/>
      <c r="E20" s="71"/>
      <c r="F20" s="71"/>
      <c r="G20" s="71"/>
      <c r="H20" s="71"/>
      <c r="I20" s="14"/>
      <c r="J20" s="14"/>
      <c r="K20" s="48"/>
      <c r="L20" s="7"/>
      <c r="M20" s="7"/>
    </row>
    <row r="21" spans="1:16" ht="13.2" hidden="1" customHeight="1" x14ac:dyDescent="0.25">
      <c r="A21" s="6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4"/>
    </row>
    <row r="22" spans="1:16" s="18" customFormat="1" ht="13.2" hidden="1" customHeight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48"/>
      <c r="L22" s="7"/>
      <c r="M22" s="7"/>
    </row>
    <row r="23" spans="1:16" ht="24.75" customHeight="1" x14ac:dyDescent="0.25">
      <c r="A23" s="72" t="s">
        <v>24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4"/>
    </row>
    <row r="24" spans="1:16" x14ac:dyDescent="0.25">
      <c r="A24" s="29"/>
      <c r="B24" s="4"/>
      <c r="C24" s="4"/>
      <c r="D24" s="12"/>
      <c r="E24" s="28"/>
      <c r="F24" s="4"/>
      <c r="G24" s="4"/>
      <c r="H24" s="28"/>
      <c r="I24" s="4"/>
      <c r="J24" s="4"/>
      <c r="K24" s="8"/>
      <c r="L24" s="4"/>
      <c r="M24" s="4"/>
    </row>
    <row r="25" spans="1:16" x14ac:dyDescent="0.25">
      <c r="E25" s="19"/>
      <c r="H25" s="19"/>
    </row>
    <row r="26" spans="1:16" x14ac:dyDescent="0.25">
      <c r="E26" s="19"/>
      <c r="H26" s="19"/>
    </row>
  </sheetData>
  <autoFilter ref="A10:U16" xr:uid="{31EC5AEE-5D1E-426A-A0DA-F7235117BA14}"/>
  <mergeCells count="23">
    <mergeCell ref="A23:L23"/>
    <mergeCell ref="B20:H20"/>
    <mergeCell ref="A17:D17"/>
    <mergeCell ref="B18:F18"/>
    <mergeCell ref="B19:H19"/>
    <mergeCell ref="A22:J22"/>
    <mergeCell ref="B21:L21"/>
    <mergeCell ref="A4:G4"/>
    <mergeCell ref="J4:L4"/>
    <mergeCell ref="A3:L3"/>
    <mergeCell ref="L9:L10"/>
    <mergeCell ref="A5:K5"/>
    <mergeCell ref="A6:K6"/>
    <mergeCell ref="A7:K7"/>
    <mergeCell ref="A8:K8"/>
    <mergeCell ref="K9:K10"/>
    <mergeCell ref="I9:J9"/>
    <mergeCell ref="G9:H9"/>
    <mergeCell ref="A9:A10"/>
    <mergeCell ref="B9:B10"/>
    <mergeCell ref="C9:C10"/>
    <mergeCell ref="D9:D10"/>
    <mergeCell ref="E9:F9"/>
  </mergeCells>
  <phoneticPr fontId="3" type="noConversion"/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Филимонихина Анна Владимировна</cp:lastModifiedBy>
  <cp:lastPrinted>2024-04-15T12:59:32Z</cp:lastPrinted>
  <dcterms:created xsi:type="dcterms:W3CDTF">2021-08-23T08:58:50Z</dcterms:created>
  <dcterms:modified xsi:type="dcterms:W3CDTF">2025-02-24T12:55:59Z</dcterms:modified>
</cp:coreProperties>
</file>