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ЦырендашиевАБ\Desktop\Арсалан\Закупки 2025\Канцтовары\"/>
    </mc:Choice>
  </mc:AlternateContent>
  <xr:revisionPtr revIDLastSave="0" documentId="13_ncr:1_{39AA99E6-06F2-4D2A-A7C2-13D465F3198C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3" sheetId="3" r:id="rId1"/>
  </sheets>
  <definedNames>
    <definedName name="sub_293230110" localSheetId="0">Лист3!$C$10</definedName>
    <definedName name="sub_452021212" localSheetId="0">Лист3!#REF!</definedName>
    <definedName name="_xlnm.Print_Area" localSheetId="0">Лист3!$A$1:$N$93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6" i="3" l="1"/>
  <c r="I76" i="3"/>
  <c r="I75" i="3"/>
  <c r="I74" i="3"/>
  <c r="M69" i="3"/>
  <c r="M70" i="3"/>
  <c r="M71" i="3"/>
  <c r="M72" i="3"/>
  <c r="M73" i="3"/>
  <c r="M74" i="3"/>
  <c r="M75" i="3"/>
  <c r="M76" i="3"/>
  <c r="M77" i="3"/>
  <c r="M78" i="3"/>
  <c r="M79" i="3"/>
  <c r="M80" i="3"/>
  <c r="L69" i="3"/>
  <c r="O69" i="3" s="1"/>
  <c r="L70" i="3"/>
  <c r="O70" i="3" s="1"/>
  <c r="L71" i="3"/>
  <c r="O71" i="3" s="1"/>
  <c r="L72" i="3"/>
  <c r="O72" i="3" s="1"/>
  <c r="L73" i="3"/>
  <c r="O73" i="3" s="1"/>
  <c r="L74" i="3"/>
  <c r="L75" i="3"/>
  <c r="L76" i="3"/>
  <c r="L77" i="3"/>
  <c r="O77" i="3" s="1"/>
  <c r="L78" i="3"/>
  <c r="O78" i="3" s="1"/>
  <c r="L79" i="3"/>
  <c r="O79" i="3" s="1"/>
  <c r="L80" i="3"/>
  <c r="O80" i="3" s="1"/>
  <c r="K69" i="3"/>
  <c r="K70" i="3"/>
  <c r="K71" i="3"/>
  <c r="K72" i="3"/>
  <c r="K73" i="3"/>
  <c r="K76" i="3"/>
  <c r="K77" i="3"/>
  <c r="K78" i="3"/>
  <c r="K79" i="3"/>
  <c r="K80" i="3"/>
  <c r="I69" i="3"/>
  <c r="I70" i="3"/>
  <c r="I71" i="3"/>
  <c r="I72" i="3"/>
  <c r="I73" i="3"/>
  <c r="I77" i="3"/>
  <c r="I78" i="3"/>
  <c r="I79" i="3"/>
  <c r="I80" i="3"/>
  <c r="G69" i="3"/>
  <c r="G70" i="3"/>
  <c r="G71" i="3"/>
  <c r="G72" i="3"/>
  <c r="G73" i="3"/>
  <c r="G76" i="3"/>
  <c r="G77" i="3"/>
  <c r="G78" i="3"/>
  <c r="G79" i="3"/>
  <c r="G80" i="3"/>
  <c r="G34" i="3"/>
  <c r="N74" i="3" l="1"/>
  <c r="N77" i="3"/>
  <c r="N71" i="3"/>
  <c r="N76" i="3"/>
  <c r="N70" i="3"/>
  <c r="N75" i="3"/>
  <c r="N69" i="3"/>
  <c r="N79" i="3"/>
  <c r="N78" i="3"/>
  <c r="G75" i="3"/>
  <c r="G74" i="3"/>
  <c r="K74" i="3"/>
  <c r="O76" i="3"/>
  <c r="K75" i="3"/>
  <c r="O75" i="3"/>
  <c r="O74" i="3"/>
  <c r="N73" i="3"/>
  <c r="N80" i="3"/>
  <c r="N72" i="3"/>
  <c r="D88" i="3"/>
  <c r="L19" i="3" l="1"/>
  <c r="L12" i="3"/>
  <c r="G10" i="3" l="1"/>
  <c r="O19" i="3" l="1"/>
  <c r="O12" i="3"/>
  <c r="G11" i="3"/>
  <c r="I11" i="3"/>
  <c r="K11" i="3"/>
  <c r="L11" i="3"/>
  <c r="O11" i="3" s="1"/>
  <c r="M11" i="3"/>
  <c r="G12" i="3"/>
  <c r="I12" i="3"/>
  <c r="K12" i="3"/>
  <c r="M12" i="3"/>
  <c r="G13" i="3"/>
  <c r="I13" i="3"/>
  <c r="K13" i="3"/>
  <c r="L13" i="3"/>
  <c r="O13" i="3" s="1"/>
  <c r="M13" i="3"/>
  <c r="G14" i="3"/>
  <c r="I14" i="3"/>
  <c r="K14" i="3"/>
  <c r="L14" i="3"/>
  <c r="M14" i="3"/>
  <c r="G15" i="3"/>
  <c r="I15" i="3"/>
  <c r="K15" i="3"/>
  <c r="L15" i="3"/>
  <c r="O15" i="3" s="1"/>
  <c r="M15" i="3"/>
  <c r="G16" i="3"/>
  <c r="I16" i="3"/>
  <c r="K16" i="3"/>
  <c r="L16" i="3"/>
  <c r="O16" i="3" s="1"/>
  <c r="M16" i="3"/>
  <c r="G17" i="3"/>
  <c r="I17" i="3"/>
  <c r="K17" i="3"/>
  <c r="L17" i="3"/>
  <c r="M17" i="3"/>
  <c r="G18" i="3"/>
  <c r="I18" i="3"/>
  <c r="K18" i="3"/>
  <c r="L18" i="3"/>
  <c r="M18" i="3"/>
  <c r="G19" i="3"/>
  <c r="I19" i="3"/>
  <c r="K19" i="3"/>
  <c r="M19" i="3"/>
  <c r="G20" i="3"/>
  <c r="I20" i="3"/>
  <c r="K20" i="3"/>
  <c r="L20" i="3"/>
  <c r="O20" i="3" s="1"/>
  <c r="M20" i="3"/>
  <c r="G21" i="3"/>
  <c r="I21" i="3"/>
  <c r="K21" i="3"/>
  <c r="L21" i="3"/>
  <c r="M21" i="3"/>
  <c r="G22" i="3"/>
  <c r="I22" i="3"/>
  <c r="K22" i="3"/>
  <c r="L22" i="3"/>
  <c r="M22" i="3"/>
  <c r="G23" i="3"/>
  <c r="I23" i="3"/>
  <c r="K23" i="3"/>
  <c r="L23" i="3"/>
  <c r="O23" i="3" s="1"/>
  <c r="M23" i="3"/>
  <c r="G24" i="3"/>
  <c r="I24" i="3"/>
  <c r="K24" i="3"/>
  <c r="L24" i="3"/>
  <c r="O24" i="3" s="1"/>
  <c r="M24" i="3"/>
  <c r="G25" i="3"/>
  <c r="I25" i="3"/>
  <c r="K25" i="3"/>
  <c r="L25" i="3"/>
  <c r="O25" i="3" s="1"/>
  <c r="M25" i="3"/>
  <c r="G26" i="3"/>
  <c r="I26" i="3"/>
  <c r="L26" i="3"/>
  <c r="O26" i="3" s="1"/>
  <c r="M26" i="3"/>
  <c r="G27" i="3"/>
  <c r="I27" i="3"/>
  <c r="K27" i="3"/>
  <c r="L27" i="3"/>
  <c r="O27" i="3" s="1"/>
  <c r="M27" i="3"/>
  <c r="G28" i="3"/>
  <c r="I28" i="3"/>
  <c r="K28" i="3"/>
  <c r="L28" i="3"/>
  <c r="O28" i="3" s="1"/>
  <c r="M28" i="3"/>
  <c r="G29" i="3"/>
  <c r="I29" i="3"/>
  <c r="K29" i="3"/>
  <c r="L29" i="3"/>
  <c r="O29" i="3" s="1"/>
  <c r="M29" i="3"/>
  <c r="G30" i="3"/>
  <c r="I30" i="3"/>
  <c r="K30" i="3"/>
  <c r="L30" i="3"/>
  <c r="O30" i="3" s="1"/>
  <c r="M30" i="3"/>
  <c r="G31" i="3"/>
  <c r="I31" i="3"/>
  <c r="K31" i="3"/>
  <c r="L31" i="3"/>
  <c r="O31" i="3" s="1"/>
  <c r="M31" i="3"/>
  <c r="G32" i="3"/>
  <c r="I32" i="3"/>
  <c r="K32" i="3"/>
  <c r="L32" i="3"/>
  <c r="O32" i="3" s="1"/>
  <c r="M32" i="3"/>
  <c r="G33" i="3"/>
  <c r="I33" i="3"/>
  <c r="K33" i="3"/>
  <c r="L33" i="3"/>
  <c r="O33" i="3" s="1"/>
  <c r="M33" i="3"/>
  <c r="I34" i="3"/>
  <c r="K34" i="3"/>
  <c r="L34" i="3"/>
  <c r="O34" i="3" s="1"/>
  <c r="M34" i="3"/>
  <c r="G35" i="3"/>
  <c r="I35" i="3"/>
  <c r="K35" i="3"/>
  <c r="L35" i="3"/>
  <c r="O35" i="3" s="1"/>
  <c r="M35" i="3"/>
  <c r="G36" i="3"/>
  <c r="I36" i="3"/>
  <c r="K36" i="3"/>
  <c r="L36" i="3"/>
  <c r="O36" i="3" s="1"/>
  <c r="M36" i="3"/>
  <c r="G37" i="3"/>
  <c r="I37" i="3"/>
  <c r="K37" i="3"/>
  <c r="L37" i="3"/>
  <c r="O37" i="3" s="1"/>
  <c r="M37" i="3"/>
  <c r="G38" i="3"/>
  <c r="I38" i="3"/>
  <c r="K38" i="3"/>
  <c r="L38" i="3"/>
  <c r="O38" i="3" s="1"/>
  <c r="M38" i="3"/>
  <c r="G39" i="3"/>
  <c r="I39" i="3"/>
  <c r="K39" i="3"/>
  <c r="L39" i="3"/>
  <c r="O39" i="3" s="1"/>
  <c r="M39" i="3"/>
  <c r="G40" i="3"/>
  <c r="I40" i="3"/>
  <c r="K40" i="3"/>
  <c r="L40" i="3"/>
  <c r="O40" i="3" s="1"/>
  <c r="M40" i="3"/>
  <c r="G41" i="3"/>
  <c r="I41" i="3"/>
  <c r="K41" i="3"/>
  <c r="L41" i="3"/>
  <c r="M41" i="3"/>
  <c r="G42" i="3"/>
  <c r="I42" i="3"/>
  <c r="K42" i="3"/>
  <c r="L42" i="3"/>
  <c r="O42" i="3" s="1"/>
  <c r="M42" i="3"/>
  <c r="G43" i="3"/>
  <c r="I43" i="3"/>
  <c r="K43" i="3"/>
  <c r="L43" i="3"/>
  <c r="O43" i="3" s="1"/>
  <c r="M43" i="3"/>
  <c r="G44" i="3"/>
  <c r="I44" i="3"/>
  <c r="K44" i="3"/>
  <c r="L44" i="3"/>
  <c r="O44" i="3" s="1"/>
  <c r="M44" i="3"/>
  <c r="G45" i="3"/>
  <c r="I45" i="3"/>
  <c r="K45" i="3"/>
  <c r="L45" i="3"/>
  <c r="M45" i="3"/>
  <c r="G46" i="3"/>
  <c r="I46" i="3"/>
  <c r="K46" i="3"/>
  <c r="L46" i="3"/>
  <c r="O46" i="3" s="1"/>
  <c r="M46" i="3"/>
  <c r="G47" i="3"/>
  <c r="I47" i="3"/>
  <c r="K47" i="3"/>
  <c r="L47" i="3"/>
  <c r="O47" i="3" s="1"/>
  <c r="M47" i="3"/>
  <c r="G48" i="3"/>
  <c r="I48" i="3"/>
  <c r="K48" i="3"/>
  <c r="L48" i="3"/>
  <c r="O48" i="3" s="1"/>
  <c r="M48" i="3"/>
  <c r="G49" i="3"/>
  <c r="I49" i="3"/>
  <c r="K49" i="3"/>
  <c r="L49" i="3"/>
  <c r="O49" i="3" s="1"/>
  <c r="M49" i="3"/>
  <c r="G50" i="3"/>
  <c r="I50" i="3"/>
  <c r="K50" i="3"/>
  <c r="L50" i="3"/>
  <c r="O50" i="3" s="1"/>
  <c r="M50" i="3"/>
  <c r="G51" i="3"/>
  <c r="I51" i="3"/>
  <c r="K51" i="3"/>
  <c r="L51" i="3"/>
  <c r="O51" i="3" s="1"/>
  <c r="M51" i="3"/>
  <c r="G52" i="3"/>
  <c r="I52" i="3"/>
  <c r="K52" i="3"/>
  <c r="L52" i="3"/>
  <c r="O52" i="3" s="1"/>
  <c r="M52" i="3"/>
  <c r="G53" i="3"/>
  <c r="I53" i="3"/>
  <c r="K53" i="3"/>
  <c r="L53" i="3"/>
  <c r="O53" i="3" s="1"/>
  <c r="M53" i="3"/>
  <c r="G54" i="3"/>
  <c r="I54" i="3"/>
  <c r="K54" i="3"/>
  <c r="L54" i="3"/>
  <c r="O54" i="3" s="1"/>
  <c r="M54" i="3"/>
  <c r="G55" i="3"/>
  <c r="I55" i="3"/>
  <c r="K55" i="3"/>
  <c r="L55" i="3"/>
  <c r="O55" i="3" s="1"/>
  <c r="M55" i="3"/>
  <c r="G56" i="3"/>
  <c r="I56" i="3"/>
  <c r="K56" i="3"/>
  <c r="L56" i="3"/>
  <c r="O56" i="3" s="1"/>
  <c r="M56" i="3"/>
  <c r="G57" i="3"/>
  <c r="I57" i="3"/>
  <c r="K57" i="3"/>
  <c r="L57" i="3"/>
  <c r="O57" i="3" s="1"/>
  <c r="M57" i="3"/>
  <c r="G58" i="3"/>
  <c r="I58" i="3"/>
  <c r="K58" i="3"/>
  <c r="L58" i="3"/>
  <c r="O58" i="3" s="1"/>
  <c r="M58" i="3"/>
  <c r="G59" i="3"/>
  <c r="I59" i="3"/>
  <c r="K59" i="3"/>
  <c r="L59" i="3"/>
  <c r="O59" i="3" s="1"/>
  <c r="M59" i="3"/>
  <c r="G60" i="3"/>
  <c r="I60" i="3"/>
  <c r="K60" i="3"/>
  <c r="L60" i="3"/>
  <c r="O60" i="3" s="1"/>
  <c r="M60" i="3"/>
  <c r="G61" i="3"/>
  <c r="I61" i="3"/>
  <c r="K61" i="3"/>
  <c r="L61" i="3"/>
  <c r="O61" i="3" s="1"/>
  <c r="M61" i="3"/>
  <c r="G62" i="3"/>
  <c r="I62" i="3"/>
  <c r="K62" i="3"/>
  <c r="L62" i="3"/>
  <c r="O62" i="3" s="1"/>
  <c r="M62" i="3"/>
  <c r="G63" i="3"/>
  <c r="I63" i="3"/>
  <c r="K63" i="3"/>
  <c r="L63" i="3"/>
  <c r="O63" i="3" s="1"/>
  <c r="M63" i="3"/>
  <c r="G64" i="3"/>
  <c r="I64" i="3"/>
  <c r="K64" i="3"/>
  <c r="L64" i="3"/>
  <c r="O64" i="3" s="1"/>
  <c r="M64" i="3"/>
  <c r="G65" i="3"/>
  <c r="I65" i="3"/>
  <c r="K65" i="3"/>
  <c r="L65" i="3"/>
  <c r="O65" i="3" s="1"/>
  <c r="M65" i="3"/>
  <c r="G66" i="3"/>
  <c r="I66" i="3"/>
  <c r="K66" i="3"/>
  <c r="L66" i="3"/>
  <c r="O66" i="3" s="1"/>
  <c r="M66" i="3"/>
  <c r="G67" i="3"/>
  <c r="I67" i="3"/>
  <c r="K67" i="3"/>
  <c r="L67" i="3"/>
  <c r="O67" i="3" s="1"/>
  <c r="M67" i="3"/>
  <c r="G68" i="3"/>
  <c r="I68" i="3"/>
  <c r="K68" i="3"/>
  <c r="L68" i="3"/>
  <c r="O68" i="3" s="1"/>
  <c r="M68" i="3"/>
  <c r="G81" i="3"/>
  <c r="I81" i="3"/>
  <c r="K81" i="3"/>
  <c r="L81" i="3"/>
  <c r="O81" i="3" s="1"/>
  <c r="M81" i="3"/>
  <c r="G82" i="3"/>
  <c r="I82" i="3"/>
  <c r="K82" i="3"/>
  <c r="L82" i="3"/>
  <c r="O82" i="3" s="1"/>
  <c r="M82" i="3"/>
  <c r="G83" i="3"/>
  <c r="I83" i="3"/>
  <c r="K83" i="3"/>
  <c r="L83" i="3"/>
  <c r="O83" i="3" s="1"/>
  <c r="M83" i="3"/>
  <c r="G84" i="3"/>
  <c r="I84" i="3"/>
  <c r="K84" i="3"/>
  <c r="L84" i="3"/>
  <c r="O84" i="3" s="1"/>
  <c r="M84" i="3"/>
  <c r="G85" i="3"/>
  <c r="I85" i="3"/>
  <c r="K85" i="3"/>
  <c r="L85" i="3"/>
  <c r="O85" i="3" s="1"/>
  <c r="M85" i="3"/>
  <c r="G86" i="3"/>
  <c r="I86" i="3"/>
  <c r="K86" i="3"/>
  <c r="L86" i="3"/>
  <c r="O86" i="3" s="1"/>
  <c r="M86" i="3"/>
  <c r="G87" i="3"/>
  <c r="I87" i="3"/>
  <c r="K87" i="3"/>
  <c r="L87" i="3"/>
  <c r="O87" i="3" s="1"/>
  <c r="M87" i="3"/>
  <c r="N63" i="3" l="1"/>
  <c r="N56" i="3"/>
  <c r="N11" i="3"/>
  <c r="N33" i="3"/>
  <c r="N87" i="3"/>
  <c r="N83" i="3"/>
  <c r="N64" i="3"/>
  <c r="N40" i="3"/>
  <c r="N66" i="3"/>
  <c r="N53" i="3"/>
  <c r="N67" i="3"/>
  <c r="N59" i="3"/>
  <c r="N52" i="3"/>
  <c r="N62" i="3"/>
  <c r="N47" i="3"/>
  <c r="N39" i="3"/>
  <c r="N31" i="3"/>
  <c r="N51" i="3"/>
  <c r="N43" i="3"/>
  <c r="N35" i="3"/>
  <c r="N27" i="3"/>
  <c r="N25" i="3"/>
  <c r="N37" i="3"/>
  <c r="N29" i="3"/>
  <c r="N84" i="3"/>
  <c r="N82" i="3"/>
  <c r="N68" i="3"/>
  <c r="N60" i="3"/>
  <c r="N58" i="3"/>
  <c r="N55" i="3"/>
  <c r="N49" i="3"/>
  <c r="N48" i="3"/>
  <c r="N44" i="3"/>
  <c r="N36" i="3"/>
  <c r="N28" i="3"/>
  <c r="N24" i="3"/>
  <c r="N20" i="3"/>
  <c r="N17" i="3"/>
  <c r="N16" i="3"/>
  <c r="N13" i="3"/>
  <c r="N86" i="3"/>
  <c r="N45" i="3"/>
  <c r="N41" i="3"/>
  <c r="N32" i="3"/>
  <c r="N23" i="3"/>
  <c r="N21" i="3"/>
  <c r="N15" i="3"/>
  <c r="N85" i="3"/>
  <c r="N81" i="3"/>
  <c r="N65" i="3"/>
  <c r="N61" i="3"/>
  <c r="N57" i="3"/>
  <c r="N54" i="3"/>
  <c r="N50" i="3"/>
  <c r="N46" i="3"/>
  <c r="O45" i="3"/>
  <c r="N42" i="3"/>
  <c r="O41" i="3"/>
  <c r="N38" i="3"/>
  <c r="N34" i="3"/>
  <c r="N30" i="3"/>
  <c r="N26" i="3"/>
  <c r="N22" i="3"/>
  <c r="O22" i="3"/>
  <c r="O88" i="3" s="1"/>
  <c r="O21" i="3"/>
  <c r="N19" i="3"/>
  <c r="N18" i="3"/>
  <c r="O18" i="3"/>
  <c r="O17" i="3"/>
  <c r="N14" i="3"/>
  <c r="O14" i="3"/>
  <c r="N12" i="3"/>
  <c r="L10" i="3"/>
  <c r="O10" i="3" s="1"/>
  <c r="M10" i="3"/>
  <c r="K10" i="3"/>
  <c r="I10" i="3"/>
  <c r="N10" i="3" l="1"/>
  <c r="H88" i="3"/>
  <c r="J88" i="3"/>
  <c r="F88" i="3"/>
</calcChain>
</file>

<file path=xl/sharedStrings.xml><?xml version="1.0" encoding="utf-8"?>
<sst xmlns="http://schemas.openxmlformats.org/spreadsheetml/2006/main" count="183" uniqueCount="106">
  <si>
    <t>Объект закупки</t>
  </si>
  <si>
    <t>Запрос на предоставление ценовой информации направлялся  трем потенциальным поставщикам, ценовые предложения получены от трех потенциальных поставщиков.</t>
  </si>
  <si>
    <t>Расчет начальной (максимальной) цены по позиции производится по формуле:</t>
  </si>
  <si>
    <t>№</t>
  </si>
  <si>
    <t>Наименование услуг</t>
  </si>
  <si>
    <t>Единица измерения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</si>
  <si>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</si>
  <si>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</si>
  <si>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</t>
  </si>
  <si>
    <t>Среднее квадратичное отклонение</t>
  </si>
  <si>
    <t>ОКПД 2</t>
  </si>
  <si>
    <t>Анализ рынка</t>
  </si>
  <si>
    <t>Обоснование выбранного метода обоснования начальной (максимальной) цены договора: метод сопоставимых рыночных цен (анализа рынка) является приоритетным для определения 
 и обоснования начальной (максимальной) цены договора.</t>
  </si>
  <si>
    <t xml:space="preserve">Дата подготовки обоснования начальной (максимальной) цены договора: </t>
  </si>
  <si>
    <t xml:space="preserve">Используемый метод определения начальной (максимальной) цены договора: </t>
  </si>
  <si>
    <t>Н(М)ЦД</t>
  </si>
  <si>
    <t>Поставка канцелярских товаров</t>
  </si>
  <si>
    <t xml:space="preserve">Коммерческое предложение  №1 за единицу, руб.        </t>
  </si>
  <si>
    <t xml:space="preserve">Коммерческое предложение №2 за единицу, руб.     </t>
  </si>
  <si>
    <t xml:space="preserve">Коммерческое предложение №3 за единицу, руб.               </t>
  </si>
  <si>
    <r>
      <t xml:space="preserve">где:
 - НМЦД,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2"/>
        <rFont val="Times New Roman"/>
        <family val="1"/>
        <charset val="204"/>
      </rPr>
      <t>ц</t>
    </r>
    <r>
      <rPr>
        <sz val="12"/>
        <rFont val="Times New Roman"/>
        <family val="1"/>
        <charset val="204"/>
      </rPr>
      <t xml:space="preserve">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  </r>
  </si>
  <si>
    <t>Расчет начальной (максимальной) цены договора  производится путем сложения начальных (максимальных) цен по позициям.</t>
  </si>
  <si>
    <t>Количество</t>
  </si>
  <si>
    <t>коэффициент вариации цен V (%)</t>
  </si>
  <si>
    <t xml:space="preserve">ОБОСНОВАНИЕ НАЧАЛЬНОЙ (МАКСИМАЛЬНОЙ) ЦЕНЫ ДОГОВОРА </t>
  </si>
  <si>
    <t>Антистеплер</t>
  </si>
  <si>
    <t>Ручка шариковая, черная</t>
  </si>
  <si>
    <t>Ручка шариковая, синяя</t>
  </si>
  <si>
    <t>шт.</t>
  </si>
  <si>
    <t>Папка-регистратор 75 мм</t>
  </si>
  <si>
    <t>Папка-вкладыш А4 (100 шт/уп)</t>
  </si>
  <si>
    <t>упак.</t>
  </si>
  <si>
    <t>Степлер на 220 л</t>
  </si>
  <si>
    <t>Степлер на 30 л</t>
  </si>
  <si>
    <t>Скобы для степлера № 10</t>
  </si>
  <si>
    <t>Скобы для степлера № 24/6</t>
  </si>
  <si>
    <t>Маркер-текстовыделитель, желтый</t>
  </si>
  <si>
    <t>Скрепка 50мм/50 шт.</t>
  </si>
  <si>
    <t>Скрепка 28мм/100 шт.</t>
  </si>
  <si>
    <t>Караншад чернографитный HB заточенный пластик, с ластиком</t>
  </si>
  <si>
    <t>Линейка стальная 50 см, ПВХ чехол</t>
  </si>
  <si>
    <t>Линейка стальная 30 см, ПВХ чехол</t>
  </si>
  <si>
    <t>Дырокол 30 л</t>
  </si>
  <si>
    <t>Дырокол 60 л</t>
  </si>
  <si>
    <t>Ножницы 17 см</t>
  </si>
  <si>
    <t>Блок для записей 76*51 мм</t>
  </si>
  <si>
    <t>Закладки пластиковые 12*45 мм, по 20 л</t>
  </si>
  <si>
    <t>Блок для записей 9*9*4,5 см, 450 л</t>
  </si>
  <si>
    <t>Пластбокс 9*9*5 см прозрачный</t>
  </si>
  <si>
    <t>Клейкая лента 15мм*33 м, прозрачная</t>
  </si>
  <si>
    <t>Клейкая лента 48мм*66*43-45мкм, прозрачная (6шт/уп, 36 шт в коробке)</t>
  </si>
  <si>
    <t>Нож канцелярский 18 мм</t>
  </si>
  <si>
    <t>Клей-карандаш</t>
  </si>
  <si>
    <t>Корректирующая лента 5мм*6м</t>
  </si>
  <si>
    <t>Папка-уголок А4, прозрачная</t>
  </si>
  <si>
    <t>Ластик каучук</t>
  </si>
  <si>
    <t>Лоток для бумаг вертикальный</t>
  </si>
  <si>
    <t>Лоток для бумаг горизонтальный</t>
  </si>
  <si>
    <t>Папка-скоросшиватель А4</t>
  </si>
  <si>
    <t>Планинг недатированный, 60 л</t>
  </si>
  <si>
    <t>Нить прошивная хб</t>
  </si>
  <si>
    <t>Игла для сшивания 120 мм</t>
  </si>
  <si>
    <t>Органайзер</t>
  </si>
  <si>
    <t xml:space="preserve">Скоросшиватель </t>
  </si>
  <si>
    <t>Краска штемпельная 50 мл синяя</t>
  </si>
  <si>
    <t>Зажимы для бумаг 32 мм, 12 шт/уп</t>
  </si>
  <si>
    <t>Блокнот А5 60 л на гребне</t>
  </si>
  <si>
    <t>Краска штемпельная 50 мл фиолетовая</t>
  </si>
  <si>
    <t>Ручка гелевая черная, 0,5 мм</t>
  </si>
  <si>
    <t>Ручка шариковая на липучке синяя, 0,7 мм</t>
  </si>
  <si>
    <t>Ручка гелевая синяя, 0,5 мм</t>
  </si>
  <si>
    <t>Точилка пластиковая, 1 отверстие, контейнер</t>
  </si>
  <si>
    <t>Планшет А4 с прижимом</t>
  </si>
  <si>
    <t>Ручка каппилярная, трехгранная синяя 0,4 мм</t>
  </si>
  <si>
    <t xml:space="preserve">Маркер перманентный черный </t>
  </si>
  <si>
    <t>Ручка гелевая (роллер) красная, 0,5 мм</t>
  </si>
  <si>
    <t>Календарь квартальный 3 бл. С бегунком на 2025 г.</t>
  </si>
  <si>
    <t>Шило канцелярское 15 см</t>
  </si>
  <si>
    <t>Тетрадь А5 48 л</t>
  </si>
  <si>
    <t>Книга учетная 96 л А4 клетка, твердый переплет</t>
  </si>
  <si>
    <t>Короб архивный 325*235*235 мм</t>
  </si>
  <si>
    <t>Конверт 162*229 мм, отрывная лента</t>
  </si>
  <si>
    <t>Конверт 229*324 мм, отрывная лента</t>
  </si>
  <si>
    <t>Конверт 110*220, отрывная лента</t>
  </si>
  <si>
    <t>Кнопки силовые 50 шт.</t>
  </si>
  <si>
    <t>Папка-портфель с 1 отделением</t>
  </si>
  <si>
    <t>Чековая термолента 57*12*25 м термо</t>
  </si>
  <si>
    <t>Клей ПВА с дозатором</t>
  </si>
  <si>
    <t>Пленка для ламинирования А4 100л</t>
  </si>
  <si>
    <t>Бумага А4 для струйных принтеров глянцевая односторонняя</t>
  </si>
  <si>
    <t>Банковская резинка (65 шт)</t>
  </si>
  <si>
    <t>Корзина для бумаг 9 л сетчатая</t>
  </si>
  <si>
    <t>Штамп самонаборный 4-стр.</t>
  </si>
  <si>
    <t>Закладки пластиковые 12*42 мм 5 цв. по 25 л</t>
  </si>
  <si>
    <t>Датер 3,8 мм, банковский</t>
  </si>
  <si>
    <t>Зажимы для бумаг 15 мм, 12шт/уп</t>
  </si>
  <si>
    <t>Зажимы для бумаг 51 мм, 12шт/уп</t>
  </si>
  <si>
    <t>Ручка шариковая автоматическая синяя</t>
  </si>
  <si>
    <t>Ежедневник А5 160 л недатированный</t>
  </si>
  <si>
    <t>Диспенсер-подушка гелевый для пальцев</t>
  </si>
  <si>
    <t>Папка-конверт на кнопке А4</t>
  </si>
  <si>
    <t>Штемпельная подушка 90*50 син.</t>
  </si>
  <si>
    <t>21.02.2025г</t>
  </si>
  <si>
    <t>Степлер до 20 л</t>
  </si>
  <si>
    <t xml:space="preserve">Калькулятор </t>
  </si>
  <si>
    <t>22.29.25.000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</si>
</sst>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1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rgb="FF2B2B2B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6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/>
    <xf numFmtId="14" fontId="7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8" fillId="0" borderId="0" xfId="0" applyFont="1"/>
    <xf numFmtId="0" fontId="2" fillId="2" borderId="0" xfId="0" applyFont="1" applyFill="1" applyAlignment="1">
      <alignment horizontal="left" vertical="center" wrapText="1"/>
    </xf>
    <xf numFmtId="2" fontId="2" fillId="0" borderId="0" xfId="0" applyNumberFormat="1" applyFont="1"/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10" fillId="2" borderId="1" xfId="0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justify" vertical="top" wrapText="1"/>
    </xf>
    <xf numFmtId="0" fontId="7" fillId="0" borderId="1" xfId="0" applyFont="1" applyBorder="1"/>
    <xf numFmtId="0" fontId="10" fillId="0" borderId="1" xfId="0" applyFont="1" applyBorder="1" applyAlignment="1">
      <alignment horizontal="justify" vertical="top" wrapText="1"/>
    </xf>
    <xf numFmtId="49" fontId="7" fillId="0" borderId="2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4" fontId="4" fillId="0" borderId="1" xfId="1" applyNumberFormat="1" applyFont="1" applyFill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2" fillId="3" borderId="0" xfId="0" applyFont="1" applyFill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90</xdr:row>
      <xdr:rowOff>57150</xdr:rowOff>
    </xdr:from>
    <xdr:to>
      <xdr:col>2</xdr:col>
      <xdr:colOff>0</xdr:colOff>
      <xdr:row>92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063BC7-2520-4BDE-BCF8-5C720F309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5325" y="14916150"/>
          <a:ext cx="34766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5"/>
  <sheetViews>
    <sheetView tabSelected="1" topLeftCell="A10" zoomScale="90" zoomScaleNormal="90" zoomScaleSheetLayoutView="75" workbookViewId="0">
      <selection activeCell="J22" sqref="J22"/>
    </sheetView>
  </sheetViews>
  <sheetFormatPr defaultRowHeight="15.75" x14ac:dyDescent="0.25"/>
  <cols>
    <col min="1" max="1" width="5.42578125" style="1" customWidth="1"/>
    <col min="2" max="2" width="67.140625" style="1" customWidth="1"/>
    <col min="3" max="3" width="10.5703125" style="1" customWidth="1"/>
    <col min="4" max="4" width="10.7109375" style="27" customWidth="1"/>
    <col min="5" max="5" width="12.140625" style="33" customWidth="1"/>
    <col min="6" max="6" width="9.28515625" style="1" customWidth="1"/>
    <col min="7" max="7" width="10.5703125" style="1" customWidth="1"/>
    <col min="8" max="8" width="9.28515625" style="1" customWidth="1"/>
    <col min="9" max="9" width="10.140625" style="1" customWidth="1"/>
    <col min="10" max="11" width="11.7109375" style="1" customWidth="1"/>
    <col min="12" max="15" width="12.28515625" style="1" customWidth="1"/>
    <col min="16" max="16" width="17.85546875" style="1" customWidth="1"/>
    <col min="17" max="16384" width="9.140625" style="1"/>
  </cols>
  <sheetData>
    <row r="1" spans="1:15" ht="19.5" customHeight="1" x14ac:dyDescent="0.25">
      <c r="A1" s="42" t="s">
        <v>24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5" ht="17.25" customHeight="1" x14ac:dyDescent="0.25">
      <c r="A2" s="45" t="s">
        <v>0</v>
      </c>
      <c r="B2" s="45"/>
      <c r="C2" s="45"/>
      <c r="D2" s="45"/>
      <c r="E2" s="45"/>
      <c r="F2" s="9" t="s">
        <v>16</v>
      </c>
      <c r="G2" s="9"/>
      <c r="L2" s="5"/>
      <c r="M2" s="5"/>
      <c r="N2" s="5"/>
    </row>
    <row r="3" spans="1:15" x14ac:dyDescent="0.25">
      <c r="A3" s="44" t="s">
        <v>13</v>
      </c>
      <c r="B3" s="44"/>
      <c r="C3" s="44"/>
      <c r="D3" s="44"/>
      <c r="E3" s="44"/>
      <c r="F3" s="6" t="s">
        <v>102</v>
      </c>
      <c r="G3" s="6"/>
      <c r="H3" s="2"/>
      <c r="I3" s="2"/>
      <c r="J3" s="2"/>
      <c r="K3" s="2"/>
      <c r="L3" s="7"/>
      <c r="M3" s="7"/>
      <c r="N3" s="7"/>
      <c r="O3" s="2"/>
    </row>
    <row r="4" spans="1:15" ht="15.75" customHeight="1" x14ac:dyDescent="0.25">
      <c r="A4" s="44" t="s">
        <v>14</v>
      </c>
      <c r="B4" s="44"/>
      <c r="C4" s="44"/>
      <c r="D4" s="44"/>
      <c r="E4" s="44"/>
      <c r="F4" s="44" t="s">
        <v>11</v>
      </c>
      <c r="G4" s="44"/>
      <c r="H4" s="44"/>
      <c r="I4" s="10"/>
      <c r="J4" s="3"/>
      <c r="K4" s="3"/>
      <c r="L4" s="8"/>
      <c r="M4" s="8"/>
      <c r="N4" s="8"/>
      <c r="O4" s="3"/>
    </row>
    <row r="5" spans="1:15" ht="32.25" customHeight="1" x14ac:dyDescent="0.25">
      <c r="A5" s="43" t="s">
        <v>12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3"/>
    </row>
    <row r="6" spans="1:15" ht="15.75" customHeight="1" x14ac:dyDescent="0.25">
      <c r="A6" s="43" t="s">
        <v>1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3"/>
    </row>
    <row r="7" spans="1:15" ht="15.75" customHeight="1" x14ac:dyDescent="0.25">
      <c r="A7" s="4"/>
      <c r="B7" s="4"/>
      <c r="C7" s="4"/>
      <c r="D7" s="25"/>
      <c r="E7" s="31"/>
      <c r="F7" s="4"/>
      <c r="G7" s="4"/>
      <c r="H7" s="4"/>
      <c r="I7" s="4"/>
      <c r="J7" s="4"/>
      <c r="K7" s="4"/>
      <c r="L7" s="4"/>
      <c r="M7" s="4"/>
      <c r="N7" s="4"/>
      <c r="O7" s="3"/>
    </row>
    <row r="8" spans="1:15" ht="15.75" customHeight="1" x14ac:dyDescent="0.25">
      <c r="A8" s="39" t="s">
        <v>3</v>
      </c>
      <c r="B8" s="39" t="s">
        <v>4</v>
      </c>
      <c r="C8" s="39" t="s">
        <v>10</v>
      </c>
      <c r="D8" s="39" t="s">
        <v>5</v>
      </c>
      <c r="E8" s="47" t="s">
        <v>22</v>
      </c>
      <c r="F8" s="46" t="s">
        <v>6</v>
      </c>
      <c r="G8" s="46"/>
      <c r="H8" s="46"/>
      <c r="I8" s="46"/>
      <c r="J8" s="46"/>
      <c r="K8" s="46"/>
      <c r="L8" s="39" t="s">
        <v>7</v>
      </c>
      <c r="M8" s="39"/>
      <c r="N8" s="39"/>
      <c r="O8" s="46" t="s">
        <v>15</v>
      </c>
    </row>
    <row r="9" spans="1:15" ht="60" x14ac:dyDescent="0.25">
      <c r="A9" s="39"/>
      <c r="B9" s="39"/>
      <c r="C9" s="40"/>
      <c r="D9" s="39"/>
      <c r="E9" s="47"/>
      <c r="F9" s="38" t="s">
        <v>17</v>
      </c>
      <c r="G9" s="38"/>
      <c r="H9" s="38" t="s">
        <v>18</v>
      </c>
      <c r="I9" s="38"/>
      <c r="J9" s="38" t="s">
        <v>19</v>
      </c>
      <c r="K9" s="38"/>
      <c r="L9" s="12" t="s">
        <v>8</v>
      </c>
      <c r="M9" s="13" t="s">
        <v>9</v>
      </c>
      <c r="N9" s="14" t="s">
        <v>23</v>
      </c>
      <c r="O9" s="46"/>
    </row>
    <row r="10" spans="1:15" x14ac:dyDescent="0.25">
      <c r="A10" s="15">
        <v>1</v>
      </c>
      <c r="B10" s="17" t="s">
        <v>59</v>
      </c>
      <c r="C10" s="48" t="s">
        <v>105</v>
      </c>
      <c r="D10" s="26" t="s">
        <v>28</v>
      </c>
      <c r="E10" s="32">
        <v>17</v>
      </c>
      <c r="F10" s="24">
        <v>352</v>
      </c>
      <c r="G10" s="24">
        <f>F10*E10</f>
        <v>5984</v>
      </c>
      <c r="H10" s="35">
        <v>366</v>
      </c>
      <c r="I10" s="35">
        <f t="shared" ref="I10" si="0">H10*E10</f>
        <v>6222</v>
      </c>
      <c r="J10" s="24">
        <v>338</v>
      </c>
      <c r="K10" s="24">
        <f t="shared" ref="K10" si="1">E10*J10</f>
        <v>5746</v>
      </c>
      <c r="L10" s="35">
        <f>(F10+H10+J10)/3</f>
        <v>352</v>
      </c>
      <c r="M10" s="35">
        <f t="shared" ref="M10" si="2">STDEV(F10,H10,J10)</f>
        <v>14</v>
      </c>
      <c r="N10" s="36">
        <f t="shared" ref="N10" si="3">(M10/L10)*100</f>
        <v>3.9772727272727271</v>
      </c>
      <c r="O10" s="35">
        <f t="shared" ref="O10" si="4">L10*E10</f>
        <v>5984</v>
      </c>
    </row>
    <row r="11" spans="1:15" x14ac:dyDescent="0.25">
      <c r="A11" s="15">
        <v>2</v>
      </c>
      <c r="B11" s="17" t="s">
        <v>29</v>
      </c>
      <c r="C11" s="49"/>
      <c r="D11" s="26" t="s">
        <v>28</v>
      </c>
      <c r="E11" s="32">
        <v>509</v>
      </c>
      <c r="F11" s="24">
        <v>171</v>
      </c>
      <c r="G11" s="24">
        <f t="shared" ref="G11:G85" si="5">F11*E11</f>
        <v>87039</v>
      </c>
      <c r="H11" s="35">
        <v>178</v>
      </c>
      <c r="I11" s="35">
        <f t="shared" ref="I11:I85" si="6">H11*E11</f>
        <v>90602</v>
      </c>
      <c r="J11" s="24">
        <v>164</v>
      </c>
      <c r="K11" s="24">
        <f t="shared" ref="K11:K85" si="7">E11*J11</f>
        <v>83476</v>
      </c>
      <c r="L11" s="35">
        <f t="shared" ref="L11:L85" si="8">(F11+H11+J11)/3</f>
        <v>171</v>
      </c>
      <c r="M11" s="35">
        <f t="shared" ref="M11:M85" si="9">STDEV(F11,H11,J11)</f>
        <v>7</v>
      </c>
      <c r="N11" s="36">
        <f t="shared" ref="N11:N85" si="10">(M11/L11)*100</f>
        <v>4.0935672514619883</v>
      </c>
      <c r="O11" s="35">
        <f t="shared" ref="O11:O85" si="11">L11*E11</f>
        <v>87039</v>
      </c>
    </row>
    <row r="12" spans="1:15" x14ac:dyDescent="0.25">
      <c r="A12" s="15">
        <v>3</v>
      </c>
      <c r="B12" s="20" t="s">
        <v>30</v>
      </c>
      <c r="C12" s="49"/>
      <c r="D12" s="26" t="s">
        <v>31</v>
      </c>
      <c r="E12" s="32">
        <v>105</v>
      </c>
      <c r="F12" s="24">
        <v>251</v>
      </c>
      <c r="G12" s="24">
        <f t="shared" si="5"/>
        <v>26355</v>
      </c>
      <c r="H12" s="35">
        <v>261</v>
      </c>
      <c r="I12" s="35">
        <f t="shared" si="6"/>
        <v>27405</v>
      </c>
      <c r="J12" s="24">
        <v>241</v>
      </c>
      <c r="K12" s="24">
        <f t="shared" si="7"/>
        <v>25305</v>
      </c>
      <c r="L12" s="35">
        <f>(F12+H12+J12)/3</f>
        <v>251</v>
      </c>
      <c r="M12" s="35">
        <f t="shared" si="9"/>
        <v>10</v>
      </c>
      <c r="N12" s="36">
        <f t="shared" si="10"/>
        <v>3.9840637450199203</v>
      </c>
      <c r="O12" s="35">
        <f t="shared" si="11"/>
        <v>26355</v>
      </c>
    </row>
    <row r="13" spans="1:15" x14ac:dyDescent="0.25">
      <c r="A13" s="15">
        <v>4</v>
      </c>
      <c r="B13" s="17" t="s">
        <v>33</v>
      </c>
      <c r="C13" s="49"/>
      <c r="D13" s="26" t="s">
        <v>28</v>
      </c>
      <c r="E13" s="32">
        <v>102</v>
      </c>
      <c r="F13" s="24">
        <v>246</v>
      </c>
      <c r="G13" s="24">
        <f t="shared" si="5"/>
        <v>25092</v>
      </c>
      <c r="H13" s="35">
        <v>256</v>
      </c>
      <c r="I13" s="35">
        <f t="shared" si="6"/>
        <v>26112</v>
      </c>
      <c r="J13" s="24">
        <v>237</v>
      </c>
      <c r="K13" s="24">
        <f t="shared" si="7"/>
        <v>24174</v>
      </c>
      <c r="L13" s="35">
        <f t="shared" si="8"/>
        <v>246.33333333333334</v>
      </c>
      <c r="M13" s="35">
        <f t="shared" si="9"/>
        <v>9.5043849529221678</v>
      </c>
      <c r="N13" s="36">
        <f t="shared" si="10"/>
        <v>3.858343012011705</v>
      </c>
      <c r="O13" s="35">
        <f t="shared" si="11"/>
        <v>25126</v>
      </c>
    </row>
    <row r="14" spans="1:15" x14ac:dyDescent="0.25">
      <c r="A14" s="15">
        <v>5</v>
      </c>
      <c r="B14" s="17" t="s">
        <v>103</v>
      </c>
      <c r="C14" s="49"/>
      <c r="D14" s="26" t="s">
        <v>28</v>
      </c>
      <c r="E14" s="32">
        <v>89</v>
      </c>
      <c r="F14" s="24">
        <v>147</v>
      </c>
      <c r="G14" s="24">
        <f t="shared" si="5"/>
        <v>13083</v>
      </c>
      <c r="H14" s="35">
        <v>153</v>
      </c>
      <c r="I14" s="35">
        <f t="shared" si="6"/>
        <v>13617</v>
      </c>
      <c r="J14" s="24">
        <v>141</v>
      </c>
      <c r="K14" s="24">
        <f t="shared" si="7"/>
        <v>12549</v>
      </c>
      <c r="L14" s="35">
        <f t="shared" si="8"/>
        <v>147</v>
      </c>
      <c r="M14" s="35">
        <f t="shared" si="9"/>
        <v>6</v>
      </c>
      <c r="N14" s="36">
        <f t="shared" si="10"/>
        <v>4.0816326530612246</v>
      </c>
      <c r="O14" s="35">
        <f t="shared" si="11"/>
        <v>13083</v>
      </c>
    </row>
    <row r="15" spans="1:15" x14ac:dyDescent="0.25">
      <c r="A15" s="15">
        <v>6</v>
      </c>
      <c r="B15" s="17" t="s">
        <v>32</v>
      </c>
      <c r="C15" s="49"/>
      <c r="D15" s="26" t="s">
        <v>28</v>
      </c>
      <c r="E15" s="32">
        <v>5</v>
      </c>
      <c r="F15" s="24">
        <v>5268</v>
      </c>
      <c r="G15" s="24">
        <f t="shared" si="5"/>
        <v>26340</v>
      </c>
      <c r="H15" s="35">
        <v>5479</v>
      </c>
      <c r="I15" s="35">
        <f t="shared" si="6"/>
        <v>27395</v>
      </c>
      <c r="J15" s="24">
        <v>5065</v>
      </c>
      <c r="K15" s="24">
        <f t="shared" si="7"/>
        <v>25325</v>
      </c>
      <c r="L15" s="35">
        <f t="shared" si="8"/>
        <v>5270.666666666667</v>
      </c>
      <c r="M15" s="35">
        <f t="shared" si="9"/>
        <v>207.01288204682658</v>
      </c>
      <c r="N15" s="36">
        <f t="shared" si="10"/>
        <v>3.9276413239342252</v>
      </c>
      <c r="O15" s="35">
        <f t="shared" si="11"/>
        <v>26353.333333333336</v>
      </c>
    </row>
    <row r="16" spans="1:15" x14ac:dyDescent="0.25">
      <c r="A16" s="15">
        <v>7</v>
      </c>
      <c r="B16" s="18" t="s">
        <v>34</v>
      </c>
      <c r="C16" s="49"/>
      <c r="D16" s="26" t="s">
        <v>28</v>
      </c>
      <c r="E16" s="32">
        <v>576</v>
      </c>
      <c r="F16" s="24">
        <v>20</v>
      </c>
      <c r="G16" s="24">
        <f t="shared" si="5"/>
        <v>11520</v>
      </c>
      <c r="H16" s="35">
        <v>21</v>
      </c>
      <c r="I16" s="35">
        <f t="shared" si="6"/>
        <v>12096</v>
      </c>
      <c r="J16" s="24">
        <v>19</v>
      </c>
      <c r="K16" s="24">
        <f t="shared" si="7"/>
        <v>10944</v>
      </c>
      <c r="L16" s="35">
        <f t="shared" si="8"/>
        <v>20</v>
      </c>
      <c r="M16" s="35">
        <f t="shared" si="9"/>
        <v>1</v>
      </c>
      <c r="N16" s="36">
        <f t="shared" si="10"/>
        <v>5</v>
      </c>
      <c r="O16" s="35">
        <f t="shared" si="11"/>
        <v>11520</v>
      </c>
    </row>
    <row r="17" spans="1:15" x14ac:dyDescent="0.25">
      <c r="A17" s="15">
        <v>8</v>
      </c>
      <c r="B17" s="18" t="s">
        <v>35</v>
      </c>
      <c r="C17" s="49"/>
      <c r="D17" s="26" t="s">
        <v>28</v>
      </c>
      <c r="E17" s="32">
        <v>972</v>
      </c>
      <c r="F17" s="24">
        <v>34</v>
      </c>
      <c r="G17" s="24">
        <f t="shared" si="5"/>
        <v>33048</v>
      </c>
      <c r="H17" s="35">
        <v>35</v>
      </c>
      <c r="I17" s="35">
        <f t="shared" si="6"/>
        <v>34020</v>
      </c>
      <c r="J17" s="24">
        <v>33</v>
      </c>
      <c r="K17" s="24">
        <f t="shared" si="7"/>
        <v>32076</v>
      </c>
      <c r="L17" s="35">
        <f t="shared" si="8"/>
        <v>34</v>
      </c>
      <c r="M17" s="35">
        <f t="shared" si="9"/>
        <v>1</v>
      </c>
      <c r="N17" s="36">
        <f t="shared" si="10"/>
        <v>2.9411764705882351</v>
      </c>
      <c r="O17" s="35">
        <f t="shared" si="11"/>
        <v>33048</v>
      </c>
    </row>
    <row r="18" spans="1:15" x14ac:dyDescent="0.25">
      <c r="A18" s="15">
        <v>9</v>
      </c>
      <c r="B18" s="17" t="s">
        <v>104</v>
      </c>
      <c r="C18" s="49"/>
      <c r="D18" s="26" t="s">
        <v>28</v>
      </c>
      <c r="E18" s="32">
        <v>23</v>
      </c>
      <c r="F18" s="24">
        <v>796</v>
      </c>
      <c r="G18" s="24">
        <f t="shared" si="5"/>
        <v>18308</v>
      </c>
      <c r="H18" s="35">
        <v>828</v>
      </c>
      <c r="I18" s="35">
        <f t="shared" si="6"/>
        <v>19044</v>
      </c>
      <c r="J18" s="24">
        <v>765</v>
      </c>
      <c r="K18" s="24">
        <f t="shared" si="7"/>
        <v>17595</v>
      </c>
      <c r="L18" s="35">
        <f t="shared" si="8"/>
        <v>796.33333333333337</v>
      </c>
      <c r="M18" s="35">
        <f t="shared" si="9"/>
        <v>31.501322723551361</v>
      </c>
      <c r="N18" s="36">
        <f t="shared" si="10"/>
        <v>3.9557960724426153</v>
      </c>
      <c r="O18" s="35">
        <f t="shared" si="11"/>
        <v>18315.666666666668</v>
      </c>
    </row>
    <row r="19" spans="1:15" x14ac:dyDescent="0.25">
      <c r="A19" s="15">
        <v>10</v>
      </c>
      <c r="B19" s="17" t="s">
        <v>36</v>
      </c>
      <c r="C19" s="49"/>
      <c r="D19" s="26" t="s">
        <v>28</v>
      </c>
      <c r="E19" s="32">
        <v>256</v>
      </c>
      <c r="F19" s="24">
        <v>24</v>
      </c>
      <c r="G19" s="24">
        <f t="shared" si="5"/>
        <v>6144</v>
      </c>
      <c r="H19" s="35">
        <v>25</v>
      </c>
      <c r="I19" s="35">
        <f t="shared" si="6"/>
        <v>6400</v>
      </c>
      <c r="J19" s="24">
        <v>23</v>
      </c>
      <c r="K19" s="24">
        <f t="shared" si="7"/>
        <v>5888</v>
      </c>
      <c r="L19" s="35">
        <f>(F19+H19+J19)/3</f>
        <v>24</v>
      </c>
      <c r="M19" s="35">
        <f t="shared" si="9"/>
        <v>1</v>
      </c>
      <c r="N19" s="36">
        <f t="shared" si="10"/>
        <v>4.1666666666666661</v>
      </c>
      <c r="O19" s="35">
        <f t="shared" si="11"/>
        <v>6144</v>
      </c>
    </row>
    <row r="20" spans="1:15" x14ac:dyDescent="0.25">
      <c r="A20" s="15">
        <v>11</v>
      </c>
      <c r="B20" s="17" t="s">
        <v>37</v>
      </c>
      <c r="C20" s="49"/>
      <c r="D20" s="26" t="s">
        <v>28</v>
      </c>
      <c r="E20" s="32">
        <v>268</v>
      </c>
      <c r="F20" s="24">
        <v>53</v>
      </c>
      <c r="G20" s="24">
        <f t="shared" si="5"/>
        <v>14204</v>
      </c>
      <c r="H20" s="35">
        <v>55</v>
      </c>
      <c r="I20" s="35">
        <f t="shared" si="6"/>
        <v>14740</v>
      </c>
      <c r="J20" s="24">
        <v>51</v>
      </c>
      <c r="K20" s="24">
        <f t="shared" si="7"/>
        <v>13668</v>
      </c>
      <c r="L20" s="35">
        <f t="shared" si="8"/>
        <v>53</v>
      </c>
      <c r="M20" s="35">
        <f t="shared" si="9"/>
        <v>2</v>
      </c>
      <c r="N20" s="36">
        <f t="shared" si="10"/>
        <v>3.7735849056603774</v>
      </c>
      <c r="O20" s="35">
        <f t="shared" si="11"/>
        <v>14204</v>
      </c>
    </row>
    <row r="21" spans="1:15" x14ac:dyDescent="0.25">
      <c r="A21" s="15">
        <v>12</v>
      </c>
      <c r="B21" s="17" t="s">
        <v>38</v>
      </c>
      <c r="C21" s="49"/>
      <c r="D21" s="26" t="s">
        <v>28</v>
      </c>
      <c r="E21" s="32">
        <v>354</v>
      </c>
      <c r="F21" s="24">
        <v>25</v>
      </c>
      <c r="G21" s="24">
        <f t="shared" si="5"/>
        <v>8850</v>
      </c>
      <c r="H21" s="35">
        <v>26</v>
      </c>
      <c r="I21" s="35">
        <f t="shared" si="6"/>
        <v>9204</v>
      </c>
      <c r="J21" s="24">
        <v>24</v>
      </c>
      <c r="K21" s="24">
        <f t="shared" si="7"/>
        <v>8496</v>
      </c>
      <c r="L21" s="35">
        <f t="shared" si="8"/>
        <v>25</v>
      </c>
      <c r="M21" s="35">
        <f t="shared" si="9"/>
        <v>1</v>
      </c>
      <c r="N21" s="36">
        <f t="shared" si="10"/>
        <v>4</v>
      </c>
      <c r="O21" s="35">
        <f t="shared" si="11"/>
        <v>8850</v>
      </c>
    </row>
    <row r="22" spans="1:15" ht="16.5" customHeight="1" x14ac:dyDescent="0.25">
      <c r="A22" s="15">
        <v>13</v>
      </c>
      <c r="B22" s="17" t="s">
        <v>39</v>
      </c>
      <c r="C22" s="49"/>
      <c r="D22" s="26" t="s">
        <v>28</v>
      </c>
      <c r="E22" s="32">
        <v>613</v>
      </c>
      <c r="F22" s="24">
        <v>5</v>
      </c>
      <c r="G22" s="24">
        <f t="shared" si="5"/>
        <v>3065</v>
      </c>
      <c r="H22" s="35">
        <v>5</v>
      </c>
      <c r="I22" s="35">
        <f t="shared" si="6"/>
        <v>3065</v>
      </c>
      <c r="J22" s="24">
        <v>5</v>
      </c>
      <c r="K22" s="24">
        <f t="shared" si="7"/>
        <v>3065</v>
      </c>
      <c r="L22" s="35">
        <f t="shared" si="8"/>
        <v>5</v>
      </c>
      <c r="M22" s="35">
        <f t="shared" si="9"/>
        <v>0</v>
      </c>
      <c r="N22" s="36">
        <f t="shared" si="10"/>
        <v>0</v>
      </c>
      <c r="O22" s="35">
        <f t="shared" si="11"/>
        <v>3065</v>
      </c>
    </row>
    <row r="23" spans="1:15" x14ac:dyDescent="0.25">
      <c r="A23" s="15">
        <v>14</v>
      </c>
      <c r="B23" s="17" t="s">
        <v>26</v>
      </c>
      <c r="C23" s="49"/>
      <c r="D23" s="26" t="s">
        <v>28</v>
      </c>
      <c r="E23" s="32">
        <v>220</v>
      </c>
      <c r="F23" s="24">
        <v>15</v>
      </c>
      <c r="G23" s="24">
        <f t="shared" si="5"/>
        <v>3300</v>
      </c>
      <c r="H23" s="35">
        <v>16</v>
      </c>
      <c r="I23" s="35">
        <f t="shared" si="6"/>
        <v>3520</v>
      </c>
      <c r="J23" s="24">
        <v>14</v>
      </c>
      <c r="K23" s="24">
        <f t="shared" si="7"/>
        <v>3080</v>
      </c>
      <c r="L23" s="35">
        <f t="shared" si="8"/>
        <v>15</v>
      </c>
      <c r="M23" s="35">
        <f t="shared" si="9"/>
        <v>1</v>
      </c>
      <c r="N23" s="36">
        <f t="shared" si="10"/>
        <v>6.666666666666667</v>
      </c>
      <c r="O23" s="35">
        <f t="shared" si="11"/>
        <v>3300</v>
      </c>
    </row>
    <row r="24" spans="1:15" x14ac:dyDescent="0.25">
      <c r="A24" s="15">
        <v>15</v>
      </c>
      <c r="B24" s="17" t="s">
        <v>27</v>
      </c>
      <c r="C24" s="49"/>
      <c r="D24" s="26" t="s">
        <v>28</v>
      </c>
      <c r="E24" s="32">
        <v>1545</v>
      </c>
      <c r="F24" s="24">
        <v>15</v>
      </c>
      <c r="G24" s="24">
        <f t="shared" si="5"/>
        <v>23175</v>
      </c>
      <c r="H24" s="35">
        <v>16</v>
      </c>
      <c r="I24" s="35">
        <f t="shared" si="6"/>
        <v>24720</v>
      </c>
      <c r="J24" s="24">
        <v>14</v>
      </c>
      <c r="K24" s="24">
        <f t="shared" si="7"/>
        <v>21630</v>
      </c>
      <c r="L24" s="35">
        <f t="shared" si="8"/>
        <v>15</v>
      </c>
      <c r="M24" s="35">
        <f t="shared" si="9"/>
        <v>1</v>
      </c>
      <c r="N24" s="36">
        <f t="shared" si="10"/>
        <v>6.666666666666667</v>
      </c>
      <c r="O24" s="35">
        <f t="shared" si="11"/>
        <v>23175</v>
      </c>
    </row>
    <row r="25" spans="1:15" x14ac:dyDescent="0.25">
      <c r="A25" s="15">
        <v>16</v>
      </c>
      <c r="B25" s="17" t="s">
        <v>40</v>
      </c>
      <c r="C25" s="49"/>
      <c r="D25" s="26" t="s">
        <v>28</v>
      </c>
      <c r="E25" s="32">
        <v>5</v>
      </c>
      <c r="F25" s="24">
        <v>112</v>
      </c>
      <c r="G25" s="24">
        <f t="shared" si="5"/>
        <v>560</v>
      </c>
      <c r="H25" s="35">
        <v>116</v>
      </c>
      <c r="I25" s="35">
        <f t="shared" si="6"/>
        <v>580</v>
      </c>
      <c r="J25" s="24">
        <v>108</v>
      </c>
      <c r="K25" s="24">
        <f t="shared" si="7"/>
        <v>540</v>
      </c>
      <c r="L25" s="35">
        <f t="shared" si="8"/>
        <v>112</v>
      </c>
      <c r="M25" s="35">
        <f t="shared" si="9"/>
        <v>4</v>
      </c>
      <c r="N25" s="36">
        <f t="shared" si="10"/>
        <v>3.5714285714285712</v>
      </c>
      <c r="O25" s="35">
        <f t="shared" si="11"/>
        <v>560</v>
      </c>
    </row>
    <row r="26" spans="1:15" x14ac:dyDescent="0.25">
      <c r="A26" s="15">
        <v>17</v>
      </c>
      <c r="B26" s="17" t="s">
        <v>41</v>
      </c>
      <c r="C26" s="49"/>
      <c r="D26" s="26" t="s">
        <v>28</v>
      </c>
      <c r="E26" s="32">
        <v>54</v>
      </c>
      <c r="F26" s="24">
        <v>57</v>
      </c>
      <c r="G26" s="24">
        <f t="shared" si="5"/>
        <v>3078</v>
      </c>
      <c r="H26" s="35">
        <v>59</v>
      </c>
      <c r="I26" s="35">
        <f t="shared" si="6"/>
        <v>3186</v>
      </c>
      <c r="J26" s="24">
        <v>55</v>
      </c>
      <c r="K26" s="24">
        <f t="shared" si="7"/>
        <v>2970</v>
      </c>
      <c r="L26" s="35">
        <f t="shared" si="8"/>
        <v>57</v>
      </c>
      <c r="M26" s="35">
        <f t="shared" si="9"/>
        <v>2</v>
      </c>
      <c r="N26" s="36">
        <f t="shared" si="10"/>
        <v>3.5087719298245612</v>
      </c>
      <c r="O26" s="35">
        <f t="shared" si="11"/>
        <v>3078</v>
      </c>
    </row>
    <row r="27" spans="1:15" x14ac:dyDescent="0.25">
      <c r="A27" s="15">
        <v>18</v>
      </c>
      <c r="B27" s="17" t="s">
        <v>42</v>
      </c>
      <c r="C27" s="49"/>
      <c r="D27" s="26" t="s">
        <v>28</v>
      </c>
      <c r="E27" s="32">
        <v>10</v>
      </c>
      <c r="F27" s="24">
        <v>430</v>
      </c>
      <c r="G27" s="24">
        <f t="shared" si="5"/>
        <v>4300</v>
      </c>
      <c r="H27" s="35">
        <v>447</v>
      </c>
      <c r="I27" s="35">
        <f t="shared" si="6"/>
        <v>4470</v>
      </c>
      <c r="J27" s="24">
        <v>413</v>
      </c>
      <c r="K27" s="24">
        <f t="shared" si="7"/>
        <v>4130</v>
      </c>
      <c r="L27" s="35">
        <f t="shared" si="8"/>
        <v>430</v>
      </c>
      <c r="M27" s="35">
        <f t="shared" si="9"/>
        <v>17</v>
      </c>
      <c r="N27" s="36">
        <f t="shared" si="10"/>
        <v>3.9534883720930232</v>
      </c>
      <c r="O27" s="35">
        <f t="shared" si="11"/>
        <v>4300</v>
      </c>
    </row>
    <row r="28" spans="1:15" x14ac:dyDescent="0.25">
      <c r="A28" s="15">
        <v>19</v>
      </c>
      <c r="B28" s="17" t="s">
        <v>43</v>
      </c>
      <c r="C28" s="49"/>
      <c r="D28" s="26" t="s">
        <v>28</v>
      </c>
      <c r="E28" s="32">
        <v>8</v>
      </c>
      <c r="F28" s="24">
        <v>2343</v>
      </c>
      <c r="G28" s="24">
        <f t="shared" si="5"/>
        <v>18744</v>
      </c>
      <c r="H28" s="35">
        <v>2437</v>
      </c>
      <c r="I28" s="35">
        <f t="shared" si="6"/>
        <v>19496</v>
      </c>
      <c r="J28" s="24">
        <v>2253</v>
      </c>
      <c r="K28" s="24">
        <f t="shared" si="7"/>
        <v>18024</v>
      </c>
      <c r="L28" s="35">
        <f t="shared" si="8"/>
        <v>2344.3333333333335</v>
      </c>
      <c r="M28" s="35">
        <f t="shared" si="9"/>
        <v>92.007246091453752</v>
      </c>
      <c r="N28" s="36">
        <f t="shared" si="10"/>
        <v>3.9246656942181324</v>
      </c>
      <c r="O28" s="35">
        <f t="shared" si="11"/>
        <v>18754.666666666668</v>
      </c>
    </row>
    <row r="29" spans="1:15" x14ac:dyDescent="0.25">
      <c r="A29" s="15">
        <v>20</v>
      </c>
      <c r="B29" s="17" t="s">
        <v>44</v>
      </c>
      <c r="C29" s="49"/>
      <c r="D29" s="26" t="s">
        <v>28</v>
      </c>
      <c r="E29" s="32">
        <v>51</v>
      </c>
      <c r="F29" s="24">
        <v>82</v>
      </c>
      <c r="G29" s="24">
        <f t="shared" si="5"/>
        <v>4182</v>
      </c>
      <c r="H29" s="35">
        <v>85</v>
      </c>
      <c r="I29" s="35">
        <f t="shared" si="6"/>
        <v>4335</v>
      </c>
      <c r="J29" s="24">
        <v>79</v>
      </c>
      <c r="K29" s="24">
        <f t="shared" si="7"/>
        <v>4029</v>
      </c>
      <c r="L29" s="35">
        <f t="shared" si="8"/>
        <v>82</v>
      </c>
      <c r="M29" s="35">
        <f t="shared" si="9"/>
        <v>3</v>
      </c>
      <c r="N29" s="36">
        <f t="shared" si="10"/>
        <v>3.6585365853658534</v>
      </c>
      <c r="O29" s="35">
        <f t="shared" si="11"/>
        <v>4182</v>
      </c>
    </row>
    <row r="30" spans="1:15" x14ac:dyDescent="0.25">
      <c r="A30" s="15">
        <v>21</v>
      </c>
      <c r="B30" s="17" t="s">
        <v>45</v>
      </c>
      <c r="C30" s="49"/>
      <c r="D30" s="26" t="s">
        <v>28</v>
      </c>
      <c r="E30" s="32">
        <v>288</v>
      </c>
      <c r="F30" s="24">
        <v>32</v>
      </c>
      <c r="G30" s="24">
        <f t="shared" si="5"/>
        <v>9216</v>
      </c>
      <c r="H30" s="35">
        <v>33</v>
      </c>
      <c r="I30" s="35">
        <f t="shared" si="6"/>
        <v>9504</v>
      </c>
      <c r="J30" s="24">
        <v>31</v>
      </c>
      <c r="K30" s="24">
        <f t="shared" si="7"/>
        <v>8928</v>
      </c>
      <c r="L30" s="35">
        <f t="shared" si="8"/>
        <v>32</v>
      </c>
      <c r="M30" s="35">
        <f t="shared" si="9"/>
        <v>1</v>
      </c>
      <c r="N30" s="36">
        <f t="shared" si="10"/>
        <v>3.125</v>
      </c>
      <c r="O30" s="35">
        <f t="shared" si="11"/>
        <v>9216</v>
      </c>
    </row>
    <row r="31" spans="1:15" x14ac:dyDescent="0.25">
      <c r="A31" s="15">
        <v>22</v>
      </c>
      <c r="B31" s="17" t="s">
        <v>46</v>
      </c>
      <c r="C31" s="49"/>
      <c r="D31" s="26" t="s">
        <v>28</v>
      </c>
      <c r="E31" s="32">
        <v>316</v>
      </c>
      <c r="F31" s="24">
        <v>26</v>
      </c>
      <c r="G31" s="24">
        <f t="shared" si="5"/>
        <v>8216</v>
      </c>
      <c r="H31" s="35">
        <v>27</v>
      </c>
      <c r="I31" s="35">
        <f t="shared" si="6"/>
        <v>8532</v>
      </c>
      <c r="J31" s="24">
        <v>25</v>
      </c>
      <c r="K31" s="24">
        <f t="shared" si="7"/>
        <v>7900</v>
      </c>
      <c r="L31" s="35">
        <f t="shared" si="8"/>
        <v>26</v>
      </c>
      <c r="M31" s="35">
        <f t="shared" si="9"/>
        <v>1</v>
      </c>
      <c r="N31" s="36">
        <f t="shared" si="10"/>
        <v>3.8461538461538463</v>
      </c>
      <c r="O31" s="35">
        <f t="shared" si="11"/>
        <v>8216</v>
      </c>
    </row>
    <row r="32" spans="1:15" x14ac:dyDescent="0.25">
      <c r="A32" s="15">
        <v>23</v>
      </c>
      <c r="B32" s="17" t="s">
        <v>47</v>
      </c>
      <c r="C32" s="49"/>
      <c r="D32" s="26" t="s">
        <v>28</v>
      </c>
      <c r="E32" s="32">
        <v>409</v>
      </c>
      <c r="F32" s="24">
        <v>49</v>
      </c>
      <c r="G32" s="24">
        <f t="shared" si="5"/>
        <v>20041</v>
      </c>
      <c r="H32" s="35">
        <v>51</v>
      </c>
      <c r="I32" s="35">
        <f t="shared" si="6"/>
        <v>20859</v>
      </c>
      <c r="J32" s="24">
        <v>47</v>
      </c>
      <c r="K32" s="24">
        <f t="shared" si="7"/>
        <v>19223</v>
      </c>
      <c r="L32" s="35">
        <f t="shared" si="8"/>
        <v>49</v>
      </c>
      <c r="M32" s="35">
        <f t="shared" si="9"/>
        <v>2</v>
      </c>
      <c r="N32" s="36">
        <f t="shared" si="10"/>
        <v>4.0816326530612246</v>
      </c>
      <c r="O32" s="35">
        <f t="shared" si="11"/>
        <v>20041</v>
      </c>
    </row>
    <row r="33" spans="1:15" x14ac:dyDescent="0.25">
      <c r="A33" s="15">
        <v>24</v>
      </c>
      <c r="B33" s="17" t="s">
        <v>48</v>
      </c>
      <c r="C33" s="49"/>
      <c r="D33" s="26" t="s">
        <v>28</v>
      </c>
      <c r="E33" s="32">
        <v>26</v>
      </c>
      <c r="F33" s="24">
        <v>54</v>
      </c>
      <c r="G33" s="24">
        <f t="shared" si="5"/>
        <v>1404</v>
      </c>
      <c r="H33" s="35">
        <v>56</v>
      </c>
      <c r="I33" s="35">
        <f t="shared" si="6"/>
        <v>1456</v>
      </c>
      <c r="J33" s="24">
        <v>52</v>
      </c>
      <c r="K33" s="24">
        <f t="shared" si="7"/>
        <v>1352</v>
      </c>
      <c r="L33" s="35">
        <f t="shared" si="8"/>
        <v>54</v>
      </c>
      <c r="M33" s="35">
        <f t="shared" si="9"/>
        <v>2</v>
      </c>
      <c r="N33" s="36">
        <f t="shared" si="10"/>
        <v>3.7037037037037033</v>
      </c>
      <c r="O33" s="35">
        <f t="shared" si="11"/>
        <v>1404</v>
      </c>
    </row>
    <row r="34" spans="1:15" x14ac:dyDescent="0.25">
      <c r="A34" s="15">
        <v>25</v>
      </c>
      <c r="B34" s="17" t="s">
        <v>49</v>
      </c>
      <c r="C34" s="49"/>
      <c r="D34" s="26" t="s">
        <v>28</v>
      </c>
      <c r="E34" s="32">
        <v>141</v>
      </c>
      <c r="F34" s="24">
        <v>24</v>
      </c>
      <c r="G34" s="24">
        <f>F34*E34</f>
        <v>3384</v>
      </c>
      <c r="H34" s="35">
        <v>25</v>
      </c>
      <c r="I34" s="35">
        <f t="shared" si="6"/>
        <v>3525</v>
      </c>
      <c r="J34" s="24">
        <v>23</v>
      </c>
      <c r="K34" s="24">
        <f t="shared" si="7"/>
        <v>3243</v>
      </c>
      <c r="L34" s="35">
        <f t="shared" si="8"/>
        <v>24</v>
      </c>
      <c r="M34" s="35">
        <f t="shared" si="9"/>
        <v>1</v>
      </c>
      <c r="N34" s="36">
        <f t="shared" si="10"/>
        <v>4.1666666666666661</v>
      </c>
      <c r="O34" s="35">
        <f t="shared" si="11"/>
        <v>3384</v>
      </c>
    </row>
    <row r="35" spans="1:15" ht="15.75" customHeight="1" x14ac:dyDescent="0.25">
      <c r="A35" s="15">
        <v>26</v>
      </c>
      <c r="B35" s="17" t="s">
        <v>50</v>
      </c>
      <c r="C35" s="49"/>
      <c r="D35" s="26" t="s">
        <v>28</v>
      </c>
      <c r="E35" s="32">
        <v>216</v>
      </c>
      <c r="F35" s="24">
        <v>76</v>
      </c>
      <c r="G35" s="24">
        <f t="shared" si="5"/>
        <v>16416</v>
      </c>
      <c r="H35" s="35">
        <v>79</v>
      </c>
      <c r="I35" s="35">
        <f t="shared" si="6"/>
        <v>17064</v>
      </c>
      <c r="J35" s="24">
        <v>73</v>
      </c>
      <c r="K35" s="24">
        <f t="shared" si="7"/>
        <v>15768</v>
      </c>
      <c r="L35" s="35">
        <f t="shared" si="8"/>
        <v>76</v>
      </c>
      <c r="M35" s="35">
        <f t="shared" si="9"/>
        <v>3</v>
      </c>
      <c r="N35" s="36">
        <f t="shared" si="10"/>
        <v>3.9473684210526314</v>
      </c>
      <c r="O35" s="35">
        <f t="shared" si="11"/>
        <v>16416</v>
      </c>
    </row>
    <row r="36" spans="1:15" x14ac:dyDescent="0.25">
      <c r="A36" s="15">
        <v>27</v>
      </c>
      <c r="B36" s="17" t="s">
        <v>51</v>
      </c>
      <c r="C36" s="49"/>
      <c r="D36" s="26" t="s">
        <v>28</v>
      </c>
      <c r="E36" s="32">
        <v>50</v>
      </c>
      <c r="F36" s="24">
        <v>26</v>
      </c>
      <c r="G36" s="24">
        <f t="shared" si="5"/>
        <v>1300</v>
      </c>
      <c r="H36" s="35">
        <v>27</v>
      </c>
      <c r="I36" s="35">
        <f t="shared" si="6"/>
        <v>1350</v>
      </c>
      <c r="J36" s="24">
        <v>25</v>
      </c>
      <c r="K36" s="24">
        <f t="shared" si="7"/>
        <v>1250</v>
      </c>
      <c r="L36" s="35">
        <f t="shared" si="8"/>
        <v>26</v>
      </c>
      <c r="M36" s="35">
        <f t="shared" si="9"/>
        <v>1</v>
      </c>
      <c r="N36" s="36">
        <f t="shared" si="10"/>
        <v>3.8461538461538463</v>
      </c>
      <c r="O36" s="35">
        <f t="shared" si="11"/>
        <v>1300</v>
      </c>
    </row>
    <row r="37" spans="1:15" x14ac:dyDescent="0.25">
      <c r="A37" s="15">
        <v>28</v>
      </c>
      <c r="B37" s="17" t="s">
        <v>52</v>
      </c>
      <c r="C37" s="49"/>
      <c r="D37" s="26" t="s">
        <v>28</v>
      </c>
      <c r="E37" s="32">
        <v>1321</v>
      </c>
      <c r="F37" s="24">
        <v>93</v>
      </c>
      <c r="G37" s="24">
        <f t="shared" si="5"/>
        <v>122853</v>
      </c>
      <c r="H37" s="35">
        <v>97</v>
      </c>
      <c r="I37" s="35">
        <f t="shared" si="6"/>
        <v>128137</v>
      </c>
      <c r="J37" s="24">
        <v>89</v>
      </c>
      <c r="K37" s="24">
        <f t="shared" si="7"/>
        <v>117569</v>
      </c>
      <c r="L37" s="35">
        <f t="shared" si="8"/>
        <v>93</v>
      </c>
      <c r="M37" s="35">
        <f t="shared" si="9"/>
        <v>4</v>
      </c>
      <c r="N37" s="36">
        <f t="shared" si="10"/>
        <v>4.3010752688172049</v>
      </c>
      <c r="O37" s="35">
        <f t="shared" si="11"/>
        <v>122853</v>
      </c>
    </row>
    <row r="38" spans="1:15" x14ac:dyDescent="0.25">
      <c r="A38" s="15">
        <v>29</v>
      </c>
      <c r="B38" s="17" t="s">
        <v>53</v>
      </c>
      <c r="C38" s="49"/>
      <c r="D38" s="26" t="s">
        <v>28</v>
      </c>
      <c r="E38" s="32">
        <v>159</v>
      </c>
      <c r="F38" s="24">
        <v>63</v>
      </c>
      <c r="G38" s="24">
        <f t="shared" si="5"/>
        <v>10017</v>
      </c>
      <c r="H38" s="35">
        <v>66</v>
      </c>
      <c r="I38" s="35">
        <f t="shared" si="6"/>
        <v>10494</v>
      </c>
      <c r="J38" s="24">
        <v>61</v>
      </c>
      <c r="K38" s="24">
        <f t="shared" si="7"/>
        <v>9699</v>
      </c>
      <c r="L38" s="35">
        <f t="shared" si="8"/>
        <v>63.333333333333336</v>
      </c>
      <c r="M38" s="35">
        <f t="shared" si="9"/>
        <v>2.5166114784235831</v>
      </c>
      <c r="N38" s="36">
        <f t="shared" si="10"/>
        <v>3.9735970711951314</v>
      </c>
      <c r="O38" s="35">
        <f t="shared" si="11"/>
        <v>10070</v>
      </c>
    </row>
    <row r="39" spans="1:15" x14ac:dyDescent="0.25">
      <c r="A39" s="15">
        <v>30</v>
      </c>
      <c r="B39" s="17" t="s">
        <v>54</v>
      </c>
      <c r="C39" s="49"/>
      <c r="D39" s="26" t="s">
        <v>28</v>
      </c>
      <c r="E39" s="32">
        <v>328</v>
      </c>
      <c r="F39" s="24">
        <v>17</v>
      </c>
      <c r="G39" s="24">
        <f t="shared" si="5"/>
        <v>5576</v>
      </c>
      <c r="H39" s="35">
        <v>18</v>
      </c>
      <c r="I39" s="35">
        <f t="shared" si="6"/>
        <v>5904</v>
      </c>
      <c r="J39" s="24">
        <v>16</v>
      </c>
      <c r="K39" s="24">
        <f t="shared" si="7"/>
        <v>5248</v>
      </c>
      <c r="L39" s="35">
        <f t="shared" si="8"/>
        <v>17</v>
      </c>
      <c r="M39" s="35">
        <f t="shared" si="9"/>
        <v>1</v>
      </c>
      <c r="N39" s="36">
        <f t="shared" si="10"/>
        <v>5.8823529411764701</v>
      </c>
      <c r="O39" s="35">
        <f t="shared" si="11"/>
        <v>5576</v>
      </c>
    </row>
    <row r="40" spans="1:15" x14ac:dyDescent="0.25">
      <c r="A40" s="15">
        <v>31</v>
      </c>
      <c r="B40" s="17" t="s">
        <v>55</v>
      </c>
      <c r="C40" s="49"/>
      <c r="D40" s="26" t="s">
        <v>28</v>
      </c>
      <c r="E40" s="32">
        <v>115</v>
      </c>
      <c r="F40" s="24">
        <v>7</v>
      </c>
      <c r="G40" s="24">
        <f t="shared" si="5"/>
        <v>805</v>
      </c>
      <c r="H40" s="35">
        <v>7</v>
      </c>
      <c r="I40" s="35">
        <f t="shared" si="6"/>
        <v>805</v>
      </c>
      <c r="J40" s="24">
        <v>7</v>
      </c>
      <c r="K40" s="24">
        <f t="shared" si="7"/>
        <v>805</v>
      </c>
      <c r="L40" s="35">
        <f t="shared" si="8"/>
        <v>7</v>
      </c>
      <c r="M40" s="35">
        <f t="shared" si="9"/>
        <v>0</v>
      </c>
      <c r="N40" s="36">
        <f t="shared" si="10"/>
        <v>0</v>
      </c>
      <c r="O40" s="35">
        <f>L40*E40</f>
        <v>805</v>
      </c>
    </row>
    <row r="41" spans="1:15" x14ac:dyDescent="0.25">
      <c r="A41" s="15">
        <v>32</v>
      </c>
      <c r="B41" s="17" t="s">
        <v>25</v>
      </c>
      <c r="C41" s="49"/>
      <c r="D41" s="26" t="s">
        <v>28</v>
      </c>
      <c r="E41" s="32">
        <v>73</v>
      </c>
      <c r="F41" s="24">
        <v>36</v>
      </c>
      <c r="G41" s="24">
        <f t="shared" si="5"/>
        <v>2628</v>
      </c>
      <c r="H41" s="35">
        <v>37</v>
      </c>
      <c r="I41" s="35">
        <f t="shared" si="6"/>
        <v>2701</v>
      </c>
      <c r="J41" s="24">
        <v>35</v>
      </c>
      <c r="K41" s="24">
        <f t="shared" si="7"/>
        <v>2555</v>
      </c>
      <c r="L41" s="35">
        <f t="shared" si="8"/>
        <v>36</v>
      </c>
      <c r="M41" s="35">
        <f t="shared" si="9"/>
        <v>1</v>
      </c>
      <c r="N41" s="36">
        <f t="shared" si="10"/>
        <v>2.7777777777777777</v>
      </c>
      <c r="O41" s="35">
        <f t="shared" si="11"/>
        <v>2628</v>
      </c>
    </row>
    <row r="42" spans="1:15" x14ac:dyDescent="0.25">
      <c r="A42" s="15">
        <v>33</v>
      </c>
      <c r="B42" s="17" t="s">
        <v>56</v>
      </c>
      <c r="C42" s="49"/>
      <c r="D42" s="26" t="s">
        <v>28</v>
      </c>
      <c r="E42" s="32">
        <v>51</v>
      </c>
      <c r="F42" s="24">
        <v>255</v>
      </c>
      <c r="G42" s="24">
        <f t="shared" si="5"/>
        <v>13005</v>
      </c>
      <c r="H42" s="35">
        <v>265</v>
      </c>
      <c r="I42" s="35">
        <f t="shared" si="6"/>
        <v>13515</v>
      </c>
      <c r="J42" s="24">
        <v>245</v>
      </c>
      <c r="K42" s="24">
        <f t="shared" si="7"/>
        <v>12495</v>
      </c>
      <c r="L42" s="35">
        <f t="shared" si="8"/>
        <v>255</v>
      </c>
      <c r="M42" s="35">
        <f t="shared" si="9"/>
        <v>10</v>
      </c>
      <c r="N42" s="36">
        <f t="shared" si="10"/>
        <v>3.9215686274509802</v>
      </c>
      <c r="O42" s="35">
        <f t="shared" si="11"/>
        <v>13005</v>
      </c>
    </row>
    <row r="43" spans="1:15" x14ac:dyDescent="0.25">
      <c r="A43" s="15">
        <v>34</v>
      </c>
      <c r="B43" s="17" t="s">
        <v>57</v>
      </c>
      <c r="C43" s="49"/>
      <c r="D43" s="26" t="s">
        <v>28</v>
      </c>
      <c r="E43" s="32">
        <v>38</v>
      </c>
      <c r="F43" s="24">
        <v>190</v>
      </c>
      <c r="G43" s="24">
        <f t="shared" si="5"/>
        <v>7220</v>
      </c>
      <c r="H43" s="35">
        <v>198</v>
      </c>
      <c r="I43" s="35">
        <f t="shared" si="6"/>
        <v>7524</v>
      </c>
      <c r="J43" s="24">
        <v>183</v>
      </c>
      <c r="K43" s="24">
        <f t="shared" si="7"/>
        <v>6954</v>
      </c>
      <c r="L43" s="35">
        <f t="shared" si="8"/>
        <v>190.33333333333334</v>
      </c>
      <c r="M43" s="35">
        <f t="shared" si="9"/>
        <v>7.5055534994651349</v>
      </c>
      <c r="N43" s="36">
        <f t="shared" si="10"/>
        <v>3.9433731170569883</v>
      </c>
      <c r="O43" s="35">
        <f t="shared" si="11"/>
        <v>7232.666666666667</v>
      </c>
    </row>
    <row r="44" spans="1:15" x14ac:dyDescent="0.25">
      <c r="A44" s="15">
        <v>35</v>
      </c>
      <c r="B44" s="17" t="s">
        <v>58</v>
      </c>
      <c r="C44" s="49"/>
      <c r="D44" s="26" t="s">
        <v>28</v>
      </c>
      <c r="E44" s="32">
        <v>244</v>
      </c>
      <c r="F44" s="24">
        <v>21</v>
      </c>
      <c r="G44" s="24">
        <f t="shared" si="5"/>
        <v>5124</v>
      </c>
      <c r="H44" s="35">
        <v>22</v>
      </c>
      <c r="I44" s="35">
        <f t="shared" si="6"/>
        <v>5368</v>
      </c>
      <c r="J44" s="24">
        <v>20</v>
      </c>
      <c r="K44" s="24">
        <f t="shared" si="7"/>
        <v>4880</v>
      </c>
      <c r="L44" s="35">
        <f t="shared" si="8"/>
        <v>21</v>
      </c>
      <c r="M44" s="35">
        <f t="shared" si="9"/>
        <v>1</v>
      </c>
      <c r="N44" s="36">
        <f t="shared" si="10"/>
        <v>4.7619047619047619</v>
      </c>
      <c r="O44" s="35">
        <f t="shared" si="11"/>
        <v>5124</v>
      </c>
    </row>
    <row r="45" spans="1:15" x14ac:dyDescent="0.25">
      <c r="A45" s="15">
        <v>36</v>
      </c>
      <c r="B45" s="17" t="s">
        <v>60</v>
      </c>
      <c r="C45" s="49"/>
      <c r="D45" s="26" t="s">
        <v>28</v>
      </c>
      <c r="E45" s="32">
        <v>35</v>
      </c>
      <c r="F45" s="24">
        <v>200</v>
      </c>
      <c r="G45" s="24">
        <f t="shared" si="5"/>
        <v>7000</v>
      </c>
      <c r="H45" s="35">
        <v>208</v>
      </c>
      <c r="I45" s="35">
        <f t="shared" si="6"/>
        <v>7280</v>
      </c>
      <c r="J45" s="24">
        <v>192</v>
      </c>
      <c r="K45" s="24">
        <f t="shared" si="7"/>
        <v>6720</v>
      </c>
      <c r="L45" s="35">
        <f t="shared" si="8"/>
        <v>200</v>
      </c>
      <c r="M45" s="35">
        <f t="shared" si="9"/>
        <v>8</v>
      </c>
      <c r="N45" s="36">
        <f t="shared" si="10"/>
        <v>4</v>
      </c>
      <c r="O45" s="35">
        <f t="shared" si="11"/>
        <v>7000</v>
      </c>
    </row>
    <row r="46" spans="1:15" x14ac:dyDescent="0.25">
      <c r="A46" s="15">
        <v>37</v>
      </c>
      <c r="B46" s="17" t="s">
        <v>61</v>
      </c>
      <c r="C46" s="49"/>
      <c r="D46" s="26" t="s">
        <v>28</v>
      </c>
      <c r="E46" s="32">
        <v>30</v>
      </c>
      <c r="F46" s="24">
        <v>10</v>
      </c>
      <c r="G46" s="24">
        <f t="shared" si="5"/>
        <v>300</v>
      </c>
      <c r="H46" s="35">
        <v>10</v>
      </c>
      <c r="I46" s="35">
        <f t="shared" si="6"/>
        <v>300</v>
      </c>
      <c r="J46" s="24">
        <v>10</v>
      </c>
      <c r="K46" s="24">
        <f t="shared" si="7"/>
        <v>300</v>
      </c>
      <c r="L46" s="35">
        <f t="shared" si="8"/>
        <v>10</v>
      </c>
      <c r="M46" s="35">
        <f t="shared" si="9"/>
        <v>0</v>
      </c>
      <c r="N46" s="36">
        <f t="shared" si="10"/>
        <v>0</v>
      </c>
      <c r="O46" s="35">
        <f t="shared" si="11"/>
        <v>300</v>
      </c>
    </row>
    <row r="47" spans="1:15" x14ac:dyDescent="0.25">
      <c r="A47" s="15">
        <v>38</v>
      </c>
      <c r="B47" s="17" t="s">
        <v>62</v>
      </c>
      <c r="C47" s="49"/>
      <c r="D47" s="26" t="s">
        <v>28</v>
      </c>
      <c r="E47" s="32">
        <v>19</v>
      </c>
      <c r="F47" s="24">
        <v>130</v>
      </c>
      <c r="G47" s="24">
        <f t="shared" si="5"/>
        <v>2470</v>
      </c>
      <c r="H47" s="35">
        <v>135</v>
      </c>
      <c r="I47" s="35">
        <f t="shared" si="6"/>
        <v>2565</v>
      </c>
      <c r="J47" s="24">
        <v>125</v>
      </c>
      <c r="K47" s="24">
        <f t="shared" si="7"/>
        <v>2375</v>
      </c>
      <c r="L47" s="35">
        <f t="shared" si="8"/>
        <v>130</v>
      </c>
      <c r="M47" s="35">
        <f t="shared" si="9"/>
        <v>5</v>
      </c>
      <c r="N47" s="36">
        <f t="shared" si="10"/>
        <v>3.8461538461538463</v>
      </c>
      <c r="O47" s="35">
        <f t="shared" si="11"/>
        <v>2470</v>
      </c>
    </row>
    <row r="48" spans="1:15" x14ac:dyDescent="0.25">
      <c r="A48" s="15">
        <v>39</v>
      </c>
      <c r="B48" s="17" t="s">
        <v>63</v>
      </c>
      <c r="C48" s="49"/>
      <c r="D48" s="26" t="s">
        <v>28</v>
      </c>
      <c r="E48" s="32">
        <v>1615</v>
      </c>
      <c r="F48" s="24">
        <v>18</v>
      </c>
      <c r="G48" s="24">
        <f t="shared" si="5"/>
        <v>29070</v>
      </c>
      <c r="H48" s="35">
        <v>19</v>
      </c>
      <c r="I48" s="35">
        <f t="shared" si="6"/>
        <v>30685</v>
      </c>
      <c r="J48" s="24">
        <v>17</v>
      </c>
      <c r="K48" s="24">
        <f t="shared" si="7"/>
        <v>27455</v>
      </c>
      <c r="L48" s="35">
        <f t="shared" si="8"/>
        <v>18</v>
      </c>
      <c r="M48" s="35">
        <f t="shared" si="9"/>
        <v>1</v>
      </c>
      <c r="N48" s="36">
        <f t="shared" si="10"/>
        <v>5.5555555555555554</v>
      </c>
      <c r="O48" s="35">
        <f t="shared" si="11"/>
        <v>29070</v>
      </c>
    </row>
    <row r="49" spans="1:15" x14ac:dyDescent="0.25">
      <c r="A49" s="15">
        <v>40</v>
      </c>
      <c r="B49" s="17" t="s">
        <v>64</v>
      </c>
      <c r="C49" s="49"/>
      <c r="D49" s="26" t="s">
        <v>28</v>
      </c>
      <c r="E49" s="32">
        <v>68</v>
      </c>
      <c r="F49" s="24">
        <v>36</v>
      </c>
      <c r="G49" s="24">
        <f t="shared" si="5"/>
        <v>2448</v>
      </c>
      <c r="H49" s="35">
        <v>37</v>
      </c>
      <c r="I49" s="35">
        <f t="shared" si="6"/>
        <v>2516</v>
      </c>
      <c r="J49" s="24">
        <v>35</v>
      </c>
      <c r="K49" s="24">
        <f t="shared" si="7"/>
        <v>2380</v>
      </c>
      <c r="L49" s="35">
        <f t="shared" si="8"/>
        <v>36</v>
      </c>
      <c r="M49" s="35">
        <f t="shared" si="9"/>
        <v>1</v>
      </c>
      <c r="N49" s="36">
        <f t="shared" si="10"/>
        <v>2.7777777777777777</v>
      </c>
      <c r="O49" s="35">
        <f t="shared" si="11"/>
        <v>2448</v>
      </c>
    </row>
    <row r="50" spans="1:15" x14ac:dyDescent="0.25">
      <c r="A50" s="15">
        <v>41</v>
      </c>
      <c r="B50" s="17" t="s">
        <v>65</v>
      </c>
      <c r="C50" s="49"/>
      <c r="D50" s="34" t="s">
        <v>31</v>
      </c>
      <c r="E50" s="32">
        <v>118</v>
      </c>
      <c r="F50" s="24">
        <v>75</v>
      </c>
      <c r="G50" s="24">
        <f t="shared" si="5"/>
        <v>8850</v>
      </c>
      <c r="H50" s="35">
        <v>78</v>
      </c>
      <c r="I50" s="35">
        <f t="shared" si="6"/>
        <v>9204</v>
      </c>
      <c r="J50" s="24">
        <v>72</v>
      </c>
      <c r="K50" s="24">
        <f t="shared" si="7"/>
        <v>8496</v>
      </c>
      <c r="L50" s="35">
        <f t="shared" si="8"/>
        <v>75</v>
      </c>
      <c r="M50" s="35">
        <f t="shared" si="9"/>
        <v>3</v>
      </c>
      <c r="N50" s="36">
        <f t="shared" si="10"/>
        <v>4</v>
      </c>
      <c r="O50" s="35">
        <f t="shared" si="11"/>
        <v>8850</v>
      </c>
    </row>
    <row r="51" spans="1:15" x14ac:dyDescent="0.25">
      <c r="A51" s="15">
        <v>42</v>
      </c>
      <c r="B51" s="17" t="s">
        <v>66</v>
      </c>
      <c r="C51" s="49"/>
      <c r="D51" s="26" t="s">
        <v>28</v>
      </c>
      <c r="E51" s="32">
        <v>38</v>
      </c>
      <c r="F51" s="24">
        <v>57</v>
      </c>
      <c r="G51" s="24">
        <f t="shared" si="5"/>
        <v>2166</v>
      </c>
      <c r="H51" s="35">
        <v>59</v>
      </c>
      <c r="I51" s="35">
        <f t="shared" si="6"/>
        <v>2242</v>
      </c>
      <c r="J51" s="24">
        <v>55</v>
      </c>
      <c r="K51" s="24">
        <f t="shared" si="7"/>
        <v>2090</v>
      </c>
      <c r="L51" s="35">
        <f t="shared" si="8"/>
        <v>57</v>
      </c>
      <c r="M51" s="35">
        <f t="shared" si="9"/>
        <v>2</v>
      </c>
      <c r="N51" s="36">
        <f t="shared" si="10"/>
        <v>3.5087719298245612</v>
      </c>
      <c r="O51" s="35">
        <f t="shared" si="11"/>
        <v>2166</v>
      </c>
    </row>
    <row r="52" spans="1:15" x14ac:dyDescent="0.25">
      <c r="A52" s="15">
        <v>43</v>
      </c>
      <c r="B52" s="17" t="s">
        <v>67</v>
      </c>
      <c r="C52" s="49"/>
      <c r="D52" s="26" t="s">
        <v>28</v>
      </c>
      <c r="E52" s="32">
        <v>8</v>
      </c>
      <c r="F52" s="24">
        <v>37</v>
      </c>
      <c r="G52" s="24">
        <f t="shared" si="5"/>
        <v>296</v>
      </c>
      <c r="H52" s="35">
        <v>38</v>
      </c>
      <c r="I52" s="35">
        <f t="shared" si="6"/>
        <v>304</v>
      </c>
      <c r="J52" s="24">
        <v>36</v>
      </c>
      <c r="K52" s="24">
        <f t="shared" si="7"/>
        <v>288</v>
      </c>
      <c r="L52" s="35">
        <f t="shared" si="8"/>
        <v>37</v>
      </c>
      <c r="M52" s="35">
        <f t="shared" si="9"/>
        <v>1</v>
      </c>
      <c r="N52" s="36">
        <f t="shared" si="10"/>
        <v>2.7027027027027026</v>
      </c>
      <c r="O52" s="35">
        <f t="shared" si="11"/>
        <v>296</v>
      </c>
    </row>
    <row r="53" spans="1:15" x14ac:dyDescent="0.25">
      <c r="A53" s="15">
        <v>44</v>
      </c>
      <c r="B53" s="17" t="s">
        <v>68</v>
      </c>
      <c r="C53" s="49"/>
      <c r="D53" s="26" t="s">
        <v>28</v>
      </c>
      <c r="E53" s="32">
        <v>87</v>
      </c>
      <c r="F53" s="24">
        <v>12</v>
      </c>
      <c r="G53" s="24">
        <f t="shared" si="5"/>
        <v>1044</v>
      </c>
      <c r="H53" s="35">
        <v>12</v>
      </c>
      <c r="I53" s="35">
        <f t="shared" si="6"/>
        <v>1044</v>
      </c>
      <c r="J53" s="24">
        <v>12</v>
      </c>
      <c r="K53" s="24">
        <f t="shared" si="7"/>
        <v>1044</v>
      </c>
      <c r="L53" s="35">
        <f t="shared" si="8"/>
        <v>12</v>
      </c>
      <c r="M53" s="35">
        <f t="shared" si="9"/>
        <v>0</v>
      </c>
      <c r="N53" s="36">
        <f t="shared" si="10"/>
        <v>0</v>
      </c>
      <c r="O53" s="35">
        <f t="shared" si="11"/>
        <v>1044</v>
      </c>
    </row>
    <row r="54" spans="1:15" x14ac:dyDescent="0.25">
      <c r="A54" s="15">
        <v>45</v>
      </c>
      <c r="B54" s="17" t="s">
        <v>69</v>
      </c>
      <c r="C54" s="49"/>
      <c r="D54" s="26" t="s">
        <v>28</v>
      </c>
      <c r="E54" s="32">
        <v>268</v>
      </c>
      <c r="F54" s="24">
        <v>46</v>
      </c>
      <c r="G54" s="24">
        <f t="shared" si="5"/>
        <v>12328</v>
      </c>
      <c r="H54" s="35">
        <v>48</v>
      </c>
      <c r="I54" s="35">
        <f t="shared" si="6"/>
        <v>12864</v>
      </c>
      <c r="J54" s="24">
        <v>44</v>
      </c>
      <c r="K54" s="24">
        <f t="shared" si="7"/>
        <v>11792</v>
      </c>
      <c r="L54" s="35">
        <f t="shared" si="8"/>
        <v>46</v>
      </c>
      <c r="M54" s="35">
        <f t="shared" si="9"/>
        <v>2</v>
      </c>
      <c r="N54" s="36">
        <f t="shared" si="10"/>
        <v>4.3478260869565215</v>
      </c>
      <c r="O54" s="35">
        <f t="shared" si="11"/>
        <v>12328</v>
      </c>
    </row>
    <row r="55" spans="1:15" x14ac:dyDescent="0.25">
      <c r="A55" s="15">
        <v>46</v>
      </c>
      <c r="B55" s="17" t="s">
        <v>70</v>
      </c>
      <c r="C55" s="49"/>
      <c r="D55" s="26" t="s">
        <v>28</v>
      </c>
      <c r="E55" s="32">
        <v>41</v>
      </c>
      <c r="F55" s="24">
        <v>14</v>
      </c>
      <c r="G55" s="24">
        <f t="shared" si="5"/>
        <v>574</v>
      </c>
      <c r="H55" s="35">
        <v>15</v>
      </c>
      <c r="I55" s="35">
        <f t="shared" si="6"/>
        <v>615</v>
      </c>
      <c r="J55" s="24">
        <v>13</v>
      </c>
      <c r="K55" s="24">
        <f t="shared" si="7"/>
        <v>533</v>
      </c>
      <c r="L55" s="35">
        <f t="shared" si="8"/>
        <v>14</v>
      </c>
      <c r="M55" s="35">
        <f t="shared" si="9"/>
        <v>1</v>
      </c>
      <c r="N55" s="36">
        <f t="shared" si="10"/>
        <v>7.1428571428571423</v>
      </c>
      <c r="O55" s="35">
        <f t="shared" si="11"/>
        <v>574</v>
      </c>
    </row>
    <row r="56" spans="1:15" x14ac:dyDescent="0.25">
      <c r="A56" s="15">
        <v>47</v>
      </c>
      <c r="B56" s="17" t="s">
        <v>71</v>
      </c>
      <c r="C56" s="49"/>
      <c r="D56" s="26" t="s">
        <v>28</v>
      </c>
      <c r="E56" s="32">
        <v>68</v>
      </c>
      <c r="F56" s="24">
        <v>36</v>
      </c>
      <c r="G56" s="24">
        <f t="shared" si="5"/>
        <v>2448</v>
      </c>
      <c r="H56" s="35">
        <v>37</v>
      </c>
      <c r="I56" s="35">
        <f t="shared" si="6"/>
        <v>2516</v>
      </c>
      <c r="J56" s="24">
        <v>35</v>
      </c>
      <c r="K56" s="24">
        <f t="shared" si="7"/>
        <v>2380</v>
      </c>
      <c r="L56" s="35">
        <f t="shared" si="8"/>
        <v>36</v>
      </c>
      <c r="M56" s="35">
        <f t="shared" si="9"/>
        <v>1</v>
      </c>
      <c r="N56" s="36">
        <f t="shared" si="10"/>
        <v>2.7777777777777777</v>
      </c>
      <c r="O56" s="35">
        <f t="shared" si="11"/>
        <v>2448</v>
      </c>
    </row>
    <row r="57" spans="1:15" x14ac:dyDescent="0.25">
      <c r="A57" s="15">
        <v>48</v>
      </c>
      <c r="B57" s="17" t="s">
        <v>72</v>
      </c>
      <c r="C57" s="49"/>
      <c r="D57" s="26" t="s">
        <v>28</v>
      </c>
      <c r="E57" s="32">
        <v>60</v>
      </c>
      <c r="F57" s="24">
        <v>116</v>
      </c>
      <c r="G57" s="24">
        <f t="shared" si="5"/>
        <v>6960</v>
      </c>
      <c r="H57" s="35">
        <v>121</v>
      </c>
      <c r="I57" s="35">
        <f t="shared" si="6"/>
        <v>7260</v>
      </c>
      <c r="J57" s="24">
        <v>112</v>
      </c>
      <c r="K57" s="24">
        <f t="shared" si="7"/>
        <v>6720</v>
      </c>
      <c r="L57" s="35">
        <f t="shared" si="8"/>
        <v>116.33333333333333</v>
      </c>
      <c r="M57" s="35">
        <f t="shared" si="9"/>
        <v>4.5092497528228943</v>
      </c>
      <c r="N57" s="36">
        <f t="shared" si="10"/>
        <v>3.8761459193320009</v>
      </c>
      <c r="O57" s="35">
        <f t="shared" si="11"/>
        <v>6980</v>
      </c>
    </row>
    <row r="58" spans="1:15" x14ac:dyDescent="0.25">
      <c r="A58" s="15">
        <v>49</v>
      </c>
      <c r="B58" s="17" t="s">
        <v>73</v>
      </c>
      <c r="C58" s="49"/>
      <c r="D58" s="26" t="s">
        <v>28</v>
      </c>
      <c r="E58" s="32">
        <v>16</v>
      </c>
      <c r="F58" s="24">
        <v>24</v>
      </c>
      <c r="G58" s="24">
        <f t="shared" si="5"/>
        <v>384</v>
      </c>
      <c r="H58" s="35">
        <v>25</v>
      </c>
      <c r="I58" s="35">
        <f t="shared" si="6"/>
        <v>400</v>
      </c>
      <c r="J58" s="24">
        <v>23</v>
      </c>
      <c r="K58" s="24">
        <f t="shared" si="7"/>
        <v>368</v>
      </c>
      <c r="L58" s="35">
        <f t="shared" si="8"/>
        <v>24</v>
      </c>
      <c r="M58" s="35">
        <f t="shared" si="9"/>
        <v>1</v>
      </c>
      <c r="N58" s="36">
        <f t="shared" si="10"/>
        <v>4.1666666666666661</v>
      </c>
      <c r="O58" s="35">
        <f t="shared" si="11"/>
        <v>384</v>
      </c>
    </row>
    <row r="59" spans="1:15" x14ac:dyDescent="0.25">
      <c r="A59" s="15">
        <v>50</v>
      </c>
      <c r="B59" s="17" t="s">
        <v>74</v>
      </c>
      <c r="C59" s="49"/>
      <c r="D59" s="26" t="s">
        <v>28</v>
      </c>
      <c r="E59" s="32">
        <v>109</v>
      </c>
      <c r="F59" s="24">
        <v>35</v>
      </c>
      <c r="G59" s="24">
        <f t="shared" si="5"/>
        <v>3815</v>
      </c>
      <c r="H59" s="35">
        <v>36</v>
      </c>
      <c r="I59" s="35">
        <f t="shared" si="6"/>
        <v>3924</v>
      </c>
      <c r="J59" s="24">
        <v>34</v>
      </c>
      <c r="K59" s="24">
        <f t="shared" si="7"/>
        <v>3706</v>
      </c>
      <c r="L59" s="35">
        <f t="shared" si="8"/>
        <v>35</v>
      </c>
      <c r="M59" s="35">
        <f t="shared" si="9"/>
        <v>1</v>
      </c>
      <c r="N59" s="36">
        <f t="shared" si="10"/>
        <v>2.8571428571428572</v>
      </c>
      <c r="O59" s="35">
        <f t="shared" si="11"/>
        <v>3815</v>
      </c>
    </row>
    <row r="60" spans="1:15" x14ac:dyDescent="0.25">
      <c r="A60" s="15">
        <v>51</v>
      </c>
      <c r="B60" s="17" t="s">
        <v>75</v>
      </c>
      <c r="C60" s="49"/>
      <c r="D60" s="26" t="s">
        <v>28</v>
      </c>
      <c r="E60" s="32">
        <v>12</v>
      </c>
      <c r="F60" s="24">
        <v>28</v>
      </c>
      <c r="G60" s="24">
        <f t="shared" si="5"/>
        <v>336</v>
      </c>
      <c r="H60" s="35">
        <v>29</v>
      </c>
      <c r="I60" s="35">
        <f t="shared" si="6"/>
        <v>348</v>
      </c>
      <c r="J60" s="24">
        <v>27</v>
      </c>
      <c r="K60" s="24">
        <f t="shared" si="7"/>
        <v>324</v>
      </c>
      <c r="L60" s="35">
        <f t="shared" si="8"/>
        <v>28</v>
      </c>
      <c r="M60" s="35">
        <f t="shared" si="9"/>
        <v>1</v>
      </c>
      <c r="N60" s="36">
        <f t="shared" si="10"/>
        <v>3.5714285714285712</v>
      </c>
      <c r="O60" s="35">
        <f t="shared" si="11"/>
        <v>336</v>
      </c>
    </row>
    <row r="61" spans="1:15" x14ac:dyDescent="0.25">
      <c r="A61" s="15">
        <v>52</v>
      </c>
      <c r="B61" s="17" t="s">
        <v>76</v>
      </c>
      <c r="C61" s="49"/>
      <c r="D61" s="26" t="s">
        <v>28</v>
      </c>
      <c r="E61" s="32">
        <v>103</v>
      </c>
      <c r="F61" s="24">
        <v>140</v>
      </c>
      <c r="G61" s="24">
        <f t="shared" si="5"/>
        <v>14420</v>
      </c>
      <c r="H61" s="35">
        <v>146</v>
      </c>
      <c r="I61" s="35">
        <f t="shared" si="6"/>
        <v>15038</v>
      </c>
      <c r="J61" s="24">
        <v>135</v>
      </c>
      <c r="K61" s="24">
        <f t="shared" si="7"/>
        <v>13905</v>
      </c>
      <c r="L61" s="35">
        <f t="shared" si="8"/>
        <v>140.33333333333334</v>
      </c>
      <c r="M61" s="35">
        <f t="shared" si="9"/>
        <v>5.5075705472861012</v>
      </c>
      <c r="N61" s="36">
        <f t="shared" si="10"/>
        <v>3.9246345942656302</v>
      </c>
      <c r="O61" s="35">
        <f t="shared" si="11"/>
        <v>14454.333333333334</v>
      </c>
    </row>
    <row r="62" spans="1:15" x14ac:dyDescent="0.25">
      <c r="A62" s="15">
        <v>53</v>
      </c>
      <c r="B62" s="17" t="s">
        <v>77</v>
      </c>
      <c r="C62" s="49"/>
      <c r="D62" s="26" t="s">
        <v>28</v>
      </c>
      <c r="E62" s="32">
        <v>11</v>
      </c>
      <c r="F62" s="24">
        <v>77</v>
      </c>
      <c r="G62" s="24">
        <f t="shared" si="5"/>
        <v>847</v>
      </c>
      <c r="H62" s="35">
        <v>80</v>
      </c>
      <c r="I62" s="35">
        <f t="shared" si="6"/>
        <v>880</v>
      </c>
      <c r="J62" s="24">
        <v>74</v>
      </c>
      <c r="K62" s="24">
        <f t="shared" si="7"/>
        <v>814</v>
      </c>
      <c r="L62" s="35">
        <f t="shared" si="8"/>
        <v>77</v>
      </c>
      <c r="M62" s="35">
        <f t="shared" si="9"/>
        <v>3</v>
      </c>
      <c r="N62" s="36">
        <f t="shared" si="10"/>
        <v>3.8961038961038961</v>
      </c>
      <c r="O62" s="35">
        <f t="shared" si="11"/>
        <v>847</v>
      </c>
    </row>
    <row r="63" spans="1:15" x14ac:dyDescent="0.25">
      <c r="A63" s="15">
        <v>54</v>
      </c>
      <c r="B63" s="17" t="s">
        <v>78</v>
      </c>
      <c r="C63" s="49"/>
      <c r="D63" s="26" t="s">
        <v>28</v>
      </c>
      <c r="E63" s="32">
        <v>684</v>
      </c>
      <c r="F63" s="24">
        <v>46</v>
      </c>
      <c r="G63" s="24">
        <f t="shared" si="5"/>
        <v>31464</v>
      </c>
      <c r="H63" s="35">
        <v>48</v>
      </c>
      <c r="I63" s="35">
        <f t="shared" si="6"/>
        <v>32832</v>
      </c>
      <c r="J63" s="24">
        <v>44</v>
      </c>
      <c r="K63" s="24">
        <f t="shared" si="7"/>
        <v>30096</v>
      </c>
      <c r="L63" s="35">
        <f t="shared" si="8"/>
        <v>46</v>
      </c>
      <c r="M63" s="35">
        <f t="shared" si="9"/>
        <v>2</v>
      </c>
      <c r="N63" s="36">
        <f t="shared" si="10"/>
        <v>4.3478260869565215</v>
      </c>
      <c r="O63" s="35">
        <f t="shared" si="11"/>
        <v>31464</v>
      </c>
    </row>
    <row r="64" spans="1:15" x14ac:dyDescent="0.25">
      <c r="A64" s="15">
        <v>55</v>
      </c>
      <c r="B64" s="17" t="s">
        <v>79</v>
      </c>
      <c r="C64" s="49"/>
      <c r="D64" s="26" t="s">
        <v>28</v>
      </c>
      <c r="E64" s="32">
        <v>51</v>
      </c>
      <c r="F64" s="24">
        <v>233</v>
      </c>
      <c r="G64" s="24">
        <f t="shared" si="5"/>
        <v>11883</v>
      </c>
      <c r="H64" s="35">
        <v>242</v>
      </c>
      <c r="I64" s="35">
        <f t="shared" si="6"/>
        <v>12342</v>
      </c>
      <c r="J64" s="24">
        <v>224</v>
      </c>
      <c r="K64" s="24">
        <f t="shared" si="7"/>
        <v>11424</v>
      </c>
      <c r="L64" s="35">
        <f t="shared" si="8"/>
        <v>233</v>
      </c>
      <c r="M64" s="35">
        <f t="shared" si="9"/>
        <v>9</v>
      </c>
      <c r="N64" s="36">
        <f t="shared" si="10"/>
        <v>3.8626609442060089</v>
      </c>
      <c r="O64" s="35">
        <f t="shared" si="11"/>
        <v>11883</v>
      </c>
    </row>
    <row r="65" spans="1:15" x14ac:dyDescent="0.25">
      <c r="A65" s="15">
        <v>56</v>
      </c>
      <c r="B65" s="17" t="s">
        <v>80</v>
      </c>
      <c r="C65" s="49"/>
      <c r="D65" s="26" t="s">
        <v>28</v>
      </c>
      <c r="E65" s="32">
        <v>120</v>
      </c>
      <c r="F65" s="24">
        <v>109</v>
      </c>
      <c r="G65" s="24">
        <f t="shared" si="5"/>
        <v>13080</v>
      </c>
      <c r="H65" s="35">
        <v>113</v>
      </c>
      <c r="I65" s="35">
        <f t="shared" si="6"/>
        <v>13560</v>
      </c>
      <c r="J65" s="24">
        <v>105</v>
      </c>
      <c r="K65" s="24">
        <f t="shared" si="7"/>
        <v>12600</v>
      </c>
      <c r="L65" s="35">
        <f t="shared" si="8"/>
        <v>109</v>
      </c>
      <c r="M65" s="35">
        <f t="shared" si="9"/>
        <v>4</v>
      </c>
      <c r="N65" s="36">
        <f t="shared" si="10"/>
        <v>3.669724770642202</v>
      </c>
      <c r="O65" s="35">
        <f t="shared" si="11"/>
        <v>13080</v>
      </c>
    </row>
    <row r="66" spans="1:15" x14ac:dyDescent="0.25">
      <c r="A66" s="15">
        <v>57</v>
      </c>
      <c r="B66" s="17" t="s">
        <v>81</v>
      </c>
      <c r="C66" s="49"/>
      <c r="D66" s="26" t="s">
        <v>28</v>
      </c>
      <c r="E66" s="32">
        <v>11010</v>
      </c>
      <c r="F66" s="24">
        <v>4</v>
      </c>
      <c r="G66" s="24">
        <f t="shared" si="5"/>
        <v>44040</v>
      </c>
      <c r="H66" s="35">
        <v>4</v>
      </c>
      <c r="I66" s="35">
        <f t="shared" si="6"/>
        <v>44040</v>
      </c>
      <c r="J66" s="24">
        <v>4</v>
      </c>
      <c r="K66" s="24">
        <f t="shared" si="7"/>
        <v>44040</v>
      </c>
      <c r="L66" s="35">
        <f t="shared" si="8"/>
        <v>4</v>
      </c>
      <c r="M66" s="35">
        <f t="shared" si="9"/>
        <v>0</v>
      </c>
      <c r="N66" s="36">
        <f t="shared" si="10"/>
        <v>0</v>
      </c>
      <c r="O66" s="35">
        <f t="shared" si="11"/>
        <v>44040</v>
      </c>
    </row>
    <row r="67" spans="1:15" x14ac:dyDescent="0.25">
      <c r="A67" s="15">
        <v>58</v>
      </c>
      <c r="B67" s="17" t="s">
        <v>82</v>
      </c>
      <c r="C67" s="49"/>
      <c r="D67" s="26" t="s">
        <v>28</v>
      </c>
      <c r="E67" s="32">
        <v>5560</v>
      </c>
      <c r="F67" s="24">
        <v>8</v>
      </c>
      <c r="G67" s="24">
        <f t="shared" si="5"/>
        <v>44480</v>
      </c>
      <c r="H67" s="35">
        <v>8</v>
      </c>
      <c r="I67" s="35">
        <f t="shared" si="6"/>
        <v>44480</v>
      </c>
      <c r="J67" s="24">
        <v>8</v>
      </c>
      <c r="K67" s="24">
        <f t="shared" si="7"/>
        <v>44480</v>
      </c>
      <c r="L67" s="35">
        <f t="shared" si="8"/>
        <v>8</v>
      </c>
      <c r="M67" s="35">
        <f t="shared" si="9"/>
        <v>0</v>
      </c>
      <c r="N67" s="36">
        <f t="shared" si="10"/>
        <v>0</v>
      </c>
      <c r="O67" s="35">
        <f t="shared" si="11"/>
        <v>44480</v>
      </c>
    </row>
    <row r="68" spans="1:15" x14ac:dyDescent="0.25">
      <c r="A68" s="15">
        <v>59</v>
      </c>
      <c r="B68" s="17" t="s">
        <v>83</v>
      </c>
      <c r="C68" s="49"/>
      <c r="D68" s="26" t="s">
        <v>28</v>
      </c>
      <c r="E68" s="32">
        <v>11210</v>
      </c>
      <c r="F68" s="24">
        <v>3</v>
      </c>
      <c r="G68" s="24">
        <f t="shared" si="5"/>
        <v>33630</v>
      </c>
      <c r="H68" s="35">
        <v>3</v>
      </c>
      <c r="I68" s="35">
        <f t="shared" si="6"/>
        <v>33630</v>
      </c>
      <c r="J68" s="24">
        <v>3</v>
      </c>
      <c r="K68" s="24">
        <f t="shared" si="7"/>
        <v>33630</v>
      </c>
      <c r="L68" s="35">
        <f t="shared" si="8"/>
        <v>3</v>
      </c>
      <c r="M68" s="35">
        <f t="shared" si="9"/>
        <v>0</v>
      </c>
      <c r="N68" s="36">
        <f t="shared" si="10"/>
        <v>0</v>
      </c>
      <c r="O68" s="35">
        <f t="shared" si="11"/>
        <v>33630</v>
      </c>
    </row>
    <row r="69" spans="1:15" x14ac:dyDescent="0.25">
      <c r="A69" s="15">
        <v>60</v>
      </c>
      <c r="B69" s="17" t="s">
        <v>84</v>
      </c>
      <c r="C69" s="49"/>
      <c r="D69" s="26" t="s">
        <v>28</v>
      </c>
      <c r="E69" s="32">
        <v>44</v>
      </c>
      <c r="F69" s="24">
        <v>29</v>
      </c>
      <c r="G69" s="24">
        <f t="shared" si="5"/>
        <v>1276</v>
      </c>
      <c r="H69" s="35">
        <v>30</v>
      </c>
      <c r="I69" s="35">
        <f t="shared" si="6"/>
        <v>1320</v>
      </c>
      <c r="J69" s="24">
        <v>28</v>
      </c>
      <c r="K69" s="24">
        <f t="shared" si="7"/>
        <v>1232</v>
      </c>
      <c r="L69" s="35">
        <f t="shared" si="8"/>
        <v>29</v>
      </c>
      <c r="M69" s="35">
        <f t="shared" si="9"/>
        <v>1</v>
      </c>
      <c r="N69" s="36">
        <f t="shared" si="10"/>
        <v>3.4482758620689653</v>
      </c>
      <c r="O69" s="35">
        <f t="shared" si="11"/>
        <v>1276</v>
      </c>
    </row>
    <row r="70" spans="1:15" x14ac:dyDescent="0.25">
      <c r="A70" s="15">
        <v>61</v>
      </c>
      <c r="B70" s="17" t="s">
        <v>85</v>
      </c>
      <c r="C70" s="49"/>
      <c r="D70" s="26" t="s">
        <v>28</v>
      </c>
      <c r="E70" s="32">
        <v>17</v>
      </c>
      <c r="F70" s="24">
        <v>225</v>
      </c>
      <c r="G70" s="24">
        <f t="shared" si="5"/>
        <v>3825</v>
      </c>
      <c r="H70" s="35">
        <v>234</v>
      </c>
      <c r="I70" s="35">
        <f t="shared" si="6"/>
        <v>3978</v>
      </c>
      <c r="J70" s="24">
        <v>216</v>
      </c>
      <c r="K70" s="24">
        <f t="shared" si="7"/>
        <v>3672</v>
      </c>
      <c r="L70" s="35">
        <f t="shared" si="8"/>
        <v>225</v>
      </c>
      <c r="M70" s="35">
        <f t="shared" si="9"/>
        <v>9</v>
      </c>
      <c r="N70" s="36">
        <f t="shared" si="10"/>
        <v>4</v>
      </c>
      <c r="O70" s="35">
        <f t="shared" si="11"/>
        <v>3825</v>
      </c>
    </row>
    <row r="71" spans="1:15" x14ac:dyDescent="0.25">
      <c r="A71" s="15">
        <v>62</v>
      </c>
      <c r="B71" s="17" t="s">
        <v>86</v>
      </c>
      <c r="C71" s="49"/>
      <c r="D71" s="26" t="s">
        <v>28</v>
      </c>
      <c r="E71" s="32">
        <v>1000</v>
      </c>
      <c r="F71" s="24">
        <v>40</v>
      </c>
      <c r="G71" s="24">
        <f t="shared" si="5"/>
        <v>40000</v>
      </c>
      <c r="H71" s="35">
        <v>42</v>
      </c>
      <c r="I71" s="35">
        <f t="shared" si="6"/>
        <v>42000</v>
      </c>
      <c r="J71" s="24">
        <v>38</v>
      </c>
      <c r="K71" s="24">
        <f t="shared" si="7"/>
        <v>38000</v>
      </c>
      <c r="L71" s="35">
        <f t="shared" si="8"/>
        <v>40</v>
      </c>
      <c r="M71" s="35">
        <f t="shared" si="9"/>
        <v>2</v>
      </c>
      <c r="N71" s="36">
        <f t="shared" si="10"/>
        <v>5</v>
      </c>
      <c r="O71" s="35">
        <f t="shared" si="11"/>
        <v>40000</v>
      </c>
    </row>
    <row r="72" spans="1:15" x14ac:dyDescent="0.25">
      <c r="A72" s="15">
        <v>63</v>
      </c>
      <c r="B72" s="17" t="s">
        <v>87</v>
      </c>
      <c r="C72" s="49"/>
      <c r="D72" s="26" t="s">
        <v>28</v>
      </c>
      <c r="E72" s="32">
        <v>11</v>
      </c>
      <c r="F72" s="24">
        <v>34</v>
      </c>
      <c r="G72" s="24">
        <f t="shared" si="5"/>
        <v>374</v>
      </c>
      <c r="H72" s="35">
        <v>35</v>
      </c>
      <c r="I72" s="35">
        <f t="shared" si="6"/>
        <v>385</v>
      </c>
      <c r="J72" s="24">
        <v>33</v>
      </c>
      <c r="K72" s="24">
        <f t="shared" si="7"/>
        <v>363</v>
      </c>
      <c r="L72" s="35">
        <f t="shared" si="8"/>
        <v>34</v>
      </c>
      <c r="M72" s="35">
        <f t="shared" si="9"/>
        <v>1</v>
      </c>
      <c r="N72" s="36">
        <f t="shared" si="10"/>
        <v>2.9411764705882351</v>
      </c>
      <c r="O72" s="35">
        <f t="shared" si="11"/>
        <v>374</v>
      </c>
    </row>
    <row r="73" spans="1:15" x14ac:dyDescent="0.25">
      <c r="A73" s="15">
        <v>64</v>
      </c>
      <c r="B73" s="17" t="s">
        <v>88</v>
      </c>
      <c r="C73" s="49"/>
      <c r="D73" s="26" t="s">
        <v>28</v>
      </c>
      <c r="E73" s="32">
        <v>5</v>
      </c>
      <c r="F73" s="24">
        <v>3160</v>
      </c>
      <c r="G73" s="24">
        <f t="shared" si="5"/>
        <v>15800</v>
      </c>
      <c r="H73" s="35">
        <v>3286</v>
      </c>
      <c r="I73" s="35">
        <f t="shared" si="6"/>
        <v>16430</v>
      </c>
      <c r="J73" s="24">
        <v>3038</v>
      </c>
      <c r="K73" s="24">
        <f t="shared" si="7"/>
        <v>15190</v>
      </c>
      <c r="L73" s="35">
        <f t="shared" si="8"/>
        <v>3161.3333333333335</v>
      </c>
      <c r="M73" s="35">
        <f t="shared" si="9"/>
        <v>124.00537622753835</v>
      </c>
      <c r="N73" s="36">
        <f t="shared" si="10"/>
        <v>3.9225656756918497</v>
      </c>
      <c r="O73" s="35">
        <f t="shared" si="11"/>
        <v>15806.666666666668</v>
      </c>
    </row>
    <row r="74" spans="1:15" x14ac:dyDescent="0.25">
      <c r="A74" s="15">
        <v>65</v>
      </c>
      <c r="B74" s="17" t="s">
        <v>89</v>
      </c>
      <c r="C74" s="49"/>
      <c r="D74" s="26" t="s">
        <v>28</v>
      </c>
      <c r="E74" s="32">
        <v>20</v>
      </c>
      <c r="F74" s="24">
        <v>862</v>
      </c>
      <c r="G74" s="24">
        <f t="shared" si="5"/>
        <v>17240</v>
      </c>
      <c r="H74" s="35">
        <v>896</v>
      </c>
      <c r="I74" s="35">
        <f t="shared" si="6"/>
        <v>17920</v>
      </c>
      <c r="J74" s="24">
        <v>829</v>
      </c>
      <c r="K74" s="24">
        <f t="shared" si="7"/>
        <v>16580</v>
      </c>
      <c r="L74" s="35">
        <f t="shared" si="8"/>
        <v>862.33333333333337</v>
      </c>
      <c r="M74" s="35">
        <f t="shared" si="9"/>
        <v>33.501243758005963</v>
      </c>
      <c r="N74" s="36">
        <f t="shared" si="10"/>
        <v>3.8849528903756432</v>
      </c>
      <c r="O74" s="35">
        <f t="shared" si="11"/>
        <v>17246.666666666668</v>
      </c>
    </row>
    <row r="75" spans="1:15" x14ac:dyDescent="0.25">
      <c r="A75" s="15">
        <v>66</v>
      </c>
      <c r="B75" s="17" t="s">
        <v>90</v>
      </c>
      <c r="C75" s="49"/>
      <c r="D75" s="26" t="s">
        <v>28</v>
      </c>
      <c r="E75" s="32">
        <v>58</v>
      </c>
      <c r="F75" s="24">
        <v>44</v>
      </c>
      <c r="G75" s="24">
        <f t="shared" si="5"/>
        <v>2552</v>
      </c>
      <c r="H75" s="35">
        <v>46</v>
      </c>
      <c r="I75" s="35">
        <f t="shared" si="6"/>
        <v>2668</v>
      </c>
      <c r="J75" s="24">
        <v>42</v>
      </c>
      <c r="K75" s="24">
        <f t="shared" si="7"/>
        <v>2436</v>
      </c>
      <c r="L75" s="35">
        <f t="shared" si="8"/>
        <v>44</v>
      </c>
      <c r="M75" s="35">
        <f t="shared" si="9"/>
        <v>2</v>
      </c>
      <c r="N75" s="36">
        <f t="shared" si="10"/>
        <v>4.5454545454545459</v>
      </c>
      <c r="O75" s="35">
        <f t="shared" si="11"/>
        <v>2552</v>
      </c>
    </row>
    <row r="76" spans="1:15" x14ac:dyDescent="0.25">
      <c r="A76" s="15">
        <v>67</v>
      </c>
      <c r="B76" s="17" t="s">
        <v>91</v>
      </c>
      <c r="C76" s="49"/>
      <c r="D76" s="26" t="s">
        <v>28</v>
      </c>
      <c r="E76" s="32">
        <v>16</v>
      </c>
      <c r="F76" s="24">
        <v>154</v>
      </c>
      <c r="G76" s="24">
        <f t="shared" si="5"/>
        <v>2464</v>
      </c>
      <c r="H76" s="35">
        <v>160</v>
      </c>
      <c r="I76" s="35">
        <f t="shared" si="6"/>
        <v>2560</v>
      </c>
      <c r="J76" s="24">
        <v>148</v>
      </c>
      <c r="K76" s="24">
        <f t="shared" si="7"/>
        <v>2368</v>
      </c>
      <c r="L76" s="35">
        <f t="shared" si="8"/>
        <v>154</v>
      </c>
      <c r="M76" s="35">
        <f t="shared" si="9"/>
        <v>6</v>
      </c>
      <c r="N76" s="36">
        <f t="shared" si="10"/>
        <v>3.8961038961038961</v>
      </c>
      <c r="O76" s="35">
        <f t="shared" si="11"/>
        <v>2464</v>
      </c>
    </row>
    <row r="77" spans="1:15" x14ac:dyDescent="0.25">
      <c r="A77" s="15">
        <v>68</v>
      </c>
      <c r="B77" s="17" t="s">
        <v>92</v>
      </c>
      <c r="C77" s="49"/>
      <c r="D77" s="26" t="s">
        <v>28</v>
      </c>
      <c r="E77" s="32">
        <v>13</v>
      </c>
      <c r="F77" s="24">
        <v>2058</v>
      </c>
      <c r="G77" s="24">
        <f t="shared" si="5"/>
        <v>26754</v>
      </c>
      <c r="H77" s="35">
        <v>2140</v>
      </c>
      <c r="I77" s="35">
        <f t="shared" si="6"/>
        <v>27820</v>
      </c>
      <c r="J77" s="24">
        <v>1979</v>
      </c>
      <c r="K77" s="24">
        <f t="shared" si="7"/>
        <v>25727</v>
      </c>
      <c r="L77" s="35">
        <f t="shared" si="8"/>
        <v>2059</v>
      </c>
      <c r="M77" s="35">
        <f t="shared" si="9"/>
        <v>80.504658250314932</v>
      </c>
      <c r="N77" s="36">
        <f t="shared" si="10"/>
        <v>3.9098911243474954</v>
      </c>
      <c r="O77" s="35">
        <f t="shared" si="11"/>
        <v>26767</v>
      </c>
    </row>
    <row r="78" spans="1:15" x14ac:dyDescent="0.25">
      <c r="A78" s="15">
        <v>69</v>
      </c>
      <c r="B78" s="17" t="s">
        <v>93</v>
      </c>
      <c r="C78" s="49"/>
      <c r="D78" s="26" t="s">
        <v>28</v>
      </c>
      <c r="E78" s="32">
        <v>132</v>
      </c>
      <c r="F78" s="24">
        <v>43</v>
      </c>
      <c r="G78" s="24">
        <f t="shared" si="5"/>
        <v>5676</v>
      </c>
      <c r="H78" s="35">
        <v>45</v>
      </c>
      <c r="I78" s="35">
        <f t="shared" si="6"/>
        <v>5940</v>
      </c>
      <c r="J78" s="24">
        <v>41</v>
      </c>
      <c r="K78" s="24">
        <f t="shared" si="7"/>
        <v>5412</v>
      </c>
      <c r="L78" s="35">
        <f t="shared" si="8"/>
        <v>43</v>
      </c>
      <c r="M78" s="35">
        <f t="shared" si="9"/>
        <v>2</v>
      </c>
      <c r="N78" s="36">
        <f t="shared" si="10"/>
        <v>4.6511627906976747</v>
      </c>
      <c r="O78" s="35">
        <f t="shared" si="11"/>
        <v>5676</v>
      </c>
    </row>
    <row r="79" spans="1:15" x14ac:dyDescent="0.25">
      <c r="A79" s="15">
        <v>70</v>
      </c>
      <c r="B79" s="17" t="s">
        <v>30</v>
      </c>
      <c r="C79" s="49"/>
      <c r="D79" s="34" t="s">
        <v>31</v>
      </c>
      <c r="E79" s="32">
        <v>172</v>
      </c>
      <c r="F79" s="24">
        <v>270</v>
      </c>
      <c r="G79" s="24">
        <f t="shared" si="5"/>
        <v>46440</v>
      </c>
      <c r="H79" s="35">
        <v>281</v>
      </c>
      <c r="I79" s="35">
        <f t="shared" si="6"/>
        <v>48332</v>
      </c>
      <c r="J79" s="24">
        <v>260</v>
      </c>
      <c r="K79" s="24">
        <f t="shared" si="7"/>
        <v>44720</v>
      </c>
      <c r="L79" s="35">
        <f t="shared" si="8"/>
        <v>270.33333333333331</v>
      </c>
      <c r="M79" s="35">
        <f t="shared" si="9"/>
        <v>10.503967504392488</v>
      </c>
      <c r="N79" s="36">
        <f t="shared" si="10"/>
        <v>3.8855613456445703</v>
      </c>
      <c r="O79" s="35">
        <f t="shared" si="11"/>
        <v>46497.333333333328</v>
      </c>
    </row>
    <row r="80" spans="1:15" x14ac:dyDescent="0.25">
      <c r="A80" s="15">
        <v>71</v>
      </c>
      <c r="B80" s="22" t="s">
        <v>94</v>
      </c>
      <c r="C80" s="49"/>
      <c r="D80" s="26" t="s">
        <v>28</v>
      </c>
      <c r="E80" s="32">
        <v>4</v>
      </c>
      <c r="F80" s="24">
        <v>463</v>
      </c>
      <c r="G80" s="24">
        <f t="shared" si="5"/>
        <v>1852</v>
      </c>
      <c r="H80" s="35">
        <v>482</v>
      </c>
      <c r="I80" s="35">
        <f t="shared" si="6"/>
        <v>1928</v>
      </c>
      <c r="J80" s="24">
        <v>445</v>
      </c>
      <c r="K80" s="24">
        <f t="shared" si="7"/>
        <v>1780</v>
      </c>
      <c r="L80" s="35">
        <f t="shared" si="8"/>
        <v>463.33333333333331</v>
      </c>
      <c r="M80" s="35">
        <f t="shared" si="9"/>
        <v>18.502252115170556</v>
      </c>
      <c r="N80" s="36">
        <f t="shared" si="10"/>
        <v>3.9932918234181063</v>
      </c>
      <c r="O80" s="35">
        <f t="shared" si="11"/>
        <v>1853.3333333333333</v>
      </c>
    </row>
    <row r="81" spans="1:15" x14ac:dyDescent="0.25">
      <c r="A81" s="15">
        <v>72</v>
      </c>
      <c r="B81" s="23" t="s">
        <v>95</v>
      </c>
      <c r="C81" s="49"/>
      <c r="D81" s="34" t="s">
        <v>31</v>
      </c>
      <c r="E81" s="32">
        <v>47</v>
      </c>
      <c r="F81" s="24">
        <v>26</v>
      </c>
      <c r="G81" s="24">
        <f t="shared" si="5"/>
        <v>1222</v>
      </c>
      <c r="H81" s="35">
        <v>27</v>
      </c>
      <c r="I81" s="35">
        <f t="shared" si="6"/>
        <v>1269</v>
      </c>
      <c r="J81" s="24">
        <v>25</v>
      </c>
      <c r="K81" s="24">
        <f t="shared" si="7"/>
        <v>1175</v>
      </c>
      <c r="L81" s="35">
        <f t="shared" si="8"/>
        <v>26</v>
      </c>
      <c r="M81" s="35">
        <f t="shared" si="9"/>
        <v>1</v>
      </c>
      <c r="N81" s="36">
        <f t="shared" si="10"/>
        <v>3.8461538461538463</v>
      </c>
      <c r="O81" s="35">
        <f t="shared" si="11"/>
        <v>1222</v>
      </c>
    </row>
    <row r="82" spans="1:15" x14ac:dyDescent="0.25">
      <c r="A82" s="15">
        <v>73</v>
      </c>
      <c r="B82" s="23" t="s">
        <v>96</v>
      </c>
      <c r="C82" s="49"/>
      <c r="D82" s="34" t="s">
        <v>31</v>
      </c>
      <c r="E82" s="32">
        <v>56</v>
      </c>
      <c r="F82" s="24">
        <v>190</v>
      </c>
      <c r="G82" s="24">
        <f t="shared" si="5"/>
        <v>10640</v>
      </c>
      <c r="H82" s="35">
        <v>198</v>
      </c>
      <c r="I82" s="35">
        <f t="shared" si="6"/>
        <v>11088</v>
      </c>
      <c r="J82" s="24">
        <v>183</v>
      </c>
      <c r="K82" s="24">
        <f t="shared" si="7"/>
        <v>10248</v>
      </c>
      <c r="L82" s="35">
        <f t="shared" si="8"/>
        <v>190.33333333333334</v>
      </c>
      <c r="M82" s="35">
        <f t="shared" si="9"/>
        <v>7.5055534994651349</v>
      </c>
      <c r="N82" s="36">
        <f t="shared" si="10"/>
        <v>3.9433731170569883</v>
      </c>
      <c r="O82" s="35">
        <f t="shared" si="11"/>
        <v>10658.666666666668</v>
      </c>
    </row>
    <row r="83" spans="1:15" x14ac:dyDescent="0.25">
      <c r="A83" s="15">
        <v>74</v>
      </c>
      <c r="B83" s="22" t="s">
        <v>97</v>
      </c>
      <c r="C83" s="49"/>
      <c r="D83" s="26" t="s">
        <v>28</v>
      </c>
      <c r="E83" s="32">
        <v>20</v>
      </c>
      <c r="F83" s="24">
        <v>88</v>
      </c>
      <c r="G83" s="24">
        <f t="shared" si="5"/>
        <v>1760</v>
      </c>
      <c r="H83" s="35">
        <v>92</v>
      </c>
      <c r="I83" s="35">
        <f t="shared" si="6"/>
        <v>1840</v>
      </c>
      <c r="J83" s="24">
        <v>85</v>
      </c>
      <c r="K83" s="24">
        <f t="shared" si="7"/>
        <v>1700</v>
      </c>
      <c r="L83" s="35">
        <f t="shared" si="8"/>
        <v>88.333333333333329</v>
      </c>
      <c r="M83" s="35">
        <f t="shared" si="9"/>
        <v>3.5118845842842461</v>
      </c>
      <c r="N83" s="36">
        <f t="shared" si="10"/>
        <v>3.97571839730292</v>
      </c>
      <c r="O83" s="35">
        <f t="shared" si="11"/>
        <v>1766.6666666666665</v>
      </c>
    </row>
    <row r="84" spans="1:15" x14ac:dyDescent="0.25">
      <c r="A84" s="15">
        <v>75</v>
      </c>
      <c r="B84" s="19" t="s">
        <v>98</v>
      </c>
      <c r="C84" s="49"/>
      <c r="D84" s="26" t="s">
        <v>28</v>
      </c>
      <c r="E84" s="32">
        <v>37</v>
      </c>
      <c r="F84" s="24">
        <v>229</v>
      </c>
      <c r="G84" s="24">
        <f t="shared" si="5"/>
        <v>8473</v>
      </c>
      <c r="H84" s="35">
        <v>238</v>
      </c>
      <c r="I84" s="35">
        <f t="shared" si="6"/>
        <v>8806</v>
      </c>
      <c r="J84" s="24">
        <v>220</v>
      </c>
      <c r="K84" s="24">
        <f t="shared" si="7"/>
        <v>8140</v>
      </c>
      <c r="L84" s="35">
        <f t="shared" si="8"/>
        <v>229</v>
      </c>
      <c r="M84" s="35">
        <f t="shared" si="9"/>
        <v>9</v>
      </c>
      <c r="N84" s="36">
        <f t="shared" si="10"/>
        <v>3.9301310043668125</v>
      </c>
      <c r="O84" s="35">
        <f t="shared" si="11"/>
        <v>8473</v>
      </c>
    </row>
    <row r="85" spans="1:15" x14ac:dyDescent="0.25">
      <c r="A85" s="15">
        <v>76</v>
      </c>
      <c r="B85" s="19" t="s">
        <v>99</v>
      </c>
      <c r="C85" s="49"/>
      <c r="D85" s="26" t="s">
        <v>28</v>
      </c>
      <c r="E85" s="32">
        <v>23</v>
      </c>
      <c r="F85" s="24">
        <v>72</v>
      </c>
      <c r="G85" s="24">
        <f t="shared" si="5"/>
        <v>1656</v>
      </c>
      <c r="H85" s="35">
        <v>75</v>
      </c>
      <c r="I85" s="35">
        <f t="shared" si="6"/>
        <v>1725</v>
      </c>
      <c r="J85" s="24">
        <v>69</v>
      </c>
      <c r="K85" s="24">
        <f t="shared" si="7"/>
        <v>1587</v>
      </c>
      <c r="L85" s="35">
        <f t="shared" si="8"/>
        <v>72</v>
      </c>
      <c r="M85" s="35">
        <f t="shared" si="9"/>
        <v>3</v>
      </c>
      <c r="N85" s="36">
        <f t="shared" si="10"/>
        <v>4.1666666666666661</v>
      </c>
      <c r="O85" s="35">
        <f t="shared" si="11"/>
        <v>1656</v>
      </c>
    </row>
    <row r="86" spans="1:15" x14ac:dyDescent="0.25">
      <c r="A86" s="15">
        <v>77</v>
      </c>
      <c r="B86" s="19" t="s">
        <v>100</v>
      </c>
      <c r="C86" s="49"/>
      <c r="D86" s="26" t="s">
        <v>28</v>
      </c>
      <c r="E86" s="32">
        <v>6</v>
      </c>
      <c r="F86" s="24">
        <v>35</v>
      </c>
      <c r="G86" s="24">
        <f t="shared" ref="G86:G87" si="12">F86*E86</f>
        <v>210</v>
      </c>
      <c r="H86" s="35">
        <v>36</v>
      </c>
      <c r="I86" s="35">
        <f t="shared" ref="I86:I87" si="13">H86*E86</f>
        <v>216</v>
      </c>
      <c r="J86" s="24">
        <v>34</v>
      </c>
      <c r="K86" s="24">
        <f t="shared" ref="K86:K87" si="14">E86*J86</f>
        <v>204</v>
      </c>
      <c r="L86" s="35">
        <f t="shared" ref="L86:L87" si="15">(F86+H86+J86)/3</f>
        <v>35</v>
      </c>
      <c r="M86" s="35">
        <f t="shared" ref="M86:M87" si="16">STDEV(F86,H86,J86)</f>
        <v>1</v>
      </c>
      <c r="N86" s="36">
        <f t="shared" ref="N86:N87" si="17">(M86/L86)*100</f>
        <v>2.8571428571428572</v>
      </c>
      <c r="O86" s="35">
        <f t="shared" ref="O86:O87" si="18">L86*E86</f>
        <v>210</v>
      </c>
    </row>
    <row r="87" spans="1:15" x14ac:dyDescent="0.25">
      <c r="A87" s="15">
        <v>78</v>
      </c>
      <c r="B87" s="19" t="s">
        <v>101</v>
      </c>
      <c r="C87" s="50"/>
      <c r="D87" s="26" t="s">
        <v>28</v>
      </c>
      <c r="E87" s="32">
        <v>5</v>
      </c>
      <c r="F87" s="24">
        <v>196</v>
      </c>
      <c r="G87" s="24">
        <f t="shared" si="12"/>
        <v>980</v>
      </c>
      <c r="H87" s="35">
        <v>204</v>
      </c>
      <c r="I87" s="35">
        <f t="shared" si="13"/>
        <v>1020</v>
      </c>
      <c r="J87" s="24">
        <v>188</v>
      </c>
      <c r="K87" s="24">
        <f t="shared" si="14"/>
        <v>940</v>
      </c>
      <c r="L87" s="35">
        <f t="shared" si="15"/>
        <v>196</v>
      </c>
      <c r="M87" s="35">
        <f t="shared" si="16"/>
        <v>8</v>
      </c>
      <c r="N87" s="36">
        <f t="shared" si="17"/>
        <v>4.0816326530612246</v>
      </c>
      <c r="O87" s="35">
        <f t="shared" si="18"/>
        <v>980</v>
      </c>
    </row>
    <row r="88" spans="1:15" x14ac:dyDescent="0.25">
      <c r="A88" s="16"/>
      <c r="B88" s="16"/>
      <c r="C88" s="21"/>
      <c r="D88" s="37">
        <f>SUM(E10:E87)</f>
        <v>42584</v>
      </c>
      <c r="E88" s="37"/>
      <c r="F88" s="37">
        <f>SUM(G10:G87)</f>
        <v>1027103</v>
      </c>
      <c r="G88" s="37"/>
      <c r="H88" s="37">
        <f>SUM(I10:I87)</f>
        <v>1065081</v>
      </c>
      <c r="I88" s="37"/>
      <c r="J88" s="37">
        <f>SUM(K10:K87)</f>
        <v>990013</v>
      </c>
      <c r="K88" s="37"/>
      <c r="L88" s="28"/>
      <c r="M88" s="28"/>
      <c r="N88" s="29"/>
      <c r="O88" s="30">
        <f>SUM(O10:O87)</f>
        <v>1027399</v>
      </c>
    </row>
    <row r="90" spans="1:15" x14ac:dyDescent="0.25">
      <c r="A90" s="1" t="s">
        <v>2</v>
      </c>
      <c r="G90" s="11"/>
    </row>
    <row r="93" spans="1:15" x14ac:dyDescent="0.25">
      <c r="A93" s="41" t="s">
        <v>20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</row>
    <row r="94" spans="1:15" ht="106.5" customHeigh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</row>
    <row r="95" spans="1:15" x14ac:dyDescent="0.25">
      <c r="A95" s="1" t="s">
        <v>21</v>
      </c>
    </row>
  </sheetData>
  <mergeCells count="24">
    <mergeCell ref="A93:O94"/>
    <mergeCell ref="A1:N1"/>
    <mergeCell ref="A6:N6"/>
    <mergeCell ref="A4:E4"/>
    <mergeCell ref="F4:H4"/>
    <mergeCell ref="A2:E2"/>
    <mergeCell ref="A3:E3"/>
    <mergeCell ref="A5:N5"/>
    <mergeCell ref="J88:K88"/>
    <mergeCell ref="F8:K8"/>
    <mergeCell ref="A8:A9"/>
    <mergeCell ref="L8:N8"/>
    <mergeCell ref="O8:O9"/>
    <mergeCell ref="B8:B9"/>
    <mergeCell ref="D8:D9"/>
    <mergeCell ref="E8:E9"/>
    <mergeCell ref="H88:I88"/>
    <mergeCell ref="H9:I9"/>
    <mergeCell ref="J9:K9"/>
    <mergeCell ref="C8:C9"/>
    <mergeCell ref="D88:E88"/>
    <mergeCell ref="F88:G88"/>
    <mergeCell ref="F9:G9"/>
    <mergeCell ref="C10:C87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Лист3</vt:lpstr>
      <vt:lpstr>Лист3!sub_293230110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Цырендашиев Арсалан Баирович</cp:lastModifiedBy>
  <cp:lastPrinted>2019-12-02T07:13:42Z</cp:lastPrinted>
  <dcterms:created xsi:type="dcterms:W3CDTF">1996-10-08T23:32:33Z</dcterms:created>
  <dcterms:modified xsi:type="dcterms:W3CDTF">2025-02-27T06:55:05Z</dcterms:modified>
</cp:coreProperties>
</file>