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Лист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1" l="1"/>
  <c r="I27" i="1"/>
  <c r="G25" i="1" l="1"/>
  <c r="I28" i="1" s="1"/>
</calcChain>
</file>

<file path=xl/sharedStrings.xml><?xml version="1.0" encoding="utf-8"?>
<sst xmlns="http://schemas.openxmlformats.org/spreadsheetml/2006/main" count="43" uniqueCount="38">
  <si>
    <t xml:space="preserve">№ </t>
  </si>
  <si>
    <t>Объект закупки</t>
  </si>
  <si>
    <t>Ед. изм.</t>
  </si>
  <si>
    <t>Итого:</t>
  </si>
  <si>
    <t>ОБОСНОВАНИЕ НАЧАЛЬНОЙ (МАКСИМАЛЬНОЙ) ЦЕНЫ ДОГОВОРА / ЦЕНЫ ЕДИНИЦЫ ТОВАРА, РАБОТЫ, УСЛУГИ</t>
  </si>
  <si>
    <t xml:space="preserve"> Общая информация</t>
  </si>
  <si>
    <t>ОКПД2: 19.20.21 Топливо моторное, включая автомобильный и авиационный бензин</t>
  </si>
  <si>
    <t>Бензин автомобильный (розничная реализация)АИ-92</t>
  </si>
  <si>
    <t>Бензин автомобильный (розничная реализация)АИ-95</t>
  </si>
  <si>
    <t>Топливо дизельное экологического класса не ниже К5 (розничная поставка)</t>
  </si>
  <si>
    <t>Средняя потребительская цена Товара в рублях за литр на соответствующий Товар в регионе предполагаемой выборки на дату определения цены на основании статистических данных Федеральной службы государственной статистики (руб.) (I)</t>
  </si>
  <si>
    <t>71.19</t>
  </si>
  <si>
    <t>Наименование источника ценовой информации (ИЦИ)</t>
  </si>
  <si>
    <t>Дата получения информации</t>
  </si>
  <si>
    <t>Коэффициент стоимости отвлечения денежных средств при предоставлении отсрочки платежа (N)</t>
  </si>
  <si>
    <t>Коэффициент перехода на сезонный вид продукции, рассчитанный на основании статистических данных аналогичного периода поставки предыдущего года (S)</t>
  </si>
  <si>
    <t>Наименование объекта</t>
  </si>
  <si>
    <t>июнь</t>
  </si>
  <si>
    <t>июль</t>
  </si>
  <si>
    <t>август</t>
  </si>
  <si>
    <t>сентябрь</t>
  </si>
  <si>
    <t>октябрь</t>
  </si>
  <si>
    <t>ноябрь</t>
  </si>
  <si>
    <t>декабрь</t>
  </si>
  <si>
    <t>Коэффициент перехода на сезонный вид продукции (S)</t>
  </si>
  <si>
    <r>
      <t xml:space="preserve">ИЦИ - Средняя потребительская цена Товара в рублях за литр на соответствующий Товар в регионе предполагаемой выборки на дату определения цены на основании статистических данных Федеральной службы государственной статистики:
</t>
    </r>
    <r>
      <rPr>
        <b/>
        <u/>
        <sz val="11"/>
        <color theme="1"/>
        <rFont val="Calibri"/>
        <family val="2"/>
        <charset val="204"/>
        <scheme val="minor"/>
      </rPr>
      <t>http://ssl.rosstat.gov.ru/storage/mediabank/77_28-05-2025.html</t>
    </r>
    <r>
      <rPr>
        <sz val="11"/>
        <color theme="1"/>
        <rFont val="Calibri"/>
        <family val="2"/>
        <charset val="204"/>
        <scheme val="minor"/>
      </rPr>
      <t xml:space="preserve">
</t>
    </r>
  </si>
  <si>
    <r>
      <t xml:space="preserve">Цены за месяц аналогичного периода поставки предыдущего года (руб.), источник ценовой информации: </t>
    </r>
    <r>
      <rPr>
        <b/>
        <u/>
        <sz val="11"/>
        <color theme="1"/>
        <rFont val="Calibri"/>
        <family val="2"/>
        <charset val="204"/>
        <scheme val="minor"/>
      </rPr>
      <t xml:space="preserve">https://zakupki.gov.ru/epz/order/notice/zk20/view/documents.html?regNumber=0162100011025000002 </t>
    </r>
    <r>
      <rPr>
        <u/>
        <sz val="11"/>
        <color theme="1"/>
        <rFont val="Calibri"/>
        <family val="2"/>
        <charset val="204"/>
        <scheme val="minor"/>
      </rPr>
      <t xml:space="preserve"> </t>
    </r>
    <r>
      <rPr>
        <sz val="11"/>
        <color theme="1"/>
        <rFont val="Calibri"/>
        <family val="2"/>
        <scheme val="minor"/>
      </rPr>
      <t xml:space="preserve">     </t>
    </r>
  </si>
  <si>
    <t>Расчет стоимости единицы и МЦД</t>
  </si>
  <si>
    <r>
      <t xml:space="preserve"> (руб/) (I)Средняя потребительская цена Товара в рублях за литр на соответствующий Товар в регионе предполагаемой выборки на дату определения цены (ИЦИ </t>
    </r>
    <r>
      <rPr>
        <u/>
        <sz val="9"/>
        <color theme="1"/>
        <rFont val="Calibri"/>
        <family val="2"/>
        <charset val="204"/>
        <scheme val="minor"/>
      </rPr>
      <t>https://zakupki.gov.ru/epz/order/notice/zk20/view/documents.html?regNumber=0162100011025000002</t>
    </r>
    <r>
      <rPr>
        <sz val="9"/>
        <color theme="1"/>
        <rFont val="Calibri"/>
        <family val="2"/>
        <scheme val="minor"/>
      </rPr>
      <t xml:space="preserve">) </t>
    </r>
  </si>
  <si>
    <t xml:space="preserve">Ориентировочное
Количество товара
</t>
  </si>
  <si>
    <r>
      <rPr>
        <sz val="11"/>
        <color theme="1"/>
        <rFont val="Calibri"/>
        <family val="2"/>
        <charset val="204"/>
        <scheme val="minor"/>
      </rPr>
      <t>Максимальная
Сумма 
Руб.</t>
    </r>
    <r>
      <rPr>
        <b/>
        <sz val="11"/>
        <color theme="1"/>
        <rFont val="Calibri"/>
        <family val="2"/>
        <charset val="204"/>
        <scheme val="minor"/>
      </rPr>
      <t xml:space="preserve">
</t>
    </r>
  </si>
  <si>
    <r>
      <rPr>
        <sz val="12"/>
        <color theme="1"/>
        <rFont val="Calibri"/>
        <family val="2"/>
        <charset val="204"/>
        <scheme val="minor"/>
      </rPr>
      <t>К</t>
    </r>
    <r>
      <rPr>
        <sz val="11"/>
        <color theme="1"/>
        <rFont val="Calibri"/>
        <family val="2"/>
        <scheme val="minor"/>
      </rPr>
      <t xml:space="preserve">одс(N)=(Кцб/100)12*F+1, при неиспользовании равен 1,0, где
Кодс-коэффициент отвлечения денежных средств
Кцб – ставка рефинансирования (ключевая ставка) на момент расчета, % - 21%
F –количество месяцев исполнения догвора - 30 месяцев, с учетом приемки и оплаты
</t>
    </r>
    <r>
      <rPr>
        <b/>
        <sz val="11"/>
        <color theme="1"/>
        <rFont val="Calibri"/>
        <family val="2"/>
        <charset val="204"/>
        <scheme val="minor"/>
      </rPr>
      <t>N=</t>
    </r>
    <r>
      <rPr>
        <b/>
        <sz val="12"/>
        <color theme="1"/>
        <rFont val="Calibri"/>
        <family val="2"/>
        <charset val="204"/>
        <scheme val="minor"/>
      </rPr>
      <t>(21/100)/12*30+1=1,52</t>
    </r>
  </si>
  <si>
    <t>S=I/(Σ/Е) - при неиспользовании равен 1,0, где:
S - Коэффициент перехода на сезонный вид продукции, рассчитанный на основании статистических данных аналогичного периода поставки предыдущего года 
Σ - сумма цен за месяц, взятых из статистических данных аналогичного периода поставки предыдущего года
E – аналогичный период поставки предыдущего года в месяцах</t>
  </si>
  <si>
    <r>
      <rPr>
        <sz val="10"/>
        <color theme="1"/>
        <rFont val="Calibri"/>
        <family val="2"/>
        <charset val="204"/>
        <scheme val="minor"/>
      </rPr>
      <t>Цена
единицы товара (С)
(руб.)
C=I*N*S</t>
    </r>
    <r>
      <rPr>
        <b/>
        <sz val="11"/>
        <color theme="1"/>
        <rFont val="Calibri"/>
        <family val="2"/>
        <charset val="204"/>
        <scheme val="minor"/>
      </rPr>
      <t xml:space="preserve">
</t>
    </r>
  </si>
  <si>
    <t>литр</t>
  </si>
  <si>
    <t>НМЦ: 2 353 335,32 Расчет цены выполнен с указанием формулы цены и максимального значения цены договора, с указанием цены единицы товара (Литр) и определением объема поставки с учетом максимиального значения цены договора.</t>
  </si>
  <si>
    <r>
      <t xml:space="preserve">Предмет закупки: </t>
    </r>
    <r>
      <rPr>
        <b/>
        <sz val="12"/>
        <color theme="1"/>
        <rFont val="Calibri"/>
        <family val="2"/>
        <charset val="204"/>
        <scheme val="minor"/>
      </rPr>
      <t>Поставка горюче-смазочных материалов для автомобильного транспорта с использованием топливных карт.</t>
    </r>
  </si>
  <si>
    <t xml:space="preserve">Максимальное значение цены договора составляет 2 353 310, 00 рублей (Два миллиона триста пятьдесят три тысячи триста десять рублей 00 копеек).
Заказчик не может определить необходимый объем товара. Оплата поставляемого товара будет осуществляться исходя из объёма фактически поставленного товара, по цене, не превышающем максимальную сумму договора.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</si>
</sst>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4"/>
      <color theme="1"/>
      <name val="Times New Roman"/>
      <family val="1"/>
      <charset val="204"/>
    </font>
    <font>
      <b/>
      <sz val="12"/>
      <color theme="1"/>
      <name val="Calibri"/>
      <family val="2"/>
      <charset val="204"/>
      <scheme val="minor"/>
    </font>
    <font>
      <b/>
      <sz val="11"/>
      <color theme="1"/>
      <name val="Calibri"/>
      <family val="2"/>
      <scheme val="minor"/>
    </font>
    <font>
      <b/>
      <sz val="10"/>
      <color theme="1"/>
      <name val="Times New Roman"/>
      <family val="1"/>
      <charset val="204"/>
    </font>
    <font>
      <b/>
      <sz val="12"/>
      <color theme="1"/>
      <name val="Calibri"/>
      <family val="2"/>
      <scheme val="minor"/>
    </font>
    <font>
      <sz val="12"/>
      <color theme="1"/>
      <name val="Times New Roman"/>
      <family val="1"/>
      <charset val="204"/>
    </font>
    <font>
      <b/>
      <sz val="8"/>
      <color theme="1"/>
      <name val="Calibri"/>
      <family val="2"/>
      <charset val="204"/>
      <scheme val="minor"/>
    </font>
    <font>
      <sz val="10"/>
      <color theme="1"/>
      <name val="Times New Roman"/>
      <family val="1"/>
      <charset val="204"/>
    </font>
    <font>
      <sz val="10"/>
      <color theme="1"/>
      <name val="Calibri"/>
      <family val="2"/>
      <charset val="204"/>
      <scheme val="minor"/>
    </font>
    <font>
      <sz val="12"/>
      <color theme="1"/>
      <name val="Calibri"/>
      <family val="2"/>
      <charset val="204"/>
      <scheme val="minor"/>
    </font>
    <font>
      <sz val="12"/>
      <color rgb="FF000000"/>
      <name val="Times New Roman"/>
      <family val="1"/>
      <charset val="204"/>
    </font>
    <font>
      <sz val="9"/>
      <color theme="1"/>
      <name val="Calibri"/>
      <family val="2"/>
      <scheme val="minor"/>
    </font>
    <font>
      <u/>
      <sz val="11"/>
      <color theme="1"/>
      <name val="Calibri"/>
      <family val="2"/>
      <charset val="204"/>
      <scheme val="minor"/>
    </font>
    <font>
      <b/>
      <u/>
      <sz val="11"/>
      <color theme="1"/>
      <name val="Calibri"/>
      <family val="2"/>
      <charset val="204"/>
      <scheme val="minor"/>
    </font>
    <font>
      <u/>
      <sz val="9"/>
      <color theme="1"/>
      <name val="Calibri"/>
      <family val="2"/>
      <charset val="204"/>
      <scheme val="minor"/>
    </font>
    <font>
      <sz val="9"/>
      <color theme="1"/>
      <name val="Times New Roman"/>
      <family val="1"/>
      <charset val="204"/>
    </font>
    <font>
      <sz val="9"/>
      <color theme="1"/>
      <name val="Calibri"/>
      <family val="2"/>
      <charset val="204"/>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7" fillId="0" borderId="0" xfId="0" applyFont="1"/>
    <xf numFmtId="0" fontId="0" fillId="0" borderId="0" xfId="0" applyAlignment="1">
      <alignment horizontal="left"/>
    </xf>
    <xf numFmtId="0" fontId="0" fillId="0" borderId="0" xfId="0" applyAlignment="1">
      <alignment wrapText="1"/>
    </xf>
    <xf numFmtId="0" fontId="6" fillId="0" borderId="0" xfId="0" applyFont="1" applyAlignment="1">
      <alignment horizontal="left"/>
    </xf>
    <xf numFmtId="0" fontId="8" fillId="0" borderId="0" xfId="0" applyFont="1"/>
    <xf numFmtId="0" fontId="9" fillId="0" borderId="1" xfId="0" applyFont="1" applyBorder="1" applyAlignment="1">
      <alignment horizontal="center"/>
    </xf>
    <xf numFmtId="0" fontId="10" fillId="0" borderId="1" xfId="0" applyFont="1" applyBorder="1" applyAlignment="1">
      <alignment horizontal="justify" vertical="center" wrapText="1"/>
    </xf>
    <xf numFmtId="0" fontId="10" fillId="0" borderId="1" xfId="0" applyFont="1" applyBorder="1" applyAlignment="1">
      <alignment wrapText="1"/>
    </xf>
    <xf numFmtId="0" fontId="9" fillId="0" borderId="1" xfId="0" applyFont="1" applyBorder="1"/>
    <xf numFmtId="16" fontId="0" fillId="0" borderId="0" xfId="0" applyNumberFormat="1" applyAlignment="1">
      <alignment horizontal="left"/>
    </xf>
    <xf numFmtId="0" fontId="4" fillId="0" borderId="1" xfId="0" applyFont="1" applyBorder="1" applyAlignment="1">
      <alignment horizontal="center" vertical="center" wrapText="1"/>
    </xf>
    <xf numFmtId="0" fontId="0" fillId="0" borderId="0" xfId="0" applyBorder="1" applyAlignment="1">
      <alignment wrapText="1"/>
    </xf>
    <xf numFmtId="0" fontId="12" fillId="0" borderId="1" xfId="0" applyFont="1" applyBorder="1" applyAlignment="1">
      <alignment horizontal="center" vertical="center"/>
    </xf>
    <xf numFmtId="0" fontId="4" fillId="0" borderId="1" xfId="0" applyFont="1" applyBorder="1" applyAlignment="1">
      <alignment horizontal="left" wrapText="1"/>
    </xf>
    <xf numFmtId="0" fontId="14" fillId="0" borderId="1" xfId="0" applyFont="1" applyBorder="1" applyAlignment="1">
      <alignment horizontal="center" vertical="center" wrapText="1"/>
    </xf>
    <xf numFmtId="0" fontId="9" fillId="0" borderId="1" xfId="0" applyFont="1" applyBorder="1" applyAlignment="1"/>
    <xf numFmtId="0" fontId="0" fillId="0" borderId="2" xfId="0" applyBorder="1" applyAlignment="1">
      <alignment wrapText="1"/>
    </xf>
    <xf numFmtId="0" fontId="4" fillId="0" borderId="0" xfId="0" applyFont="1" applyBorder="1" applyAlignment="1">
      <alignment horizontal="left" wrapText="1"/>
    </xf>
    <xf numFmtId="14" fontId="5" fillId="0" borderId="0" xfId="0" applyNumberFormat="1" applyFont="1" applyBorder="1" applyAlignment="1">
      <alignment horizontal="center" vertical="center" wrapText="1"/>
    </xf>
    <xf numFmtId="0" fontId="0" fillId="0" borderId="0" xfId="0"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3" xfId="0" applyFont="1" applyBorder="1" applyAlignment="1">
      <alignment wrapText="1"/>
    </xf>
    <xf numFmtId="0" fontId="17" fillId="0" borderId="5" xfId="0" applyFont="1" applyBorder="1" applyAlignment="1">
      <alignment horizontal="center" vertical="center"/>
    </xf>
    <xf numFmtId="0" fontId="12" fillId="0" borderId="5" xfId="0" applyFont="1" applyBorder="1" applyAlignment="1">
      <alignment horizontal="center" vertical="center"/>
    </xf>
    <xf numFmtId="0" fontId="22" fillId="0" borderId="1" xfId="0" applyFont="1" applyBorder="1" applyAlignment="1">
      <alignment horizontal="center" vertical="center"/>
    </xf>
    <xf numFmtId="0" fontId="6" fillId="0" borderId="0" xfId="0" applyFont="1" applyAlignment="1">
      <alignment horizontal="center" vertical="center"/>
    </xf>
    <xf numFmtId="4" fontId="6" fillId="0" borderId="1" xfId="0" applyNumberFormat="1" applyFont="1" applyFill="1" applyBorder="1" applyAlignment="1">
      <alignment horizontal="center" vertical="center"/>
    </xf>
    <xf numFmtId="4" fontId="9" fillId="0" borderId="1" xfId="0" applyNumberFormat="1" applyFont="1" applyBorder="1" applyAlignment="1">
      <alignment horizontal="center" vertical="center"/>
    </xf>
    <xf numFmtId="4" fontId="9" fillId="2" borderId="1" xfId="0" applyNumberFormat="1" applyFont="1" applyFill="1" applyBorder="1" applyAlignment="1">
      <alignment horizontal="center" vertical="center"/>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164" fontId="14" fillId="0" borderId="1" xfId="0" applyNumberFormat="1" applyFont="1" applyBorder="1" applyAlignment="1">
      <alignment horizontal="center" vertical="center" wrapText="1"/>
    </xf>
    <xf numFmtId="0" fontId="24" fillId="0" borderId="0" xfId="0" applyFont="1"/>
    <xf numFmtId="4" fontId="8" fillId="0" borderId="1" xfId="0" applyNumberFormat="1" applyFont="1" applyBorder="1"/>
    <xf numFmtId="0" fontId="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6" fontId="24" fillId="0" borderId="0" xfId="0" applyNumberFormat="1" applyFont="1" applyBorder="1" applyAlignment="1">
      <alignment horizontal="left" wrapText="1"/>
    </xf>
    <xf numFmtId="0" fontId="0" fillId="0" borderId="0" xfId="0" applyAlignment="1"/>
    <xf numFmtId="0" fontId="2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6" fillId="2" borderId="0" xfId="0" applyFont="1" applyFill="1" applyAlignment="1">
      <alignment horizontal="left" wrapText="1"/>
    </xf>
    <xf numFmtId="0" fontId="2" fillId="0" borderId="0" xfId="0" applyFont="1" applyAlignment="1"/>
    <xf numFmtId="0" fontId="12" fillId="0" borderId="0" xfId="0" applyFont="1" applyAlignment="1">
      <alignment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xf numFmtId="14" fontId="5" fillId="0" borderId="1" xfId="0" applyNumberFormat="1" applyFont="1" applyBorder="1" applyAlignment="1">
      <alignment horizontal="center" vertical="center" wrapText="1"/>
    </xf>
    <xf numFmtId="0" fontId="0" fillId="0" borderId="1" xfId="0" applyBorder="1" applyAlignment="1">
      <alignment wrapText="1"/>
    </xf>
    <xf numFmtId="0" fontId="11" fillId="0" borderId="1" xfId="0" applyFont="1" applyBorder="1" applyAlignment="1"/>
    <xf numFmtId="0" fontId="1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wrapText="1"/>
    </xf>
    <xf numFmtId="0" fontId="2" fillId="0" borderId="3" xfId="0" applyFont="1" applyBorder="1" applyAlignment="1">
      <alignment wrapText="1"/>
    </xf>
    <xf numFmtId="0" fontId="0" fillId="0" borderId="4" xfId="0" applyBorder="1" applyAlignment="1">
      <alignment wrapText="1"/>
    </xf>
    <xf numFmtId="0" fontId="0" fillId="0" borderId="5" xfId="0" applyBorder="1" applyAlignment="1"/>
    <xf numFmtId="0" fontId="18" fillId="0" borderId="1" xfId="0" applyFont="1" applyBorder="1" applyAlignment="1">
      <alignment horizontal="center" vertical="center" wrapText="1"/>
    </xf>
    <xf numFmtId="0" fontId="0" fillId="0" borderId="6" xfId="0" applyBorder="1" applyAlignment="1"/>
  </cellXfs>
  <cellStyles count="1">
    <cellStyle name="Обычный"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tabSelected="1" topLeftCell="A22" zoomScaleNormal="100" workbookViewId="0">
      <selection activeCell="B30" sqref="B30:I30"/>
    </sheetView>
  </sheetViews>
  <sheetFormatPr defaultRowHeight="15" x14ac:dyDescent="0.25"/>
  <cols>
    <col min="1" max="1" width="4" customWidth="1"/>
    <col min="2" max="2" width="18.42578125" customWidth="1"/>
    <col min="3" max="3" width="20.28515625" customWidth="1"/>
    <col min="4" max="4" width="20" customWidth="1"/>
    <col min="5" max="5" width="13.7109375" customWidth="1"/>
    <col min="6" max="6" width="16.7109375" customWidth="1"/>
    <col min="7" max="7" width="14.140625" customWidth="1"/>
    <col min="8" max="8" width="13.5703125" customWidth="1"/>
    <col min="9" max="10" width="14.140625" customWidth="1"/>
    <col min="11" max="11" width="16" customWidth="1"/>
    <col min="12" max="12" width="10" bestFit="1" customWidth="1"/>
  </cols>
  <sheetData>
    <row r="1" spans="2:11" ht="18.75" x14ac:dyDescent="0.3">
      <c r="B1" s="1" t="s">
        <v>4</v>
      </c>
    </row>
    <row r="3" spans="2:11" x14ac:dyDescent="0.25">
      <c r="B3" s="2" t="s">
        <v>5</v>
      </c>
    </row>
    <row r="4" spans="2:11" ht="33" customHeight="1" x14ac:dyDescent="0.25">
      <c r="B4" s="42" t="s">
        <v>36</v>
      </c>
      <c r="C4" s="43"/>
      <c r="D4" s="43"/>
      <c r="E4" s="43"/>
      <c r="F4" s="43"/>
      <c r="G4" s="43"/>
      <c r="H4" s="38"/>
      <c r="I4" s="38"/>
    </row>
    <row r="5" spans="2:11" x14ac:dyDescent="0.25">
      <c r="B5" s="10" t="s">
        <v>6</v>
      </c>
    </row>
    <row r="6" spans="2:11" ht="48.75" customHeight="1" x14ac:dyDescent="0.25">
      <c r="B6" s="47" t="s">
        <v>35</v>
      </c>
      <c r="C6" s="48"/>
      <c r="D6" s="48"/>
      <c r="E6" s="48"/>
      <c r="F6" s="48"/>
      <c r="G6" s="48"/>
    </row>
    <row r="7" spans="2:11" x14ac:dyDescent="0.25">
      <c r="B7" s="4"/>
    </row>
    <row r="8" spans="2:11" ht="88.5" customHeight="1" x14ac:dyDescent="0.25">
      <c r="B8" s="11" t="s">
        <v>12</v>
      </c>
      <c r="C8" s="51" t="s">
        <v>25</v>
      </c>
      <c r="D8" s="52"/>
      <c r="E8" s="52"/>
      <c r="F8" s="52"/>
      <c r="G8" s="52"/>
    </row>
    <row r="9" spans="2:11" s="3" customFormat="1" ht="30.75" customHeight="1" x14ac:dyDescent="0.25">
      <c r="B9" s="14" t="s">
        <v>13</v>
      </c>
      <c r="C9" s="53">
        <v>45803</v>
      </c>
      <c r="D9" s="46"/>
      <c r="E9" s="46"/>
      <c r="F9" s="54"/>
      <c r="G9" s="54"/>
    </row>
    <row r="10" spans="2:11" s="3" customFormat="1" ht="19.5" customHeight="1" x14ac:dyDescent="0.25">
      <c r="B10" s="18"/>
      <c r="C10" s="19"/>
      <c r="D10" s="20"/>
      <c r="E10" s="20"/>
      <c r="F10" s="12"/>
      <c r="G10" s="12"/>
    </row>
    <row r="11" spans="2:11" s="3" customFormat="1" ht="18" customHeight="1" x14ac:dyDescent="0.25">
      <c r="B11" s="58" t="s">
        <v>32</v>
      </c>
      <c r="C11" s="52"/>
      <c r="D11" s="52"/>
      <c r="E11" s="52"/>
      <c r="F11" s="52"/>
      <c r="G11" s="52"/>
      <c r="H11" s="52"/>
    </row>
    <row r="12" spans="2:11" s="3" customFormat="1" ht="18" customHeight="1" x14ac:dyDescent="0.25">
      <c r="B12" s="52"/>
      <c r="C12" s="52"/>
      <c r="D12" s="52"/>
      <c r="E12" s="52"/>
      <c r="F12" s="52"/>
      <c r="G12" s="52"/>
      <c r="H12" s="52"/>
    </row>
    <row r="13" spans="2:11" s="3" customFormat="1" ht="18" customHeight="1" x14ac:dyDescent="0.25">
      <c r="B13" s="52"/>
      <c r="C13" s="52"/>
      <c r="D13" s="52"/>
      <c r="E13" s="52"/>
      <c r="F13" s="52"/>
      <c r="G13" s="52"/>
      <c r="H13" s="52"/>
    </row>
    <row r="14" spans="2:11" ht="27" customHeight="1" x14ac:dyDescent="0.25">
      <c r="B14" s="52"/>
      <c r="C14" s="52"/>
      <c r="D14" s="52"/>
      <c r="E14" s="52"/>
      <c r="F14" s="52"/>
      <c r="G14" s="52"/>
      <c r="H14" s="52"/>
    </row>
    <row r="15" spans="2:11" ht="67.5" customHeight="1" x14ac:dyDescent="0.25">
      <c r="B15" s="62" t="s">
        <v>16</v>
      </c>
      <c r="C15" s="62" t="s">
        <v>28</v>
      </c>
      <c r="D15" s="46" t="s">
        <v>26</v>
      </c>
      <c r="E15" s="46"/>
      <c r="F15" s="46"/>
      <c r="G15" s="46"/>
      <c r="H15" s="46"/>
      <c r="I15" s="46"/>
      <c r="J15" s="46"/>
      <c r="K15" s="46" t="s">
        <v>24</v>
      </c>
    </row>
    <row r="16" spans="2:11" ht="111.75" customHeight="1" x14ac:dyDescent="0.25">
      <c r="B16" s="52"/>
      <c r="C16" s="63"/>
      <c r="D16" s="21" t="s">
        <v>17</v>
      </c>
      <c r="E16" s="22" t="s">
        <v>18</v>
      </c>
      <c r="F16" s="21" t="s">
        <v>19</v>
      </c>
      <c r="G16" s="21" t="s">
        <v>20</v>
      </c>
      <c r="H16" s="21" t="s">
        <v>21</v>
      </c>
      <c r="I16" s="22" t="s">
        <v>22</v>
      </c>
      <c r="J16" s="22" t="s">
        <v>23</v>
      </c>
      <c r="K16" s="50"/>
    </row>
    <row r="17" spans="1:12" ht="39" customHeight="1" x14ac:dyDescent="0.25">
      <c r="B17" s="27" t="s">
        <v>7</v>
      </c>
      <c r="C17" s="15">
        <v>52.35</v>
      </c>
      <c r="D17" s="28">
        <v>50.66</v>
      </c>
      <c r="E17" s="25">
        <v>52.04</v>
      </c>
      <c r="F17" s="26">
        <v>52.26</v>
      </c>
      <c r="G17" s="26">
        <v>52.45</v>
      </c>
      <c r="H17" s="26">
        <v>52.85</v>
      </c>
      <c r="I17" s="25">
        <v>53.44</v>
      </c>
      <c r="J17" s="25">
        <v>54.3</v>
      </c>
      <c r="K17" s="23">
        <v>1.0621</v>
      </c>
    </row>
    <row r="18" spans="1:12" ht="47.25" customHeight="1" x14ac:dyDescent="0.25">
      <c r="B18" s="27" t="s">
        <v>8</v>
      </c>
      <c r="C18" s="15">
        <v>57.23</v>
      </c>
      <c r="D18" s="28">
        <v>54.93</v>
      </c>
      <c r="E18" s="25">
        <v>56.25</v>
      </c>
      <c r="F18" s="26">
        <v>56.44</v>
      </c>
      <c r="G18" s="26">
        <v>56.66</v>
      </c>
      <c r="H18" s="26">
        <v>57.07</v>
      </c>
      <c r="I18" s="25">
        <v>57.63</v>
      </c>
      <c r="J18" s="25">
        <v>58.59</v>
      </c>
      <c r="K18" s="23">
        <v>1.0625</v>
      </c>
    </row>
    <row r="19" spans="1:12" ht="54" customHeight="1" x14ac:dyDescent="0.25">
      <c r="B19" s="27" t="s">
        <v>9</v>
      </c>
      <c r="C19" s="15">
        <v>68.540000000000006</v>
      </c>
      <c r="D19" s="29">
        <v>65.05</v>
      </c>
      <c r="E19" s="13">
        <v>66.12</v>
      </c>
      <c r="F19" s="24">
        <v>66.349999999999994</v>
      </c>
      <c r="G19" s="24">
        <v>66.5</v>
      </c>
      <c r="H19" s="24">
        <v>66.95</v>
      </c>
      <c r="I19" s="13">
        <v>68.510000000000005</v>
      </c>
      <c r="J19" s="13">
        <v>70</v>
      </c>
      <c r="K19" s="23">
        <v>1.0615000000000001</v>
      </c>
    </row>
    <row r="20" spans="1:12" x14ac:dyDescent="0.25">
      <c r="B20" s="12"/>
    </row>
    <row r="21" spans="1:12" ht="76.5" customHeight="1" x14ac:dyDescent="0.25">
      <c r="B21" s="59" t="s">
        <v>31</v>
      </c>
      <c r="C21" s="60"/>
      <c r="D21" s="60"/>
      <c r="E21" s="60"/>
      <c r="F21" s="60"/>
      <c r="G21" s="61"/>
    </row>
    <row r="22" spans="1:12" ht="18" customHeight="1" x14ac:dyDescent="0.25">
      <c r="B22" s="5" t="s">
        <v>27</v>
      </c>
      <c r="C22" s="17"/>
      <c r="D22" s="17"/>
      <c r="E22" s="17"/>
      <c r="F22" s="17"/>
    </row>
    <row r="23" spans="1:12" s="3" customFormat="1" ht="27.75" customHeight="1" x14ac:dyDescent="0.25">
      <c r="A23" s="45" t="s">
        <v>0</v>
      </c>
      <c r="B23" s="57" t="s">
        <v>1</v>
      </c>
      <c r="C23" s="57" t="s">
        <v>2</v>
      </c>
      <c r="D23" s="56" t="s">
        <v>10</v>
      </c>
      <c r="E23" s="56" t="s">
        <v>14</v>
      </c>
      <c r="F23" s="56" t="s">
        <v>15</v>
      </c>
      <c r="G23" s="40" t="s">
        <v>33</v>
      </c>
      <c r="H23" s="44" t="s">
        <v>29</v>
      </c>
      <c r="I23" s="45" t="s">
        <v>30</v>
      </c>
    </row>
    <row r="24" spans="1:12" s="3" customFormat="1" ht="120.75" customHeight="1" x14ac:dyDescent="0.25">
      <c r="A24" s="45"/>
      <c r="B24" s="57"/>
      <c r="C24" s="57"/>
      <c r="D24" s="56"/>
      <c r="E24" s="56"/>
      <c r="F24" s="56"/>
      <c r="G24" s="41"/>
      <c r="H24" s="44"/>
      <c r="I24" s="46"/>
    </row>
    <row r="25" spans="1:12" ht="51" x14ac:dyDescent="0.25">
      <c r="A25" s="6">
        <v>1</v>
      </c>
      <c r="B25" s="7" t="s">
        <v>7</v>
      </c>
      <c r="C25" s="30" t="s">
        <v>34</v>
      </c>
      <c r="D25" s="15">
        <v>55.85</v>
      </c>
      <c r="E25" s="37">
        <v>1</v>
      </c>
      <c r="F25" s="36">
        <v>1.0621</v>
      </c>
      <c r="G25" s="34">
        <f>D25*E25*F25</f>
        <v>59.318285000000003</v>
      </c>
      <c r="H25" s="32">
        <v>3000</v>
      </c>
      <c r="I25" s="33">
        <v>177960</v>
      </c>
      <c r="L25" s="3"/>
    </row>
    <row r="26" spans="1:12" ht="51" x14ac:dyDescent="0.25">
      <c r="A26" s="6">
        <v>2</v>
      </c>
      <c r="B26" s="7" t="s">
        <v>8</v>
      </c>
      <c r="C26" s="30" t="s">
        <v>34</v>
      </c>
      <c r="D26" s="15">
        <v>60.35</v>
      </c>
      <c r="E26" s="35">
        <v>1</v>
      </c>
      <c r="F26" s="36">
        <v>1.0625</v>
      </c>
      <c r="G26" s="34">
        <f>D26*E26*F26</f>
        <v>64.121875000000003</v>
      </c>
      <c r="H26" s="32">
        <v>16250</v>
      </c>
      <c r="I26" s="33">
        <v>1041950</v>
      </c>
      <c r="L26" s="3"/>
    </row>
    <row r="27" spans="1:12" ht="51.75" x14ac:dyDescent="0.25">
      <c r="A27" s="6">
        <v>3</v>
      </c>
      <c r="B27" s="8" t="s">
        <v>9</v>
      </c>
      <c r="C27" s="30" t="s">
        <v>34</v>
      </c>
      <c r="D27" s="15" t="s">
        <v>11</v>
      </c>
      <c r="E27" s="35">
        <v>1</v>
      </c>
      <c r="F27" s="36">
        <v>1.0615000000000001</v>
      </c>
      <c r="G27" s="31">
        <v>75.56</v>
      </c>
      <c r="H27" s="32">
        <v>15000</v>
      </c>
      <c r="I27" s="33">
        <f t="shared" ref="I26:I27" si="0">G27*H27</f>
        <v>1133400</v>
      </c>
      <c r="L27" s="3"/>
    </row>
    <row r="28" spans="1:12" ht="18.75" customHeight="1" x14ac:dyDescent="0.25">
      <c r="A28" s="55" t="s">
        <v>3</v>
      </c>
      <c r="B28" s="55"/>
      <c r="C28" s="55"/>
      <c r="D28" s="55"/>
      <c r="E28" s="16"/>
      <c r="F28" s="9"/>
      <c r="G28" s="9"/>
      <c r="H28" s="9"/>
      <c r="I28" s="39">
        <f>SUM(I25:I27)</f>
        <v>2353310</v>
      </c>
    </row>
    <row r="30" spans="1:12" ht="81" customHeight="1" x14ac:dyDescent="0.25">
      <c r="B30" s="49" t="s">
        <v>37</v>
      </c>
      <c r="C30" s="43"/>
      <c r="D30" s="43"/>
      <c r="E30" s="43"/>
      <c r="F30" s="43"/>
      <c r="G30" s="43"/>
      <c r="H30" s="43"/>
      <c r="I30" s="43"/>
    </row>
  </sheetData>
  <mergeCells count="21">
    <mergeCell ref="B30:I30"/>
    <mergeCell ref="K15:K16"/>
    <mergeCell ref="C8:G8"/>
    <mergeCell ref="C9:G9"/>
    <mergeCell ref="A28:D28"/>
    <mergeCell ref="A23:A24"/>
    <mergeCell ref="D23:D24"/>
    <mergeCell ref="C23:C24"/>
    <mergeCell ref="B23:B24"/>
    <mergeCell ref="B11:H14"/>
    <mergeCell ref="B21:G21"/>
    <mergeCell ref="B15:B16"/>
    <mergeCell ref="C15:C16"/>
    <mergeCell ref="D15:J15"/>
    <mergeCell ref="E23:E24"/>
    <mergeCell ref="F23:F24"/>
    <mergeCell ref="G23:G24"/>
    <mergeCell ref="B4:G4"/>
    <mergeCell ref="H23:H24"/>
    <mergeCell ref="I23:I24"/>
    <mergeCell ref="B6:G6"/>
  </mergeCells>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2025-06-11T09:00:07Z</dcterms:modified>
</cp:coreProperties>
</file>