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rp.metrostr.ru\net\zgd52\Отдел закупок\Филимонихина А.В\П7588_Поставка фасонного проката_АЭФ\на размещение\"/>
    </mc:Choice>
  </mc:AlternateContent>
  <xr:revisionPtr revIDLastSave="0" documentId="8_{EE3A56CA-5232-412C-9661-38BDC18DB701}" xr6:coauthVersionLast="36" xr6:coauthVersionMax="36" xr10:uidLastSave="{00000000-0000-0000-0000-000000000000}"/>
  <bookViews>
    <workbookView showHorizontalScroll="0" showVerticalScroll="0" showSheetTabs="0" xWindow="0" yWindow="0" windowWidth="23040" windowHeight="9060" tabRatio="596" xr2:uid="{00000000-000D-0000-FFFF-FFFF00000000}"/>
  </bookViews>
  <sheets>
    <sheet name="НМЦД" sheetId="2" r:id="rId1"/>
  </sheets>
  <definedNames>
    <definedName name="_xlnm._FilterDatabase" localSheetId="0" hidden="1">НМЦД!$A$8:$Q$30</definedName>
    <definedName name="_xlnm.Print_Area" localSheetId="0">НМЦД!$A$1:$L$31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2" l="1"/>
  <c r="L26" i="2" s="1"/>
  <c r="K25" i="2"/>
  <c r="L25" i="2" s="1"/>
  <c r="K24" i="2"/>
  <c r="L24" i="2" s="1"/>
  <c r="J23" i="2"/>
  <c r="J24" i="2"/>
  <c r="J25" i="2"/>
  <c r="J26" i="2"/>
  <c r="J27" i="2"/>
  <c r="H24" i="2"/>
  <c r="H25" i="2"/>
  <c r="H26" i="2"/>
  <c r="H27" i="2"/>
  <c r="H28" i="2"/>
  <c r="H29" i="2"/>
  <c r="F24" i="2"/>
  <c r="F25" i="2"/>
  <c r="F26" i="2"/>
  <c r="F27" i="2"/>
  <c r="J12" i="2" l="1"/>
  <c r="J13" i="2"/>
  <c r="H12" i="2"/>
  <c r="F12" i="2"/>
  <c r="K12" i="2"/>
  <c r="L12" i="2" s="1"/>
  <c r="K11" i="2" l="1"/>
  <c r="K13" i="2"/>
  <c r="K14" i="2"/>
  <c r="K15" i="2"/>
  <c r="K16" i="2"/>
  <c r="K17" i="2"/>
  <c r="K18" i="2"/>
  <c r="K19" i="2"/>
  <c r="K20" i="2"/>
  <c r="K21" i="2"/>
  <c r="K22" i="2"/>
  <c r="K23" i="2"/>
  <c r="K27" i="2"/>
  <c r="L27" i="2" s="1"/>
  <c r="K28" i="2"/>
  <c r="K29" i="2"/>
  <c r="K10" i="2"/>
  <c r="F11" i="2" l="1"/>
  <c r="H11" i="2"/>
  <c r="J11" i="2"/>
  <c r="L11" i="2"/>
  <c r="F13" i="2"/>
  <c r="H13" i="2"/>
  <c r="L13" i="2"/>
  <c r="F14" i="2"/>
  <c r="H14" i="2"/>
  <c r="J14" i="2"/>
  <c r="L14" i="2"/>
  <c r="F15" i="2"/>
  <c r="H15" i="2"/>
  <c r="J15" i="2"/>
  <c r="L15" i="2"/>
  <c r="F16" i="2"/>
  <c r="H16" i="2"/>
  <c r="J16" i="2"/>
  <c r="L16" i="2"/>
  <c r="F17" i="2"/>
  <c r="H17" i="2"/>
  <c r="J17" i="2"/>
  <c r="L17" i="2"/>
  <c r="F18" i="2"/>
  <c r="H18" i="2"/>
  <c r="J18" i="2"/>
  <c r="L18" i="2"/>
  <c r="F19" i="2"/>
  <c r="H19" i="2"/>
  <c r="J19" i="2"/>
  <c r="L19" i="2"/>
  <c r="F20" i="2"/>
  <c r="H20" i="2"/>
  <c r="J20" i="2"/>
  <c r="L20" i="2"/>
  <c r="F21" i="2"/>
  <c r="H21" i="2"/>
  <c r="J21" i="2"/>
  <c r="L21" i="2"/>
  <c r="F22" i="2"/>
  <c r="H22" i="2"/>
  <c r="J22" i="2"/>
  <c r="L22" i="2"/>
  <c r="F23" i="2"/>
  <c r="H23" i="2"/>
  <c r="L23" i="2"/>
  <c r="F28" i="2"/>
  <c r="J28" i="2"/>
  <c r="L28" i="2"/>
  <c r="F29" i="2"/>
  <c r="J29" i="2"/>
  <c r="L29" i="2"/>
  <c r="D30" i="2" l="1"/>
  <c r="J10" i="2"/>
  <c r="J30" i="2" s="1"/>
  <c r="J31" i="2" s="1"/>
  <c r="L10" i="2" l="1"/>
  <c r="L30" i="2" s="1"/>
  <c r="L31" i="2" s="1"/>
  <c r="H10" i="2"/>
  <c r="F10" i="2"/>
  <c r="F30" i="2" s="1"/>
  <c r="F31" i="2" s="1"/>
  <c r="H30" i="2" l="1"/>
  <c r="H31" i="2" s="1"/>
</calcChain>
</file>

<file path=xl/sharedStrings.xml><?xml version="1.0" encoding="utf-8"?>
<sst xmlns="http://schemas.openxmlformats.org/spreadsheetml/2006/main" count="81" uniqueCount="58">
  <si>
    <t>Наименование товара</t>
  </si>
  <si>
    <t>п/п</t>
  </si>
  <si>
    <t>ед. измер.</t>
  </si>
  <si>
    <t>количество</t>
  </si>
  <si>
    <t>НМЦД</t>
  </si>
  <si>
    <t>Стоимость товаров за ед. с учетом НДС руб.</t>
  </si>
  <si>
    <t>Общая
стоимость товаров с учетом НДС руб.</t>
  </si>
  <si>
    <t>НМЦЕ товаров с учетом НДС руб.</t>
  </si>
  <si>
    <t>Источник информации: коммерческие предложения Контрагентов</t>
  </si>
  <si>
    <t>Ценовое предложение №1</t>
  </si>
  <si>
    <t>Ценовое предложение №2</t>
  </si>
  <si>
    <t>Ценовое предложение №3</t>
  </si>
  <si>
    <t>2</t>
  </si>
  <si>
    <t>Структурное подразделение: Отдел МТО</t>
  </si>
  <si>
    <t>т</t>
  </si>
  <si>
    <t>1</t>
  </si>
  <si>
    <t>3</t>
  </si>
  <si>
    <t>4</t>
  </si>
  <si>
    <t>5</t>
  </si>
  <si>
    <t>6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</si>
  <si>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</si>
  <si>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</si>
  <si>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</si>
  <si>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</si>
  <si>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</si>
  <si>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</si>
  <si>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</si>
  <si>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</si>
  <si>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</si>
  <si>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Итого без НДС</t>
  </si>
  <si>
    <t>Итого с НДС 22%</t>
  </si>
  <si>
    <t>7</t>
  </si>
  <si>
    <t>8</t>
  </si>
  <si>
    <t>Наименование товара: Фасонный прокат</t>
  </si>
  <si>
    <t>18</t>
  </si>
  <si>
    <t>19</t>
  </si>
  <si>
    <t>20</t>
  </si>
  <si>
    <t>Двутавр 20К1 С345</t>
  </si>
  <si>
    <t>Двутавр 25Б1 С245</t>
  </si>
  <si>
    <t>Двутавр 25Б1 С255</t>
  </si>
  <si>
    <t>Двутавр 30Б1 С245</t>
  </si>
  <si>
    <t>Двутавр 30Б1 С345Б</t>
  </si>
  <si>
    <t>Двутавр 35Б1 С255</t>
  </si>
  <si>
    <t>Двутавр 40Б1 С345Б</t>
  </si>
  <si>
    <t>Двутавр 45Б1 С345Б</t>
  </si>
  <si>
    <t>Двутавр 50Б1 С255Б</t>
  </si>
  <si>
    <t>Двутавр 50Б1 С345Б</t>
  </si>
  <si>
    <t>Двутавр 55Б1 С255Б</t>
  </si>
  <si>
    <t>Двутавр 55Б1 С345Б</t>
  </si>
  <si>
    <t>Двутавр 60Б1 С255Б</t>
  </si>
  <si>
    <t>Двутавр 60Б1 С345Б</t>
  </si>
  <si>
    <t>Двутавр 70Б1 С345Б</t>
  </si>
  <si>
    <t>Двутавр 70Б2 С255Б</t>
  </si>
  <si>
    <t>Уголок стальной 100х100х10 С345</t>
  </si>
  <si>
    <t>Уголок стальной 40х40х5 С245</t>
  </si>
  <si>
    <t>Швеллер 20П С255</t>
  </si>
  <si>
    <t>Швеллер 30П С245</t>
  </si>
  <si>
    <t xml:space="preserve">РАСЧЕТ НАЧАЛЬНОЙ (МАКСИМАЛЬНОЙ) ЦЕНЫ ДОГОВОРА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</si>
</sst>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left" vertic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2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wrapText="1"/>
    </xf>
    <xf numFmtId="4" fontId="4" fillId="0" borderId="7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4" fontId="6" fillId="0" borderId="7" xfId="0" applyNumberFormat="1" applyFont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49" fontId="6" fillId="2" borderId="4" xfId="0" applyNumberFormat="1" applyFont="1" applyFill="1" applyBorder="1" applyAlignment="1">
      <alignment horizontal="center"/>
    </xf>
    <xf numFmtId="4" fontId="6" fillId="2" borderId="7" xfId="0" applyNumberFormat="1" applyFont="1" applyFill="1" applyBorder="1" applyAlignment="1">
      <alignment horizontal="center" wrapText="1"/>
    </xf>
    <xf numFmtId="4" fontId="6" fillId="2" borderId="4" xfId="0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2000000}"/>
    <cellStyle name="Обычный 4 5 11 2" xfId="3" xr:uid="{00000000-0005-0000-0000-000003000000}"/>
    <cellStyle name="Обычный 4 5 3 6" xfId="2" xr:uid="{00000000-0005-0000-0000-000004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zoomScale="85" zoomScaleNormal="85" zoomScaleSheetLayoutView="100" workbookViewId="0">
      <selection activeCell="E47" sqref="E47"/>
    </sheetView>
  </sheetViews>
  <sheetFormatPr defaultColWidth="9.109375" defaultRowHeight="13.8" x14ac:dyDescent="0.25"/>
  <cols>
    <col min="1" max="1" width="6.109375" style="1" customWidth="1"/>
    <col min="2" max="2" width="43.6640625" style="1" customWidth="1"/>
    <col min="3" max="3" width="7.88671875" style="1" customWidth="1"/>
    <col min="4" max="4" width="11.5546875" style="5" customWidth="1"/>
    <col min="5" max="10" width="15.6640625" style="1" customWidth="1"/>
    <col min="11" max="11" width="15.6640625" style="3" customWidth="1"/>
    <col min="12" max="12" width="15.6640625" style="1" customWidth="1"/>
    <col min="13" max="16384" width="9.109375" style="1"/>
  </cols>
  <sheetData>
    <row r="1" spans="1:17" x14ac:dyDescent="0.25">
      <c r="I1" s="7"/>
      <c r="J1" s="7"/>
      <c r="K1" s="9"/>
      <c r="L1" s="15"/>
      <c r="M1" s="7"/>
      <c r="N1" s="7"/>
      <c r="O1" s="7"/>
      <c r="P1" s="7"/>
      <c r="Q1" s="7"/>
    </row>
    <row r="3" spans="1:17" x14ac:dyDescent="0.25">
      <c r="A3" s="46" t="s">
        <v>57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7" x14ac:dyDescent="0.25">
      <c r="A4" s="44" t="s">
        <v>13</v>
      </c>
      <c r="B4" s="44"/>
      <c r="C4" s="44"/>
      <c r="D4" s="44"/>
      <c r="E4" s="44"/>
      <c r="F4" s="44"/>
      <c r="G4" s="44"/>
      <c r="H4" s="6"/>
      <c r="I4" s="6"/>
      <c r="J4" s="45"/>
      <c r="K4" s="45"/>
      <c r="L4" s="45"/>
    </row>
    <row r="5" spans="1:17" x14ac:dyDescent="0.25">
      <c r="A5" s="49" t="s">
        <v>33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7" x14ac:dyDescent="0.25">
      <c r="A6" s="49" t="s">
        <v>8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7" x14ac:dyDescent="0.25">
      <c r="A7" s="54" t="s">
        <v>1</v>
      </c>
      <c r="B7" s="50" t="s">
        <v>0</v>
      </c>
      <c r="C7" s="50" t="s">
        <v>2</v>
      </c>
      <c r="D7" s="56" t="s">
        <v>3</v>
      </c>
      <c r="E7" s="52" t="s">
        <v>9</v>
      </c>
      <c r="F7" s="53"/>
      <c r="G7" s="52" t="s">
        <v>10</v>
      </c>
      <c r="H7" s="53"/>
      <c r="I7" s="52" t="s">
        <v>11</v>
      </c>
      <c r="J7" s="53"/>
      <c r="K7" s="50" t="s">
        <v>7</v>
      </c>
      <c r="L7" s="47" t="s">
        <v>4</v>
      </c>
    </row>
    <row r="8" spans="1:17" ht="69" x14ac:dyDescent="0.25">
      <c r="A8" s="55"/>
      <c r="B8" s="51"/>
      <c r="C8" s="51"/>
      <c r="D8" s="57"/>
      <c r="E8" s="2" t="s">
        <v>5</v>
      </c>
      <c r="F8" s="2" t="s">
        <v>6</v>
      </c>
      <c r="G8" s="2" t="s">
        <v>5</v>
      </c>
      <c r="H8" s="2" t="s">
        <v>6</v>
      </c>
      <c r="I8" s="4" t="s">
        <v>5</v>
      </c>
      <c r="J8" s="4" t="s">
        <v>6</v>
      </c>
      <c r="K8" s="51"/>
      <c r="L8" s="48"/>
    </row>
    <row r="9" spans="1:17" x14ac:dyDescent="0.25">
      <c r="A9" s="10">
        <v>1</v>
      </c>
      <c r="B9" s="11">
        <v>2</v>
      </c>
      <c r="C9" s="12">
        <v>3</v>
      </c>
      <c r="D9" s="13">
        <v>4</v>
      </c>
      <c r="E9" s="16">
        <v>5</v>
      </c>
      <c r="F9" s="17">
        <v>6</v>
      </c>
      <c r="G9" s="16">
        <v>7</v>
      </c>
      <c r="H9" s="16">
        <v>8</v>
      </c>
      <c r="I9" s="18">
        <v>9</v>
      </c>
      <c r="J9" s="18">
        <v>10</v>
      </c>
      <c r="K9" s="19">
        <v>11</v>
      </c>
      <c r="L9" s="14">
        <v>12</v>
      </c>
    </row>
    <row r="10" spans="1:17" x14ac:dyDescent="0.25">
      <c r="A10" s="28" t="s">
        <v>15</v>
      </c>
      <c r="B10" s="25" t="s">
        <v>37</v>
      </c>
      <c r="C10" s="26" t="s">
        <v>14</v>
      </c>
      <c r="D10" s="27">
        <v>135.989</v>
      </c>
      <c r="E10" s="29">
        <v>92500</v>
      </c>
      <c r="F10" s="30">
        <f t="shared" ref="F10" si="0">D10*E10</f>
        <v>12578982.5</v>
      </c>
      <c r="G10" s="21">
        <v>99081</v>
      </c>
      <c r="H10" s="20">
        <f t="shared" ref="H10" si="1">D10*G10</f>
        <v>13473926.109999999</v>
      </c>
      <c r="I10" s="23">
        <v>105300</v>
      </c>
      <c r="J10" s="20">
        <f t="shared" ref="J10" si="2">D10*I10</f>
        <v>14319641.699999999</v>
      </c>
      <c r="K10" s="22">
        <f>E10</f>
        <v>92500</v>
      </c>
      <c r="L10" s="22">
        <f t="shared" ref="L10" si="3">D10*K10</f>
        <v>12578982.5</v>
      </c>
    </row>
    <row r="11" spans="1:17" x14ac:dyDescent="0.25">
      <c r="A11" s="28" t="s">
        <v>12</v>
      </c>
      <c r="B11" s="25" t="s">
        <v>38</v>
      </c>
      <c r="C11" s="26" t="s">
        <v>14</v>
      </c>
      <c r="D11" s="27">
        <v>92.331999999999994</v>
      </c>
      <c r="E11" s="29">
        <v>94400</v>
      </c>
      <c r="F11" s="30">
        <f t="shared" ref="F11:F29" si="4">D11*E11</f>
        <v>8716140.8000000007</v>
      </c>
      <c r="G11" s="21">
        <v>101101</v>
      </c>
      <c r="H11" s="20">
        <f t="shared" ref="H11:H29" si="5">D11*G11</f>
        <v>9334857.5299999993</v>
      </c>
      <c r="I11" s="23">
        <v>110500</v>
      </c>
      <c r="J11" s="20">
        <f t="shared" ref="J11:J29" si="6">D11*I11</f>
        <v>10202686</v>
      </c>
      <c r="K11" s="22">
        <f t="shared" ref="K11:K29" si="7">E11</f>
        <v>94400</v>
      </c>
      <c r="L11" s="22">
        <f t="shared" ref="L11:L29" si="8">D11*K11</f>
        <v>8716140.8000000007</v>
      </c>
    </row>
    <row r="12" spans="1:17" x14ac:dyDescent="0.25">
      <c r="A12" s="28" t="s">
        <v>16</v>
      </c>
      <c r="B12" s="25" t="s">
        <v>39</v>
      </c>
      <c r="C12" s="26" t="s">
        <v>14</v>
      </c>
      <c r="D12" s="27">
        <v>113.136</v>
      </c>
      <c r="E12" s="29">
        <v>94400</v>
      </c>
      <c r="F12" s="30">
        <f t="shared" si="4"/>
        <v>10680038.4</v>
      </c>
      <c r="G12" s="21">
        <v>101101</v>
      </c>
      <c r="H12" s="20">
        <f t="shared" si="5"/>
        <v>11438162.74</v>
      </c>
      <c r="I12" s="23">
        <v>110500</v>
      </c>
      <c r="J12" s="20">
        <f t="shared" si="6"/>
        <v>12501528</v>
      </c>
      <c r="K12" s="22">
        <f t="shared" si="7"/>
        <v>94400</v>
      </c>
      <c r="L12" s="22">
        <f>K12*D12</f>
        <v>10680038.4</v>
      </c>
    </row>
    <row r="13" spans="1:17" x14ac:dyDescent="0.25">
      <c r="A13" s="28" t="s">
        <v>17</v>
      </c>
      <c r="B13" s="25" t="s">
        <v>40</v>
      </c>
      <c r="C13" s="26" t="s">
        <v>14</v>
      </c>
      <c r="D13" s="27">
        <v>120.741</v>
      </c>
      <c r="E13" s="29">
        <v>86000</v>
      </c>
      <c r="F13" s="30">
        <f t="shared" si="4"/>
        <v>10383726</v>
      </c>
      <c r="G13" s="21">
        <v>93122</v>
      </c>
      <c r="H13" s="20">
        <f t="shared" si="5"/>
        <v>11243643.4</v>
      </c>
      <c r="I13" s="23">
        <v>105300</v>
      </c>
      <c r="J13" s="20">
        <f t="shared" si="6"/>
        <v>12714027.300000001</v>
      </c>
      <c r="K13" s="22">
        <f t="shared" si="7"/>
        <v>86000</v>
      </c>
      <c r="L13" s="22">
        <f t="shared" si="8"/>
        <v>10383726</v>
      </c>
    </row>
    <row r="14" spans="1:17" x14ac:dyDescent="0.25">
      <c r="A14" s="28" t="s">
        <v>18</v>
      </c>
      <c r="B14" s="25" t="s">
        <v>41</v>
      </c>
      <c r="C14" s="26" t="s">
        <v>14</v>
      </c>
      <c r="D14" s="27">
        <v>67.435000000000002</v>
      </c>
      <c r="E14" s="29">
        <v>92500</v>
      </c>
      <c r="F14" s="30">
        <f t="shared" si="4"/>
        <v>6237737.5</v>
      </c>
      <c r="G14" s="21">
        <v>99081</v>
      </c>
      <c r="H14" s="20">
        <f t="shared" si="5"/>
        <v>6681527.2400000002</v>
      </c>
      <c r="I14" s="23">
        <v>105300</v>
      </c>
      <c r="J14" s="20">
        <f t="shared" si="6"/>
        <v>7100905.5</v>
      </c>
      <c r="K14" s="22">
        <f t="shared" si="7"/>
        <v>92500</v>
      </c>
      <c r="L14" s="22">
        <f t="shared" si="8"/>
        <v>6237737.5</v>
      </c>
    </row>
    <row r="15" spans="1:17" x14ac:dyDescent="0.25">
      <c r="A15" s="28" t="s">
        <v>19</v>
      </c>
      <c r="B15" s="25" t="s">
        <v>42</v>
      </c>
      <c r="C15" s="26" t="s">
        <v>14</v>
      </c>
      <c r="D15" s="27">
        <v>92.873999999999995</v>
      </c>
      <c r="E15" s="29">
        <v>85600</v>
      </c>
      <c r="F15" s="30">
        <f t="shared" si="4"/>
        <v>7950014.4000000004</v>
      </c>
      <c r="G15" s="21">
        <v>92617</v>
      </c>
      <c r="H15" s="20">
        <f t="shared" si="5"/>
        <v>8601711.2599999998</v>
      </c>
      <c r="I15" s="23">
        <v>104000</v>
      </c>
      <c r="J15" s="20">
        <f t="shared" si="6"/>
        <v>9658896</v>
      </c>
      <c r="K15" s="22">
        <f t="shared" si="7"/>
        <v>85600</v>
      </c>
      <c r="L15" s="22">
        <f t="shared" si="8"/>
        <v>7950014.4000000004</v>
      </c>
    </row>
    <row r="16" spans="1:17" x14ac:dyDescent="0.25">
      <c r="A16" s="28" t="s">
        <v>31</v>
      </c>
      <c r="B16" s="25" t="s">
        <v>43</v>
      </c>
      <c r="C16" s="26" t="s">
        <v>14</v>
      </c>
      <c r="D16" s="27">
        <v>143.554</v>
      </c>
      <c r="E16" s="29">
        <v>89700</v>
      </c>
      <c r="F16" s="30">
        <f t="shared" si="4"/>
        <v>12876793.800000001</v>
      </c>
      <c r="G16" s="21">
        <v>96556</v>
      </c>
      <c r="H16" s="20">
        <f t="shared" si="5"/>
        <v>13861000.02</v>
      </c>
      <c r="I16" s="23">
        <v>101400</v>
      </c>
      <c r="J16" s="20">
        <f t="shared" si="6"/>
        <v>14556375.6</v>
      </c>
      <c r="K16" s="22">
        <f t="shared" si="7"/>
        <v>89700</v>
      </c>
      <c r="L16" s="22">
        <f t="shared" si="8"/>
        <v>12876793.800000001</v>
      </c>
    </row>
    <row r="17" spans="1:12" x14ac:dyDescent="0.25">
      <c r="A17" s="28" t="s">
        <v>32</v>
      </c>
      <c r="B17" s="25" t="s">
        <v>44</v>
      </c>
      <c r="C17" s="26" t="s">
        <v>14</v>
      </c>
      <c r="D17" s="27">
        <v>386.678</v>
      </c>
      <c r="E17" s="29">
        <v>92300</v>
      </c>
      <c r="F17" s="30">
        <f t="shared" si="4"/>
        <v>35690379.399999999</v>
      </c>
      <c r="G17" s="21">
        <v>98879</v>
      </c>
      <c r="H17" s="20">
        <f t="shared" si="5"/>
        <v>38234333.960000001</v>
      </c>
      <c r="I17" s="23">
        <v>101400</v>
      </c>
      <c r="J17" s="20">
        <f t="shared" si="6"/>
        <v>39209149.200000003</v>
      </c>
      <c r="K17" s="22">
        <f t="shared" si="7"/>
        <v>92300</v>
      </c>
      <c r="L17" s="22">
        <f t="shared" si="8"/>
        <v>35690379.399999999</v>
      </c>
    </row>
    <row r="18" spans="1:12" x14ac:dyDescent="0.25">
      <c r="A18" s="28" t="s">
        <v>20</v>
      </c>
      <c r="B18" s="25" t="s">
        <v>45</v>
      </c>
      <c r="C18" s="26" t="s">
        <v>14</v>
      </c>
      <c r="D18" s="27">
        <v>54.235999999999997</v>
      </c>
      <c r="E18" s="29">
        <v>85800</v>
      </c>
      <c r="F18" s="30">
        <f t="shared" si="4"/>
        <v>4653448.8</v>
      </c>
      <c r="G18" s="21">
        <v>92718</v>
      </c>
      <c r="H18" s="20">
        <f t="shared" si="5"/>
        <v>5028653.45</v>
      </c>
      <c r="I18" s="23">
        <v>99710</v>
      </c>
      <c r="J18" s="20">
        <f t="shared" si="6"/>
        <v>5407871.5599999996</v>
      </c>
      <c r="K18" s="22">
        <f t="shared" si="7"/>
        <v>85800</v>
      </c>
      <c r="L18" s="22">
        <f t="shared" si="8"/>
        <v>4653448.8</v>
      </c>
    </row>
    <row r="19" spans="1:12" x14ac:dyDescent="0.25">
      <c r="A19" s="28" t="s">
        <v>21</v>
      </c>
      <c r="B19" s="25" t="s">
        <v>46</v>
      </c>
      <c r="C19" s="26" t="s">
        <v>14</v>
      </c>
      <c r="D19" s="27">
        <v>153.63999999999999</v>
      </c>
      <c r="E19" s="29">
        <v>90100</v>
      </c>
      <c r="F19" s="30">
        <f t="shared" si="4"/>
        <v>13842964</v>
      </c>
      <c r="G19" s="21">
        <v>98778</v>
      </c>
      <c r="H19" s="20">
        <f t="shared" si="5"/>
        <v>15176251.92</v>
      </c>
      <c r="I19" s="23">
        <v>100100</v>
      </c>
      <c r="J19" s="20">
        <f t="shared" si="6"/>
        <v>15379364</v>
      </c>
      <c r="K19" s="22">
        <f t="shared" si="7"/>
        <v>90100</v>
      </c>
      <c r="L19" s="22">
        <f t="shared" si="8"/>
        <v>13842964</v>
      </c>
    </row>
    <row r="20" spans="1:12" x14ac:dyDescent="0.25">
      <c r="A20" s="28" t="s">
        <v>22</v>
      </c>
      <c r="B20" s="25" t="s">
        <v>47</v>
      </c>
      <c r="C20" s="26" t="s">
        <v>14</v>
      </c>
      <c r="D20" s="27">
        <v>88.805999999999997</v>
      </c>
      <c r="E20" s="29">
        <v>85800</v>
      </c>
      <c r="F20" s="30">
        <f t="shared" si="4"/>
        <v>7619554.7999999998</v>
      </c>
      <c r="G20" s="21">
        <v>92819</v>
      </c>
      <c r="H20" s="20">
        <f t="shared" si="5"/>
        <v>8242884.1100000003</v>
      </c>
      <c r="I20" s="23">
        <v>99840</v>
      </c>
      <c r="J20" s="20">
        <f t="shared" si="6"/>
        <v>8866391.0399999991</v>
      </c>
      <c r="K20" s="22">
        <f t="shared" si="7"/>
        <v>85800</v>
      </c>
      <c r="L20" s="22">
        <f t="shared" si="8"/>
        <v>7619554.7999999998</v>
      </c>
    </row>
    <row r="21" spans="1:12" x14ac:dyDescent="0.25">
      <c r="A21" s="28" t="s">
        <v>23</v>
      </c>
      <c r="B21" s="25" t="s">
        <v>48</v>
      </c>
      <c r="C21" s="26" t="s">
        <v>14</v>
      </c>
      <c r="D21" s="27">
        <v>727.55</v>
      </c>
      <c r="E21" s="29">
        <v>92300</v>
      </c>
      <c r="F21" s="30">
        <f t="shared" si="4"/>
        <v>67152865</v>
      </c>
      <c r="G21" s="21">
        <v>98778</v>
      </c>
      <c r="H21" s="20">
        <f t="shared" si="5"/>
        <v>71865933.900000006</v>
      </c>
      <c r="I21" s="23">
        <v>100100</v>
      </c>
      <c r="J21" s="20">
        <f t="shared" si="6"/>
        <v>72827755</v>
      </c>
      <c r="K21" s="22">
        <f t="shared" si="7"/>
        <v>92300</v>
      </c>
      <c r="L21" s="22">
        <f t="shared" si="8"/>
        <v>67152865</v>
      </c>
    </row>
    <row r="22" spans="1:12" x14ac:dyDescent="0.25">
      <c r="A22" s="28" t="s">
        <v>24</v>
      </c>
      <c r="B22" s="25" t="s">
        <v>49</v>
      </c>
      <c r="C22" s="26" t="s">
        <v>14</v>
      </c>
      <c r="D22" s="27">
        <v>471.58800000000002</v>
      </c>
      <c r="E22" s="29">
        <v>85800</v>
      </c>
      <c r="F22" s="30">
        <f t="shared" si="4"/>
        <v>40462250.399999999</v>
      </c>
      <c r="G22" s="21">
        <v>92819</v>
      </c>
      <c r="H22" s="20">
        <f t="shared" si="5"/>
        <v>43772326.57</v>
      </c>
      <c r="I22" s="23">
        <v>99840</v>
      </c>
      <c r="J22" s="20">
        <f t="shared" si="6"/>
        <v>47083345.920000002</v>
      </c>
      <c r="K22" s="22">
        <f t="shared" si="7"/>
        <v>85800</v>
      </c>
      <c r="L22" s="22">
        <f t="shared" si="8"/>
        <v>40462250.399999999</v>
      </c>
    </row>
    <row r="23" spans="1:12" x14ac:dyDescent="0.25">
      <c r="A23" s="28" t="s">
        <v>25</v>
      </c>
      <c r="B23" s="25" t="s">
        <v>50</v>
      </c>
      <c r="C23" s="26" t="s">
        <v>14</v>
      </c>
      <c r="D23" s="27">
        <v>266.69600000000003</v>
      </c>
      <c r="E23" s="29">
        <v>92300</v>
      </c>
      <c r="F23" s="30">
        <f t="shared" si="4"/>
        <v>24616040.800000001</v>
      </c>
      <c r="G23" s="21">
        <v>98778</v>
      </c>
      <c r="H23" s="20">
        <f t="shared" si="5"/>
        <v>26343697.489999998</v>
      </c>
      <c r="I23" s="23">
        <v>100100</v>
      </c>
      <c r="J23" s="20">
        <f t="shared" si="6"/>
        <v>26696269.600000001</v>
      </c>
      <c r="K23" s="22">
        <f t="shared" si="7"/>
        <v>92300</v>
      </c>
      <c r="L23" s="22">
        <f t="shared" si="8"/>
        <v>24616040.800000001</v>
      </c>
    </row>
    <row r="24" spans="1:12" x14ac:dyDescent="0.25">
      <c r="A24" s="28" t="s">
        <v>26</v>
      </c>
      <c r="B24" s="25" t="s">
        <v>51</v>
      </c>
      <c r="C24" s="26" t="s">
        <v>14</v>
      </c>
      <c r="D24" s="27">
        <v>957.97799999999995</v>
      </c>
      <c r="E24" s="29">
        <v>94800</v>
      </c>
      <c r="F24" s="30">
        <f t="shared" si="4"/>
        <v>90816314.400000006</v>
      </c>
      <c r="G24" s="21">
        <v>101303</v>
      </c>
      <c r="H24" s="20">
        <f t="shared" si="5"/>
        <v>97046045.329999998</v>
      </c>
      <c r="I24" s="23">
        <v>104000</v>
      </c>
      <c r="J24" s="20">
        <f t="shared" si="6"/>
        <v>99629712</v>
      </c>
      <c r="K24" s="22">
        <f t="shared" si="7"/>
        <v>94800</v>
      </c>
      <c r="L24" s="22">
        <f t="shared" si="8"/>
        <v>90816314.400000006</v>
      </c>
    </row>
    <row r="25" spans="1:12" x14ac:dyDescent="0.25">
      <c r="A25" s="28" t="s">
        <v>27</v>
      </c>
      <c r="B25" s="25" t="s">
        <v>52</v>
      </c>
      <c r="C25" s="26" t="s">
        <v>14</v>
      </c>
      <c r="D25" s="27">
        <v>143.96199999999999</v>
      </c>
      <c r="E25" s="29">
        <v>89500</v>
      </c>
      <c r="F25" s="30">
        <f t="shared" si="4"/>
        <v>12884599</v>
      </c>
      <c r="G25" s="21">
        <v>95950</v>
      </c>
      <c r="H25" s="20">
        <f t="shared" si="5"/>
        <v>13813153.9</v>
      </c>
      <c r="I25" s="23">
        <v>101140</v>
      </c>
      <c r="J25" s="20">
        <f t="shared" si="6"/>
        <v>14560316.68</v>
      </c>
      <c r="K25" s="22">
        <f t="shared" si="7"/>
        <v>89500</v>
      </c>
      <c r="L25" s="22">
        <f t="shared" si="8"/>
        <v>12884599</v>
      </c>
    </row>
    <row r="26" spans="1:12" x14ac:dyDescent="0.25">
      <c r="A26" s="28" t="s">
        <v>28</v>
      </c>
      <c r="B26" s="25" t="s">
        <v>53</v>
      </c>
      <c r="C26" s="26" t="s">
        <v>14</v>
      </c>
      <c r="D26" s="27">
        <v>64.307000000000002</v>
      </c>
      <c r="E26" s="29">
        <v>81500</v>
      </c>
      <c r="F26" s="30">
        <f t="shared" si="4"/>
        <v>5241020.5</v>
      </c>
      <c r="G26" s="21">
        <v>97970</v>
      </c>
      <c r="H26" s="20">
        <f t="shared" si="5"/>
        <v>6300156.79</v>
      </c>
      <c r="I26" s="23">
        <v>65000</v>
      </c>
      <c r="J26" s="20">
        <f t="shared" si="6"/>
        <v>4179955</v>
      </c>
      <c r="K26" s="22">
        <f t="shared" si="7"/>
        <v>81500</v>
      </c>
      <c r="L26" s="22">
        <f t="shared" si="8"/>
        <v>5241020.5</v>
      </c>
    </row>
    <row r="27" spans="1:12" x14ac:dyDescent="0.25">
      <c r="A27" s="28" t="s">
        <v>34</v>
      </c>
      <c r="B27" s="25" t="s">
        <v>54</v>
      </c>
      <c r="C27" s="26" t="s">
        <v>14</v>
      </c>
      <c r="D27" s="27">
        <v>83.097999999999999</v>
      </c>
      <c r="E27" s="29">
        <v>59400</v>
      </c>
      <c r="F27" s="30">
        <f t="shared" si="4"/>
        <v>4936021.2</v>
      </c>
      <c r="G27" s="21">
        <v>65145</v>
      </c>
      <c r="H27" s="20">
        <f t="shared" si="5"/>
        <v>5413419.21</v>
      </c>
      <c r="I27" s="23">
        <v>68900</v>
      </c>
      <c r="J27" s="20">
        <f t="shared" si="6"/>
        <v>5725452.2000000002</v>
      </c>
      <c r="K27" s="22">
        <f t="shared" si="7"/>
        <v>59400</v>
      </c>
      <c r="L27" s="22">
        <f t="shared" si="8"/>
        <v>4936021.2</v>
      </c>
    </row>
    <row r="28" spans="1:12" x14ac:dyDescent="0.25">
      <c r="A28" s="28" t="s">
        <v>35</v>
      </c>
      <c r="B28" s="25" t="s">
        <v>55</v>
      </c>
      <c r="C28" s="26" t="s">
        <v>14</v>
      </c>
      <c r="D28" s="27">
        <v>69.903999999999996</v>
      </c>
      <c r="E28" s="29">
        <v>94200</v>
      </c>
      <c r="F28" s="30">
        <f t="shared" si="4"/>
        <v>6584956.7999999998</v>
      </c>
      <c r="G28" s="21">
        <v>111100</v>
      </c>
      <c r="H28" s="20">
        <f t="shared" si="5"/>
        <v>7766334.4000000004</v>
      </c>
      <c r="I28" s="23">
        <v>131300</v>
      </c>
      <c r="J28" s="20">
        <f t="shared" si="6"/>
        <v>9178395.1999999993</v>
      </c>
      <c r="K28" s="22">
        <f t="shared" si="7"/>
        <v>94200</v>
      </c>
      <c r="L28" s="22">
        <f t="shared" si="8"/>
        <v>6584956.7999999998</v>
      </c>
    </row>
    <row r="29" spans="1:12" x14ac:dyDescent="0.25">
      <c r="A29" s="28" t="s">
        <v>36</v>
      </c>
      <c r="B29" s="25" t="s">
        <v>56</v>
      </c>
      <c r="C29" s="26" t="s">
        <v>14</v>
      </c>
      <c r="D29" s="27">
        <v>110.95099999999999</v>
      </c>
      <c r="E29" s="29">
        <v>110600</v>
      </c>
      <c r="F29" s="30">
        <f t="shared" si="4"/>
        <v>12271180.6</v>
      </c>
      <c r="G29" s="21">
        <v>139380</v>
      </c>
      <c r="H29" s="20">
        <f t="shared" si="5"/>
        <v>15464350.380000001</v>
      </c>
      <c r="I29" s="23">
        <v>166400</v>
      </c>
      <c r="J29" s="20">
        <f t="shared" si="6"/>
        <v>18462246.399999999</v>
      </c>
      <c r="K29" s="22">
        <f t="shared" si="7"/>
        <v>110600</v>
      </c>
      <c r="L29" s="22">
        <f t="shared" si="8"/>
        <v>12271180.6</v>
      </c>
    </row>
    <row r="30" spans="1:12" ht="19.5" customHeight="1" x14ac:dyDescent="0.25">
      <c r="A30" s="36" t="s">
        <v>30</v>
      </c>
      <c r="B30" s="37"/>
      <c r="C30" s="38"/>
      <c r="D30" s="42">
        <f>SUM(D10:D29)</f>
        <v>4345.4549999999999</v>
      </c>
      <c r="E30" s="32"/>
      <c r="F30" s="31">
        <f>SUM(F10:F29)</f>
        <v>396195029.10000002</v>
      </c>
      <c r="G30" s="34"/>
      <c r="H30" s="24">
        <f>SUM(H10:H29)</f>
        <v>429102369.70999998</v>
      </c>
      <c r="I30" s="34"/>
      <c r="J30" s="24">
        <f>SUM(J10:J29)</f>
        <v>448260283.89999998</v>
      </c>
      <c r="K30" s="34"/>
      <c r="L30" s="24">
        <f>SUM(L10:L29)</f>
        <v>396195029.10000002</v>
      </c>
    </row>
    <row r="31" spans="1:12" ht="19.5" customHeight="1" x14ac:dyDescent="0.25">
      <c r="A31" s="39" t="s">
        <v>29</v>
      </c>
      <c r="B31" s="40"/>
      <c r="C31" s="41"/>
      <c r="D31" s="43"/>
      <c r="E31" s="33"/>
      <c r="F31" s="31">
        <f>F30/1.22</f>
        <v>324750023.85000002</v>
      </c>
      <c r="G31" s="35"/>
      <c r="H31" s="24">
        <f>H30/1.22</f>
        <v>351723253.86000001</v>
      </c>
      <c r="I31" s="35"/>
      <c r="J31" s="24">
        <f>J30/1.22</f>
        <v>367426462.20999998</v>
      </c>
      <c r="K31" s="35"/>
      <c r="L31" s="24">
        <f>L30/1.22</f>
        <v>324750023.85000002</v>
      </c>
    </row>
    <row r="32" spans="1:12" x14ac:dyDescent="0.25">
      <c r="E32" s="8"/>
      <c r="H32" s="8"/>
    </row>
  </sheetData>
  <mergeCells count="21">
    <mergeCell ref="A4:G4"/>
    <mergeCell ref="J4:L4"/>
    <mergeCell ref="A3:L3"/>
    <mergeCell ref="L7:L8"/>
    <mergeCell ref="A5:K5"/>
    <mergeCell ref="A6:K6"/>
    <mergeCell ref="K7:K8"/>
    <mergeCell ref="I7:J7"/>
    <mergeCell ref="G7:H7"/>
    <mergeCell ref="A7:A8"/>
    <mergeCell ref="B7:B8"/>
    <mergeCell ref="C7:C8"/>
    <mergeCell ref="D7:D8"/>
    <mergeCell ref="E7:F7"/>
    <mergeCell ref="E30:E31"/>
    <mergeCell ref="G30:G31"/>
    <mergeCell ref="I30:I31"/>
    <mergeCell ref="K30:K31"/>
    <mergeCell ref="A30:C30"/>
    <mergeCell ref="A31:C31"/>
    <mergeCell ref="D30:D31"/>
  </mergeCells>
  <phoneticPr fontId="2" type="noConversion"/>
  <pageMargins left="0.7" right="0.7" top="0.75" bottom="0.75" header="0.3" footer="0.3"/>
  <pageSetup paperSize="9" scale="60" orientation="landscape" r:id="rId1"/>
  <ignoredErrors>
    <ignoredError sqref="D30 F30 H30 J30 L30" formulaRange="1"/>
    <ignoredError sqref="A10:A11 A13:A23 A12 A24:A29" numberStoredAsText="1"/>
    <ignoredError sqref="L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НМЦД</vt:lpstr>
      <vt:lpstr>НМЦД!Область_печати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Филимонихина Анна Владимировна</cp:lastModifiedBy>
  <cp:lastPrinted>2026-04-07T09:36:50Z</cp:lastPrinted>
  <dcterms:created xsi:type="dcterms:W3CDTF">2021-08-23T08:58:50Z</dcterms:created>
  <dcterms:modified xsi:type="dcterms:W3CDTF">2026-04-15T14:25:51Z</dcterms:modified>
</cp:coreProperties>
</file>