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закупок\Бушилова\2026\МАЙ\Ценовой отбор МСП цена за ед_\"/>
    </mc:Choice>
  </mc:AlternateContent>
  <bookViews>
    <workbookView xWindow="0" yWindow="0" windowWidth="11400" windowHeight="5892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H315" i="1" l="1"/>
  <c r="F31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6" i="1"/>
  <c r="L316" i="1" l="1"/>
  <c r="Q202" i="1"/>
  <c r="P202" i="1"/>
  <c r="Q161" i="1"/>
  <c r="P161" i="1"/>
  <c r="Q40" i="1"/>
  <c r="P40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6" i="1"/>
  <c r="J314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10" i="1"/>
  <c r="J9" i="1"/>
  <c r="J8" i="1"/>
  <c r="J7" i="1"/>
  <c r="J6" i="1"/>
  <c r="Q314" i="1"/>
  <c r="P314" i="1"/>
  <c r="Q313" i="1"/>
  <c r="P313" i="1"/>
  <c r="Q308" i="1"/>
  <c r="P308" i="1"/>
  <c r="Q307" i="1"/>
  <c r="P307" i="1"/>
  <c r="Q305" i="1"/>
  <c r="P305" i="1"/>
  <c r="Q300" i="1"/>
  <c r="P300" i="1"/>
  <c r="Q296" i="1"/>
  <c r="P296" i="1"/>
  <c r="Q295" i="1"/>
  <c r="P295" i="1"/>
  <c r="Q293" i="1"/>
  <c r="P289" i="1"/>
  <c r="Q289" i="1"/>
  <c r="P290" i="1"/>
  <c r="Q290" i="1"/>
  <c r="P291" i="1"/>
  <c r="Q291" i="1"/>
  <c r="P292" i="1"/>
  <c r="Q292" i="1"/>
  <c r="P293" i="1"/>
  <c r="Q288" i="1"/>
  <c r="P288" i="1"/>
  <c r="Q286" i="1"/>
  <c r="P286" i="1"/>
  <c r="Q284" i="1"/>
  <c r="P284" i="1"/>
  <c r="P279" i="1"/>
  <c r="Q279" i="1"/>
  <c r="Q278" i="1"/>
  <c r="P278" i="1"/>
  <c r="Q274" i="1"/>
  <c r="P274" i="1"/>
  <c r="Q267" i="1"/>
  <c r="P264" i="1"/>
  <c r="Q264" i="1"/>
  <c r="P265" i="1"/>
  <c r="Q265" i="1"/>
  <c r="P266" i="1"/>
  <c r="Q266" i="1"/>
  <c r="P267" i="1"/>
  <c r="Q263" i="1"/>
  <c r="P263" i="1"/>
  <c r="Q253" i="1"/>
  <c r="P253" i="1"/>
  <c r="Q248" i="1"/>
  <c r="P248" i="1"/>
  <c r="Q245" i="1"/>
  <c r="P244" i="1"/>
  <c r="Q244" i="1"/>
  <c r="P245" i="1"/>
  <c r="Q243" i="1"/>
  <c r="P243" i="1"/>
  <c r="Q235" i="1"/>
  <c r="P235" i="1"/>
  <c r="Q234" i="1"/>
  <c r="P234" i="1"/>
  <c r="Q230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14" i="1"/>
  <c r="P214" i="1"/>
  <c r="Q211" i="1"/>
  <c r="P208" i="1"/>
  <c r="Q208" i="1"/>
  <c r="P209" i="1"/>
  <c r="Q209" i="1"/>
  <c r="P210" i="1"/>
  <c r="Q210" i="1"/>
  <c r="P211" i="1"/>
  <c r="Q207" i="1"/>
  <c r="P207" i="1"/>
  <c r="Q203" i="1"/>
  <c r="P203" i="1"/>
  <c r="Q201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P201" i="1"/>
  <c r="Q194" i="1"/>
  <c r="P194" i="1"/>
  <c r="Q189" i="1"/>
  <c r="P188" i="1"/>
  <c r="Q188" i="1"/>
  <c r="P189" i="1"/>
  <c r="Q187" i="1"/>
  <c r="P187" i="1"/>
  <c r="Q185" i="1"/>
  <c r="P185" i="1"/>
  <c r="Q183" i="1"/>
  <c r="P178" i="1"/>
  <c r="Q178" i="1"/>
  <c r="P179" i="1"/>
  <c r="Q179" i="1"/>
  <c r="P180" i="1"/>
  <c r="Q180" i="1"/>
  <c r="P181" i="1"/>
  <c r="Q181" i="1"/>
  <c r="P182" i="1"/>
  <c r="Q182" i="1"/>
  <c r="P183" i="1"/>
  <c r="Q177" i="1"/>
  <c r="P177" i="1"/>
  <c r="Q172" i="1"/>
  <c r="P172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Q165" i="1"/>
  <c r="P165" i="1"/>
  <c r="Q150" i="1"/>
  <c r="P150" i="1"/>
  <c r="Q145" i="1"/>
  <c r="P145" i="1"/>
  <c r="P141" i="1"/>
  <c r="Q141" i="1"/>
  <c r="P142" i="1"/>
  <c r="Q142" i="1"/>
  <c r="P143" i="1"/>
  <c r="Q143" i="1"/>
  <c r="P144" i="1"/>
  <c r="Q144" i="1"/>
  <c r="Q140" i="1"/>
  <c r="P140" i="1"/>
  <c r="Q138" i="1"/>
  <c r="P137" i="1"/>
  <c r="Q137" i="1"/>
  <c r="P138" i="1"/>
  <c r="Q136" i="1"/>
  <c r="P136" i="1"/>
  <c r="M317" i="1" l="1"/>
  <c r="P128" i="1"/>
  <c r="Q128" i="1"/>
  <c r="Q127" i="1"/>
  <c r="P127" i="1"/>
  <c r="P115" i="1"/>
  <c r="Q115" i="1"/>
  <c r="P116" i="1"/>
  <c r="Q116" i="1"/>
  <c r="P117" i="1"/>
  <c r="Q117" i="1"/>
  <c r="Q114" i="1"/>
  <c r="P114" i="1"/>
  <c r="Q113" i="1"/>
  <c r="K113" i="1" s="1"/>
  <c r="Q112" i="1"/>
  <c r="P112" i="1"/>
  <c r="K112" i="1" s="1"/>
  <c r="P111" i="1"/>
  <c r="Q111" i="1"/>
  <c r="Q110" i="1"/>
  <c r="P110" i="1"/>
  <c r="P113" i="1"/>
  <c r="Q101" i="1"/>
  <c r="P101" i="1"/>
  <c r="Q103" i="1"/>
  <c r="K103" i="1" s="1"/>
  <c r="P103" i="1"/>
  <c r="P98" i="1"/>
  <c r="Q98" i="1"/>
  <c r="P99" i="1"/>
  <c r="Q99" i="1"/>
  <c r="P100" i="1"/>
  <c r="Q100" i="1"/>
  <c r="K101" i="1"/>
  <c r="P102" i="1"/>
  <c r="Q102" i="1"/>
  <c r="Q97" i="1"/>
  <c r="P97" i="1"/>
  <c r="P94" i="1"/>
  <c r="P96" i="1"/>
  <c r="Q96" i="1"/>
  <c r="P78" i="1"/>
  <c r="K78" i="1" s="1"/>
  <c r="Q78" i="1"/>
  <c r="P79" i="1"/>
  <c r="Q79" i="1"/>
  <c r="P80" i="1"/>
  <c r="Q80" i="1"/>
  <c r="P81" i="1"/>
  <c r="Q81" i="1"/>
  <c r="P82" i="1"/>
  <c r="K82" i="1" s="1"/>
  <c r="Q82" i="1"/>
  <c r="P83" i="1"/>
  <c r="Q83" i="1"/>
  <c r="P84" i="1"/>
  <c r="K84" i="1" s="1"/>
  <c r="Q84" i="1"/>
  <c r="P85" i="1"/>
  <c r="Q85" i="1"/>
  <c r="P86" i="1"/>
  <c r="K86" i="1" s="1"/>
  <c r="Q86" i="1"/>
  <c r="P87" i="1"/>
  <c r="Q87" i="1"/>
  <c r="P88" i="1"/>
  <c r="Q88" i="1"/>
  <c r="P89" i="1"/>
  <c r="Q89" i="1"/>
  <c r="P90" i="1"/>
  <c r="K90" i="1" s="1"/>
  <c r="Q90" i="1"/>
  <c r="P91" i="1"/>
  <c r="Q91" i="1"/>
  <c r="P92" i="1"/>
  <c r="Q92" i="1"/>
  <c r="P93" i="1"/>
  <c r="Q93" i="1"/>
  <c r="Q94" i="1"/>
  <c r="K94" i="1" s="1"/>
  <c r="P95" i="1"/>
  <c r="Q95" i="1"/>
  <c r="Q77" i="1"/>
  <c r="P77" i="1"/>
  <c r="K77" i="1" s="1"/>
  <c r="Q71" i="1"/>
  <c r="P69" i="1"/>
  <c r="Q69" i="1"/>
  <c r="P70" i="1"/>
  <c r="K70" i="1" s="1"/>
  <c r="Q70" i="1"/>
  <c r="P71" i="1"/>
  <c r="Q68" i="1"/>
  <c r="P68" i="1"/>
  <c r="K68" i="1" s="1"/>
  <c r="Q55" i="1"/>
  <c r="P55" i="1"/>
  <c r="K55" i="1" s="1"/>
  <c r="P53" i="1"/>
  <c r="K53" i="1" s="1"/>
  <c r="Q53" i="1"/>
  <c r="P54" i="1"/>
  <c r="Q54" i="1"/>
  <c r="Q52" i="1"/>
  <c r="P52" i="1"/>
  <c r="P51" i="1"/>
  <c r="Q49" i="1"/>
  <c r="Q50" i="1"/>
  <c r="P50" i="1"/>
  <c r="K50" i="1" s="1"/>
  <c r="P47" i="1"/>
  <c r="Q47" i="1"/>
  <c r="P48" i="1"/>
  <c r="Q48" i="1"/>
  <c r="P49" i="1"/>
  <c r="Q46" i="1"/>
  <c r="P46" i="1"/>
  <c r="P37" i="1"/>
  <c r="Q37" i="1"/>
  <c r="P38" i="1"/>
  <c r="Q38" i="1"/>
  <c r="K38" i="1" s="1"/>
  <c r="P39" i="1"/>
  <c r="Q39" i="1"/>
  <c r="Q36" i="1"/>
  <c r="P36" i="1"/>
  <c r="K36" i="1" s="1"/>
  <c r="Q35" i="1"/>
  <c r="Q33" i="1"/>
  <c r="P33" i="1"/>
  <c r="Q32" i="1"/>
  <c r="P32" i="1"/>
  <c r="Q29" i="1"/>
  <c r="P29" i="1"/>
  <c r="Q28" i="1"/>
  <c r="K28" i="1" s="1"/>
  <c r="Q20" i="1"/>
  <c r="P12" i="1"/>
  <c r="Q12" i="1"/>
  <c r="P13" i="1"/>
  <c r="Q13" i="1"/>
  <c r="P14" i="1"/>
  <c r="Q14" i="1"/>
  <c r="P15" i="1"/>
  <c r="Q15" i="1"/>
  <c r="P16" i="1"/>
  <c r="Q16" i="1"/>
  <c r="P17" i="1"/>
  <c r="K17" i="1" s="1"/>
  <c r="Q17" i="1"/>
  <c r="P18" i="1"/>
  <c r="Q18" i="1"/>
  <c r="P19" i="1"/>
  <c r="Q19" i="1"/>
  <c r="P20" i="1"/>
  <c r="K20" i="1" s="1"/>
  <c r="P21" i="1"/>
  <c r="Q21" i="1"/>
  <c r="K21" i="1" s="1"/>
  <c r="P22" i="1"/>
  <c r="Q22" i="1"/>
  <c r="P23" i="1"/>
  <c r="Q23" i="1"/>
  <c r="P24" i="1"/>
  <c r="Q24" i="1"/>
  <c r="K24" i="1" s="1"/>
  <c r="P25" i="1"/>
  <c r="Q25" i="1"/>
  <c r="P26" i="1"/>
  <c r="Q26" i="1"/>
  <c r="P27" i="1"/>
  <c r="Q27" i="1"/>
  <c r="P28" i="1"/>
  <c r="Q11" i="1"/>
  <c r="P11" i="1"/>
  <c r="Q9" i="1"/>
  <c r="P9" i="1"/>
  <c r="K9" i="1"/>
  <c r="P8" i="1"/>
  <c r="Q8" i="1"/>
  <c r="K8" i="1" s="1"/>
  <c r="P7" i="1"/>
  <c r="Q7" i="1"/>
  <c r="Q6" i="1"/>
  <c r="P6" i="1"/>
  <c r="K52" i="1"/>
  <c r="K54" i="1"/>
  <c r="K83" i="1"/>
  <c r="K117" i="1"/>
  <c r="K150" i="1"/>
  <c r="K168" i="1"/>
  <c r="K169" i="1"/>
  <c r="K187" i="1"/>
  <c r="K208" i="1"/>
  <c r="K229" i="1"/>
  <c r="K234" i="1"/>
  <c r="K243" i="1"/>
  <c r="K264" i="1"/>
  <c r="K265" i="1"/>
  <c r="K274" i="1"/>
  <c r="K314" i="1"/>
  <c r="P10" i="1"/>
  <c r="Q10" i="1"/>
  <c r="P30" i="1"/>
  <c r="K30" i="1" s="1"/>
  <c r="Q30" i="1"/>
  <c r="P31" i="1"/>
  <c r="Q31" i="1"/>
  <c r="P34" i="1"/>
  <c r="K34" i="1" s="1"/>
  <c r="Q34" i="1"/>
  <c r="P35" i="1"/>
  <c r="K35" i="1" s="1"/>
  <c r="K37" i="1"/>
  <c r="P41" i="1"/>
  <c r="Q41" i="1"/>
  <c r="P42" i="1"/>
  <c r="Q42" i="1"/>
  <c r="P43" i="1"/>
  <c r="Q43" i="1"/>
  <c r="K43" i="1" s="1"/>
  <c r="P44" i="1"/>
  <c r="Q44" i="1"/>
  <c r="P45" i="1"/>
  <c r="Q45" i="1"/>
  <c r="K47" i="1"/>
  <c r="K48" i="1"/>
  <c r="Q51" i="1"/>
  <c r="P56" i="1"/>
  <c r="Q56" i="1"/>
  <c r="K56" i="1" s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72" i="1"/>
  <c r="Q72" i="1"/>
  <c r="P73" i="1"/>
  <c r="Q73" i="1"/>
  <c r="P74" i="1"/>
  <c r="Q74" i="1"/>
  <c r="P75" i="1"/>
  <c r="Q75" i="1"/>
  <c r="P76" i="1"/>
  <c r="Q76" i="1"/>
  <c r="K79" i="1"/>
  <c r="K87" i="1"/>
  <c r="K91" i="1"/>
  <c r="K92" i="1"/>
  <c r="K95" i="1"/>
  <c r="K97" i="1"/>
  <c r="K98" i="1"/>
  <c r="K102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K110" i="1"/>
  <c r="K114" i="1"/>
  <c r="P118" i="1"/>
  <c r="Q118" i="1"/>
  <c r="P119" i="1"/>
  <c r="K119" i="1" s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K127" i="1"/>
  <c r="K128" i="1"/>
  <c r="P129" i="1"/>
  <c r="Q129" i="1"/>
  <c r="P130" i="1"/>
  <c r="Q130" i="1"/>
  <c r="P131" i="1"/>
  <c r="Q131" i="1"/>
  <c r="P132" i="1"/>
  <c r="K132" i="1" s="1"/>
  <c r="Q132" i="1"/>
  <c r="P133" i="1"/>
  <c r="Q133" i="1"/>
  <c r="P134" i="1"/>
  <c r="Q134" i="1"/>
  <c r="P135" i="1"/>
  <c r="Q135" i="1"/>
  <c r="K136" i="1"/>
  <c r="K137" i="1"/>
  <c r="K138" i="1"/>
  <c r="P139" i="1"/>
  <c r="Q139" i="1"/>
  <c r="K140" i="1"/>
  <c r="K141" i="1"/>
  <c r="K142" i="1"/>
  <c r="K143" i="1"/>
  <c r="K144" i="1"/>
  <c r="K145" i="1"/>
  <c r="P146" i="1"/>
  <c r="Q146" i="1"/>
  <c r="P147" i="1"/>
  <c r="Q147" i="1"/>
  <c r="P148" i="1"/>
  <c r="Q148" i="1"/>
  <c r="P149" i="1"/>
  <c r="Q149" i="1"/>
  <c r="P151" i="1"/>
  <c r="Q151" i="1"/>
  <c r="P152" i="1"/>
  <c r="Q152" i="1"/>
  <c r="P153" i="1"/>
  <c r="Q153" i="1"/>
  <c r="P154" i="1"/>
  <c r="Q154" i="1"/>
  <c r="P155" i="1"/>
  <c r="Q155" i="1"/>
  <c r="K155" i="1" s="1"/>
  <c r="P156" i="1"/>
  <c r="Q156" i="1"/>
  <c r="P157" i="1"/>
  <c r="Q157" i="1"/>
  <c r="P158" i="1"/>
  <c r="Q158" i="1"/>
  <c r="P159" i="1"/>
  <c r="Q159" i="1"/>
  <c r="P160" i="1"/>
  <c r="Q160" i="1"/>
  <c r="K161" i="1"/>
  <c r="P162" i="1"/>
  <c r="Q162" i="1"/>
  <c r="P163" i="1"/>
  <c r="Q163" i="1"/>
  <c r="K163" i="1" s="1"/>
  <c r="P164" i="1"/>
  <c r="Q164" i="1"/>
  <c r="K165" i="1"/>
  <c r="K166" i="1"/>
  <c r="K167" i="1"/>
  <c r="K170" i="1"/>
  <c r="K171" i="1"/>
  <c r="K172" i="1"/>
  <c r="P173" i="1"/>
  <c r="Q173" i="1"/>
  <c r="P174" i="1"/>
  <c r="Q174" i="1"/>
  <c r="P175" i="1"/>
  <c r="Q175" i="1"/>
  <c r="P176" i="1"/>
  <c r="Q176" i="1"/>
  <c r="K177" i="1"/>
  <c r="K178" i="1"/>
  <c r="K179" i="1"/>
  <c r="K180" i="1"/>
  <c r="K181" i="1"/>
  <c r="K182" i="1"/>
  <c r="K183" i="1"/>
  <c r="P184" i="1"/>
  <c r="Q184" i="1"/>
  <c r="K185" i="1"/>
  <c r="P186" i="1"/>
  <c r="Q186" i="1"/>
  <c r="K188" i="1"/>
  <c r="K189" i="1"/>
  <c r="P190" i="1"/>
  <c r="Q190" i="1"/>
  <c r="P191" i="1"/>
  <c r="Q191" i="1"/>
  <c r="P192" i="1"/>
  <c r="Q192" i="1"/>
  <c r="P193" i="1"/>
  <c r="Q193" i="1"/>
  <c r="K194" i="1"/>
  <c r="K195" i="1"/>
  <c r="K196" i="1"/>
  <c r="K197" i="1"/>
  <c r="K198" i="1"/>
  <c r="K199" i="1"/>
  <c r="K200" i="1"/>
  <c r="K201" i="1"/>
  <c r="K203" i="1"/>
  <c r="P204" i="1"/>
  <c r="Q204" i="1"/>
  <c r="P205" i="1"/>
  <c r="Q205" i="1"/>
  <c r="P206" i="1"/>
  <c r="Q206" i="1"/>
  <c r="K207" i="1"/>
  <c r="K209" i="1"/>
  <c r="K210" i="1"/>
  <c r="K211" i="1"/>
  <c r="P212" i="1"/>
  <c r="Q212" i="1"/>
  <c r="P213" i="1"/>
  <c r="Q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30" i="1"/>
  <c r="P231" i="1"/>
  <c r="Q231" i="1"/>
  <c r="P232" i="1"/>
  <c r="Q232" i="1"/>
  <c r="P233" i="1"/>
  <c r="Q233" i="1"/>
  <c r="K235" i="1"/>
  <c r="P236" i="1"/>
  <c r="K236" i="1" s="1"/>
  <c r="Q236" i="1"/>
  <c r="P237" i="1"/>
  <c r="Q237" i="1"/>
  <c r="P238" i="1"/>
  <c r="Q238" i="1"/>
  <c r="P239" i="1"/>
  <c r="Q239" i="1"/>
  <c r="P240" i="1"/>
  <c r="Q240" i="1"/>
  <c r="P241" i="1"/>
  <c r="Q241" i="1"/>
  <c r="P242" i="1"/>
  <c r="Q242" i="1"/>
  <c r="K244" i="1"/>
  <c r="K245" i="1"/>
  <c r="P246" i="1"/>
  <c r="K246" i="1" s="1"/>
  <c r="Q246" i="1"/>
  <c r="P247" i="1"/>
  <c r="Q247" i="1"/>
  <c r="K248" i="1"/>
  <c r="P249" i="1"/>
  <c r="Q249" i="1"/>
  <c r="P250" i="1"/>
  <c r="Q250" i="1"/>
  <c r="P251" i="1"/>
  <c r="Q251" i="1"/>
  <c r="P252" i="1"/>
  <c r="Q252" i="1"/>
  <c r="K253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0" i="1"/>
  <c r="Q260" i="1"/>
  <c r="P261" i="1"/>
  <c r="Q261" i="1"/>
  <c r="P262" i="1"/>
  <c r="Q262" i="1"/>
  <c r="K263" i="1"/>
  <c r="K266" i="1"/>
  <c r="K267" i="1"/>
  <c r="P268" i="1"/>
  <c r="Q268" i="1"/>
  <c r="P269" i="1"/>
  <c r="Q269" i="1"/>
  <c r="P270" i="1"/>
  <c r="Q270" i="1"/>
  <c r="P271" i="1"/>
  <c r="Q271" i="1"/>
  <c r="P272" i="1"/>
  <c r="Q272" i="1"/>
  <c r="P273" i="1"/>
  <c r="Q273" i="1"/>
  <c r="P275" i="1"/>
  <c r="Q275" i="1"/>
  <c r="P276" i="1"/>
  <c r="Q276" i="1"/>
  <c r="P277" i="1"/>
  <c r="Q277" i="1"/>
  <c r="K278" i="1"/>
  <c r="K279" i="1"/>
  <c r="P280" i="1"/>
  <c r="Q280" i="1"/>
  <c r="P281" i="1"/>
  <c r="Q281" i="1"/>
  <c r="P282" i="1"/>
  <c r="Q282" i="1"/>
  <c r="P283" i="1"/>
  <c r="Q283" i="1"/>
  <c r="K284" i="1"/>
  <c r="P285" i="1"/>
  <c r="Q285" i="1"/>
  <c r="K286" i="1"/>
  <c r="P287" i="1"/>
  <c r="Q287" i="1"/>
  <c r="K288" i="1"/>
  <c r="K289" i="1"/>
  <c r="K290" i="1"/>
  <c r="K291" i="1"/>
  <c r="K292" i="1"/>
  <c r="K293" i="1"/>
  <c r="P294" i="1"/>
  <c r="Q294" i="1"/>
  <c r="K295" i="1"/>
  <c r="K296" i="1"/>
  <c r="P297" i="1"/>
  <c r="Q297" i="1"/>
  <c r="P298" i="1"/>
  <c r="Q298" i="1"/>
  <c r="P299" i="1"/>
  <c r="Q299" i="1"/>
  <c r="K300" i="1"/>
  <c r="P301" i="1"/>
  <c r="Q301" i="1"/>
  <c r="P302" i="1"/>
  <c r="K302" i="1" s="1"/>
  <c r="Q302" i="1"/>
  <c r="P303" i="1"/>
  <c r="Q303" i="1"/>
  <c r="P304" i="1"/>
  <c r="Q304" i="1"/>
  <c r="K305" i="1"/>
  <c r="P306" i="1"/>
  <c r="Q306" i="1"/>
  <c r="K307" i="1"/>
  <c r="K308" i="1"/>
  <c r="P309" i="1"/>
  <c r="Q309" i="1"/>
  <c r="P310" i="1"/>
  <c r="Q310" i="1"/>
  <c r="P311" i="1"/>
  <c r="Q311" i="1"/>
  <c r="P312" i="1"/>
  <c r="Q312" i="1"/>
  <c r="K313" i="1"/>
  <c r="K297" i="1" l="1"/>
  <c r="K108" i="1"/>
  <c r="K58" i="1"/>
  <c r="K122" i="1"/>
  <c r="K14" i="1"/>
  <c r="K69" i="1"/>
  <c r="K93" i="1"/>
  <c r="K89" i="1"/>
  <c r="K85" i="1"/>
  <c r="K81" i="1"/>
  <c r="K96" i="1"/>
  <c r="K269" i="1"/>
  <c r="K249" i="1"/>
  <c r="K212" i="1"/>
  <c r="K156" i="1"/>
  <c r="K107" i="1"/>
  <c r="K73" i="1"/>
  <c r="K41" i="1"/>
  <c r="K306" i="1"/>
  <c r="K275" i="1"/>
  <c r="K206" i="1"/>
  <c r="K118" i="1"/>
  <c r="K31" i="1"/>
  <c r="K164" i="1"/>
  <c r="K134" i="1"/>
  <c r="K125" i="1"/>
  <c r="K121" i="1"/>
  <c r="K13" i="1"/>
  <c r="K311" i="1"/>
  <c r="K280" i="1"/>
  <c r="K66" i="1"/>
  <c r="K294" i="1"/>
  <c r="K277" i="1"/>
  <c r="K268" i="1"/>
  <c r="K252" i="1"/>
  <c r="K232" i="1"/>
  <c r="K204" i="1"/>
  <c r="K184" i="1"/>
  <c r="K72" i="1"/>
  <c r="K64" i="1"/>
  <c r="K270" i="1"/>
  <c r="K250" i="1"/>
  <c r="K126" i="1"/>
  <c r="K18" i="1"/>
  <c r="K100" i="1"/>
  <c r="K310" i="1"/>
  <c r="K299" i="1"/>
  <c r="K282" i="1"/>
  <c r="K256" i="1"/>
  <c r="K190" i="1"/>
  <c r="K133" i="1"/>
  <c r="K124" i="1"/>
  <c r="K120" i="1"/>
  <c r="K16" i="1"/>
  <c r="K12" i="1"/>
  <c r="K213" i="1"/>
  <c r="K135" i="1"/>
  <c r="K29" i="1"/>
  <c r="K304" i="1"/>
  <c r="K309" i="1"/>
  <c r="K287" i="1"/>
  <c r="K272" i="1"/>
  <c r="K312" i="1"/>
  <c r="K298" i="1"/>
  <c r="K281" i="1"/>
  <c r="K276" i="1"/>
  <c r="K271" i="1"/>
  <c r="K251" i="1"/>
  <c r="K231" i="1"/>
  <c r="K40" i="1"/>
  <c r="K303" i="1"/>
  <c r="K301" i="1"/>
  <c r="K285" i="1"/>
  <c r="K283" i="1"/>
  <c r="K273" i="1"/>
  <c r="K262" i="1"/>
  <c r="K261" i="1"/>
  <c r="K260" i="1"/>
  <c r="K259" i="1"/>
  <c r="K258" i="1"/>
  <c r="K257" i="1"/>
  <c r="K255" i="1"/>
  <c r="K254" i="1"/>
  <c r="K247" i="1"/>
  <c r="K242" i="1"/>
  <c r="K241" i="1"/>
  <c r="K240" i="1"/>
  <c r="K239" i="1"/>
  <c r="K238" i="1"/>
  <c r="K237" i="1"/>
  <c r="K233" i="1"/>
  <c r="K205" i="1"/>
  <c r="K202" i="1"/>
  <c r="K193" i="1"/>
  <c r="K192" i="1"/>
  <c r="K191" i="1"/>
  <c r="K186" i="1"/>
  <c r="K176" i="1"/>
  <c r="K175" i="1"/>
  <c r="K174" i="1"/>
  <c r="K173" i="1"/>
  <c r="K162" i="1"/>
  <c r="K160" i="1"/>
  <c r="K159" i="1"/>
  <c r="K158" i="1"/>
  <c r="K157" i="1"/>
  <c r="K154" i="1"/>
  <c r="K153" i="1"/>
  <c r="K152" i="1"/>
  <c r="K151" i="1"/>
  <c r="K149" i="1"/>
  <c r="K148" i="1"/>
  <c r="K147" i="1"/>
  <c r="K146" i="1"/>
  <c r="K139" i="1"/>
  <c r="K131" i="1"/>
  <c r="K130" i="1"/>
  <c r="K129" i="1"/>
  <c r="K123" i="1"/>
  <c r="K109" i="1"/>
  <c r="K106" i="1"/>
  <c r="K105" i="1"/>
  <c r="K76" i="1"/>
  <c r="K75" i="1"/>
  <c r="K74" i="1"/>
  <c r="K67" i="1"/>
  <c r="K65" i="1"/>
  <c r="K63" i="1"/>
  <c r="K62" i="1"/>
  <c r="K61" i="1"/>
  <c r="K60" i="1"/>
  <c r="K59" i="1"/>
  <c r="K57" i="1"/>
  <c r="K45" i="1"/>
  <c r="K44" i="1"/>
  <c r="K42" i="1"/>
  <c r="K10" i="1"/>
  <c r="K11" i="1"/>
  <c r="K25" i="1"/>
  <c r="K22" i="1"/>
  <c r="K32" i="1"/>
  <c r="K33" i="1"/>
  <c r="K49" i="1"/>
  <c r="K51" i="1"/>
  <c r="K99" i="1"/>
  <c r="K111" i="1"/>
  <c r="K115" i="1"/>
  <c r="K26" i="1"/>
  <c r="K39" i="1"/>
  <c r="K116" i="1"/>
  <c r="K104" i="1"/>
  <c r="K88" i="1"/>
  <c r="K80" i="1"/>
  <c r="K71" i="1"/>
  <c r="K19" i="1"/>
  <c r="K15" i="1"/>
  <c r="K27" i="1"/>
  <c r="K23" i="1"/>
  <c r="K4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K6" i="1" l="1"/>
  <c r="K7" i="1" l="1"/>
</calcChain>
</file>

<file path=xl/sharedStrings.xml><?xml version="1.0" encoding="utf-8"?>
<sst xmlns="http://schemas.openxmlformats.org/spreadsheetml/2006/main" count="649" uniqueCount="334">
  <si>
    <t>Приложение №1 к Обоснованию НМЦ</t>
  </si>
  <si>
    <t>№</t>
  </si>
  <si>
    <t>Наименование товара, работы, услуги</t>
  </si>
  <si>
    <t>Единица измерения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</si>
  <si>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</si>
  <si>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</si>
  <si>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</si>
  <si>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</si>
  <si>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Минимальная цена за единицу ТРУ, руб.</t>
  </si>
  <si>
    <t>Начальная (максимальная) цена, руб. с НДС</t>
  </si>
  <si>
    <t>Источник №1</t>
  </si>
  <si>
    <t>Источник №2</t>
  </si>
  <si>
    <t>Источник №3</t>
  </si>
  <si>
    <t>1</t>
  </si>
  <si>
    <t>3</t>
  </si>
  <si>
    <t>2</t>
  </si>
  <si>
    <t>ИТОГО НМЦ, руб. с НДС:</t>
  </si>
  <si>
    <t>Источники ценовой информации:</t>
  </si>
  <si>
    <t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</t>
  </si>
  <si>
    <t>Срок действия</t>
  </si>
  <si>
    <t xml:space="preserve">Снятие задвижек диаметром: свыше 150 до 200 мм / Задвижки клиновые ДУ 200мм </t>
  </si>
  <si>
    <t>Снятие задвижек диаметром: свыше 150 до 200 мм / Задвижки клиновые ДУ 150 мм</t>
  </si>
  <si>
    <t xml:space="preserve">Снятие задвижек диаметром: свыше 100 до 150 / Задвижки клиновые ДУ 100 мм </t>
  </si>
  <si>
    <t xml:space="preserve">Снятие задвижек диаметром: до 100 мм / Задвижки клиновые ДУ 80 мм </t>
  </si>
  <si>
    <t>Снятие задвижек диаметром: до 100 мм / Задвижки клиновые ДУ 50 мм</t>
  </si>
  <si>
    <t>Снятие кранов водоразборных или туалетных / Краны шаровые ДУ 40 мм</t>
  </si>
  <si>
    <t>Снятие кранов водоразборных или туалетных / Краны шаровые ДУ 25 мм</t>
  </si>
  <si>
    <t>Снятие кранов водоразборных или туалетных / Краны шаровые ДУ 3/4 муфта-муфта</t>
  </si>
  <si>
    <t>Снятие кранов водоразборных или туалетных / Краны шаровые ДУ 3/4 муфта-штуцер</t>
  </si>
  <si>
    <t>Снятие кранов водоразборных или туалетных /Краны шаровые ДУ 1/2 муфта-муфта</t>
  </si>
  <si>
    <t>Снятие кранов водоразборных или туалетных /Краны шаровые ДУ 1/2 муфта-штуцер</t>
  </si>
  <si>
    <t xml:space="preserve">Демонтаж: грязевиков / Грязевик ДУ 150 мм </t>
  </si>
  <si>
    <t xml:space="preserve">Демонтаж: грязевиков / Грязевик ДУ 100 мм </t>
  </si>
  <si>
    <t xml:space="preserve">Демонтаж: грязевиков / Грязевик ДУ 80 мм </t>
  </si>
  <si>
    <t xml:space="preserve">Демонтаж: грязевиков / Грязевик ДУ до 50 мм </t>
  </si>
  <si>
    <t xml:space="preserve">Снятие клапанов фланцевых: обратных диаметром до 50 мм / Обратный клапан ДУ 25мм </t>
  </si>
  <si>
    <t xml:space="preserve">Снятие клапанов фланцевых: обратных диаметром свыше 50 до 100 мм / Обратный клапан ДУ 100мм </t>
  </si>
  <si>
    <t>Снятие клапанов фланцевых: обратных диаметром свыше 50 до 100 мм / Обратный клапан ДУ 150мм</t>
  </si>
  <si>
    <t>Демонтаж: воздухосборников / Сбросники воздуха 3/4</t>
  </si>
  <si>
    <t>Демонтаж: воздухосборников / Сбросники воздуха 1/2</t>
  </si>
  <si>
    <t xml:space="preserve">Демонтаж: воздухосборников / Сбросники воздуха ДУ 25 мм </t>
  </si>
  <si>
    <t>Демонтаж: воздухосборников / Сбросники воздуха ДУ 32 мм</t>
  </si>
  <si>
    <t>Разборка трубопроводов из водогазопроводных труб в зданиях и сооружениях на сварке диаметром: свыше 100 до 150 мм / Труба ДУ 200 мм (стальная)</t>
  </si>
  <si>
    <t>Разборка трубопроводов из водогазопроводных труб в зданиях и сооружениях на сварке диаметром: свыше 100 до 150 мм / Труба ДУ 150 мм (стальная)</t>
  </si>
  <si>
    <t>Разборка трубопроводов из водогазопроводных труб в зданиях и сооружениях на сварке диаметром: свыше 100 до 150 мм / Труба ДУ 100 мм (стальная)</t>
  </si>
  <si>
    <t>Разборка трубопроводов из водогазопроводных труб в зданиях и сооружениях на сварке диаметром: свыше 50 до 100 мм / Труба ДУ 80 мм (стальная)</t>
  </si>
  <si>
    <t>Разборка трубопроводов из водогазопроводных труб в зданиях и сооружениях на сварке диаметром: свыше 50 до 100 мм / Труба ДУ 50 мм (стальная)</t>
  </si>
  <si>
    <t>Разборка трубопроводов из водогазопроводных труб в зданиях и сооружениях на сварке диаметром: до 50 мм / Труба ДУ 25 мм (стальная)</t>
  </si>
  <si>
    <t>Разборка трубопроводов из водогазопроводных труб в зданиях и сооружениях на сварке диаметром: до 50 мм / Труба ДУ 3/4  (стальная оцинкованная)</t>
  </si>
  <si>
    <t>Разборка трубопроводов из водогазопроводных труб в зданиях и сооружениях на сварке диаметром: до 50 мм / Труба ДУ 1/2 (стальная оцинкованная)</t>
  </si>
  <si>
    <t>Прокладка трубопроводов отопления при стояковой системе из многослойных металлополимерных труб диаметром: 20 мм / Демонтаж Труба ДУ 3/4"(полипропилен PPR с термостойкой армировкой)</t>
  </si>
  <si>
    <t>Демонтаж: радиаторов весом до 80 кг / Радиаторы отопительные(чугун) кол-во секций 6</t>
  </si>
  <si>
    <t>Демонтаж: радиаторов весом до 80 кг / Радиаторы отопительные(чугун) кол-во секций 7</t>
  </si>
  <si>
    <t>Демонтаж: радиаторов весом до 80 кг / Радиаторы отопительные(чугун) кол-во секций 8</t>
  </si>
  <si>
    <t>Демонтаж: радиаторов весом до 80 кг / Радиаторы отопительные(чугун) кол-во секций 9</t>
  </si>
  <si>
    <t>Демонтаж: радиаторов весом до 80 кг / Радиаторы отопительные(чугун) кол-во секций 10</t>
  </si>
  <si>
    <t>Демонтаж: радиаторов весом до 80 кг / Радиаторы отопительные(биметаллические)кол-во секций 6</t>
  </si>
  <si>
    <t>Демонтаж: радиаторов весом до 80 кг / Радиаторы отопительные(биметаллические)кол-во секций 7</t>
  </si>
  <si>
    <t>Демонтаж: радиаторов весом до 80 кг / Радиаторы отопительные(биметаллические)кол-во секций 8</t>
  </si>
  <si>
    <t>Демонтаж: радиаторов весом до 80 кг / Радиаторы отопительные(биметаллические)кол-во секций 9</t>
  </si>
  <si>
    <t>Демонтаж: радиаторов весом до 80 кг / Радиаторы отопительные(биметаллические)кол-во секций 10</t>
  </si>
  <si>
    <t>Демонтаж: радиаторов весом до 80 кг / Радиаторы отопительные(биметаллические)кол-во секций 12</t>
  </si>
  <si>
    <t>Демонтаж: радиаторов весом до 80 кг / Радиаторы отопительные(биметаллические)кол-во секций 14</t>
  </si>
  <si>
    <t>Снятие кранов водоразборных или туалетных / Трёхходовые краны для манометра ДУ 1/2</t>
  </si>
  <si>
    <t xml:space="preserve">Снятие клапанов фланцевых: приемных диаметром до 50 мм / Клапан запорно-регулирующий ГВС ДУ 50 мм </t>
  </si>
  <si>
    <t xml:space="preserve">Снятие клапанов фланцевых: приемных диаметром до 50 мм / Клапан запорно-регулирующий центрального отопления ДУ 50 мм  </t>
  </si>
  <si>
    <t xml:space="preserve">Снятие клапанов фланцевых: приемных диаметром свыше 50 до 100  мм / Клапан запорно-регулирующий центрального отопления ДУ 80 мм </t>
  </si>
  <si>
    <t>Снятие клапанов фланцевых: приемных диаметром свыше 50 до 100  мм /Клапан запорно-регулирующий центрального отопления ДУ 100 мм</t>
  </si>
  <si>
    <t>Демонтаж расширительных и конденсационных баков емкостью: Расширительный бак 150 литров</t>
  </si>
  <si>
    <t>Демонтаж расширительных и конденсационных баков емкостью: Расширительный бак 100 литров</t>
  </si>
  <si>
    <t>Демонтаж расширительных и конденсационных баков емкостью: Расширительный бак 80 литров</t>
  </si>
  <si>
    <t>Демонтаж расширительных и конденсационных баков емкостью: Расширительный бак 60 литров</t>
  </si>
  <si>
    <t>Демонтаж расширительных и конденсационных баков емкостью: Расширительный бак 50 литров</t>
  </si>
  <si>
    <t>Демонтаж расширительных и конденсационных баков емкостью: Расширительный бак 36 литров</t>
  </si>
  <si>
    <t>Демонтаж расширительных и конденсационных баков емкостью: Расширительный бак 19 литров</t>
  </si>
  <si>
    <t>Демонтаж расширительных и конденсационных баков емкостью: Расширительный бак 12 литров</t>
  </si>
  <si>
    <t>Демонтаж расширительных и конденсационных баков емкостью: Расширительный бак 10 литров</t>
  </si>
  <si>
    <t>Демонтаж расширительных и конденсационных баков емкостью: Расширительный бак от 5 до 10 литров</t>
  </si>
  <si>
    <t>Демонтаж расширительных и конденсационных баков емкостью: Расширительный бак 6 литров</t>
  </si>
  <si>
    <t>Демонтаж Крана шарового или приварного до ДУ 50 мм</t>
  </si>
  <si>
    <t>Демонтаж Крана шарового или приварного от ДУ 50 мм до ДУ 100 мм</t>
  </si>
  <si>
    <t>Демонтаж Крана шарового или приварного от ДУ 100 мм до ДУ 150 мм</t>
  </si>
  <si>
    <t>Демонтаж Фланцы стальные плоские P16, ДУ 50 мм</t>
  </si>
  <si>
    <t>Демонтаж Фланцы стальные плоские P16, ДУ 80 мм</t>
  </si>
  <si>
    <t>Демонтаж Фланцы стальные плоские P16, ДУ 100 мм</t>
  </si>
  <si>
    <t>Демонтаж Сгоны стальные в комплекте ДУ 15 мм</t>
  </si>
  <si>
    <t>Демонтаж Сгоны стальные в комплекте ДУ 20 мм</t>
  </si>
  <si>
    <t>Демонтаж Сгоны стальные в комплекте ДУ 25 мм</t>
  </si>
  <si>
    <t>Демонтаж Сгоны стальные в комплекте ДУ 32 мм</t>
  </si>
  <si>
    <t>Демонтаж: манометров</t>
  </si>
  <si>
    <t>Демонтаж: термометров</t>
  </si>
  <si>
    <t>Установка вентилей, задвижек, затворов, клапанов обратных, кранов проходных на трубопроводах из стальных труб диаметром: до 200 мм / Задвижки клиновые ДУ 200 мм</t>
  </si>
  <si>
    <t xml:space="preserve">Установка вентилей, задвижек, затворов, клапанов обратных, кранов проходных на трубопроводах из стальных труб диаметром: до 150 мм /Задвижки клиновые ДУ 150 мм </t>
  </si>
  <si>
    <t>Установка вентилей, задвижек, затворов, клапанов обратных, кранов проходных на трубопроводах из стальных труб диаметром: до 100 мм / Задвижки клиновые ДУ 100 мм</t>
  </si>
  <si>
    <t xml:space="preserve">Установка вентилей, задвижек, затворов, клапанов обратных, кранов проходных на трубопроводах из стальных труб диаметром: до 100 мм / Задвижки клиновые ДУ 80 мм </t>
  </si>
  <si>
    <t xml:space="preserve">Установка вентилей, задвижек, затворов, клапанов обратных, кранов проходных на трубопроводах из стальных труб диаметром: до 50 мм / Задвижки клиновые ДУ 50 мм </t>
  </si>
  <si>
    <t xml:space="preserve">Установка вентилей, задвижек, затворов, клапанов обратных, кранов проходных на трубопроводах из стальных труб диаметром: до 50 мм / Краны шаровые ДУ 40 мм </t>
  </si>
  <si>
    <t xml:space="preserve">Установка вентилей, задвижек, затворов, клапанов обратных, кранов проходных на трубопроводах из стальных труб диаметром: до 25 мм / Краны шаровые ДУ 32 мм </t>
  </si>
  <si>
    <t xml:space="preserve">Установка вентилей, задвижек, затворов, клапанов обратных, кранов проходных на трубопроводах из стальных труб диаметром: до 25 мм / Краны шаровые ДУ 25 мм </t>
  </si>
  <si>
    <t xml:space="preserve">Установка вентилей, задвижек, затворов, клапанов обратных, кранов проходных на трубопроводах из стальных труб диаметром: до 25 мм / Краны шаровые ДУ 3/4 муфта-муфта </t>
  </si>
  <si>
    <t xml:space="preserve">Установка вентилей, задвижек, затворов, клапанов обратных, кранов проходных на трубопроводах из стальных труб диаметром: до 25 мм / Краны шаровые ДУ 3/4 муфта-штуцер </t>
  </si>
  <si>
    <t>Установка вентилей, задвижек, затворов, клапанов обратных, кранов проходных на трубопроводах из стальных труб диаметром: до 25 мм / Краны шаровые ДУ 1/2 муфта-муфта</t>
  </si>
  <si>
    <t>Установка вентилей, задвижек, затворов, клапанов обратных, кранов проходных на трубопроводах из стальных труб диаметром: до 25 мм / Краны шаровые ДУ 1/2 муфта-штуцер</t>
  </si>
  <si>
    <t xml:space="preserve">Установка грязевиков наружным диаметром патрубков: до 159 мм / Грязевик ДУ 150 мм </t>
  </si>
  <si>
    <t xml:space="preserve">Установка грязевиков наружным диаметром патрубков: до 108 мм / Грязевик ДУ 100 мм </t>
  </si>
  <si>
    <t>Установка грязевиков наружным диаметром патрубков: до 89 мм</t>
  </si>
  <si>
    <t>Установка грязевиков наружным диаметром патрубков: до 57 мм</t>
  </si>
  <si>
    <t xml:space="preserve">Установка вентилей, задвижек, затворов, клапанов обратных, кранов проходных на трубопроводах из стальных труб диаметром: до 25 мм / Обратный клапан ДУ 25 мм </t>
  </si>
  <si>
    <t xml:space="preserve">Установка вентилей, задвижек, затворов, клапанов обратных, кранов проходных на трубопроводах из стальных труб диаметром: до 50 мм / Обратный клапан ДУ от 25 мм до 50 мм </t>
  </si>
  <si>
    <t xml:space="preserve">Установка вентилей, задвижек, затворов, клапанов обратных, кранов проходных на трубопроводах из стальных труб диаметром: до 100 мм / Обратный клапан ДУ от 50 мм до 100 мм </t>
  </si>
  <si>
    <t xml:space="preserve">Установка вентилей, задвижек, затворов, клапанов обратных, кранов проходных на трубопроводах из стальных труб диаметром: до 150 мм /Обратный клапан ДУ от 100 мм до 150 мм </t>
  </si>
  <si>
    <t>Установка воздухоотводчиков / Сбросники воздуха 3/4</t>
  </si>
  <si>
    <t>Установка воздухоотводчиков / Сбросники воздуха 1/2</t>
  </si>
  <si>
    <t xml:space="preserve">Установка воздухоотводчиков / Сбросники воздуха ДУ до 25 мм </t>
  </si>
  <si>
    <t xml:space="preserve">Установка воздухоотводчиков / Сбросники воздуха ДУ от 25 мм до 32 мм </t>
  </si>
  <si>
    <t>Прокладка трубопроводов отопления и водоснабжения из стальных электросварных труб диаметром: 200 мм</t>
  </si>
  <si>
    <t>Прокладка трубопроводов отопления и водоснабжения из стальных электросварных труб диаметром: 150 мм</t>
  </si>
  <si>
    <t>Прокладка трубопроводов отопления и водоснабжения из стальных электросварных труб диаметром: 100 мм</t>
  </si>
  <si>
    <t>Прокладка трубопроводов отопления и водоснабжения из стальных электросварных труб диаметром: 80 мм</t>
  </si>
  <si>
    <t>Прокладка трубопроводов отопления и водоснабжения из стальных электросварных труб диаметром: 50 мм</t>
  </si>
  <si>
    <t xml:space="preserve">Прокладка трубопроводов отопления и водоснабжения из стальных электросварных труб диаметром: до 40 мм / Труба ДУ 25 мм  </t>
  </si>
  <si>
    <t xml:space="preserve">Прокладка трубопроводов отопления и водоснабжения из стальных электросварных труб диаметром: до 40 мм / Труба ДУ 32 мм  </t>
  </si>
  <si>
    <t xml:space="preserve">Прокладка трубопроводов водоснабжения из стальных водогазопроводных оцинкованных труб диаметром: 20 мм / Труба ДУ 3/4 (стальная оцинкованная) </t>
  </si>
  <si>
    <t xml:space="preserve">Прокладка трубопроводов водоснабжения из стальных водогазопроводных оцинкованных труб диаметром: 15 мм  / Труба ДУ 1/2 (стальная оцинкованная) </t>
  </si>
  <si>
    <t>Прокладка трубопроводов отопления при стояковой системе из многослойных металлополимерных труб диаметром: 20 мм</t>
  </si>
  <si>
    <t>Установка радиаторов: чугунных / Радиаторы отопительные (чугун) кол-во секций 4, межосевое расстояние 500 мм, крепление на крючках</t>
  </si>
  <si>
    <t>Установка радиаторов: чугунных / Радиаторы отопительные (чугун) кол-во секций 6, межосевое расстояние 500 мм, крепление на крючках</t>
  </si>
  <si>
    <t xml:space="preserve">Установка радиаторов: чугунных / Радиаторы отопительные (чугун) кол-во секций 8, межосевое расстояние 500 мм, крепление на крючках </t>
  </si>
  <si>
    <t xml:space="preserve">Установка радиаторов: чугунных / Радиаторы отопительные (чугун) кол-во секций 10, межосевое расстояние 500 мм, крепление на крючках </t>
  </si>
  <si>
    <t xml:space="preserve">Установка радиаторов: чугунных / Радиаторы отопительные (чугун) кол-во секций 12, межосевое расстояние 500 мм, крепление на крючках </t>
  </si>
  <si>
    <t>Установка радиаторов: стальных / Радиаторы отопительные (биметаллические) кол-во секций 4, межосевое расстояние 500 мм, крепление на кронштейнах</t>
  </si>
  <si>
    <t xml:space="preserve">Установка радиаторов: стальных / Радиаторы отопительные (биметаллические) кол-во секций 6, межосевое расстояние 500 мм, крепление на кронштейнах </t>
  </si>
  <si>
    <t xml:space="preserve">Установка радиаторов: стальных / Радиаторы отопительные (биметаллические) кол-во секций 8, межосевое расстояние 500 мм, крепление на кронштейнах </t>
  </si>
  <si>
    <t xml:space="preserve">Установка радиаторов: стальных / Радиаторы отопительные (биметаллические) кол-во секций 10, межосевое расстояние 500мм, крепление на кронштейнах </t>
  </si>
  <si>
    <t xml:space="preserve">Установка радиаторов: стальных / Радиаторы отопительные (биметаллические) кол-во секций 12, межосевое расстояние 500мм, крепление на кронштейнах </t>
  </si>
  <si>
    <t xml:space="preserve">Установка радиаторов: стальных / Радиаторы отопительные (биметаллические) кол-во секций 6, межосевое расстояние 350 мм, крепление на кронштейнах </t>
  </si>
  <si>
    <t xml:space="preserve">Установка радиаторов: стальных / Радиаторы отопительные (биметаллические) кол-во секций 8, межосевое расстояние 350 мм, крепление на кронштейнах </t>
  </si>
  <si>
    <t xml:space="preserve">Установка радиаторов: стальных / Радиаторы отопительные (биметаллические) кол-во секций 10, межосевое расстояние 350 мм, крепление на кронштейнах </t>
  </si>
  <si>
    <t xml:space="preserve">Установка радиаторов: стальных / Радиаторы отопительные (биметаллические) кол-во секций 12, межосевое расстояние 350 мм, крепление на кронштейнах </t>
  </si>
  <si>
    <t>Установка вентилей, задвижек, затворов, клапанов обратных, кранов проходных на трубопроводах из стальных труб диаметром: до 25 мм / Трёхходовые краны для манометра ДУ 1/2</t>
  </si>
  <si>
    <t>Установка баков расширительных круглых и прямоугольных вместимостью: 150 литров</t>
  </si>
  <si>
    <t>Установка баков расширительных круглых и прямоугольных вместимостью: 100 литров</t>
  </si>
  <si>
    <t>Установка баков расширительных круглых и прямоугольных вместимостью: 80 литров</t>
  </si>
  <si>
    <t>Установка баков расширительных круглых и прямоугольных вместимостью: 60 литров</t>
  </si>
  <si>
    <t>Установка баков расширительных круглых и прямоугольных вместимостью: 50 литров</t>
  </si>
  <si>
    <t>Установка баков расширительных круглых и прямоугольных вместимостью: 36 литров</t>
  </si>
  <si>
    <t>Установка баков расширительных круглых и прямоугольных вместимостью: 19 литров</t>
  </si>
  <si>
    <t>Установка баков расширительных круглых и прямоугольных вместимостью: 12 литров</t>
  </si>
  <si>
    <t>Установка баков расширительных круглых и прямоугольных вместимостью: 10 литров</t>
  </si>
  <si>
    <t>Установка баков расширительных круглых и прямоугольных вместимостью: 8 литров</t>
  </si>
  <si>
    <t>Установка баков расширительных круглых и прямоугольных вместимостью: 6 литров</t>
  </si>
  <si>
    <t>Поверка манометров</t>
  </si>
  <si>
    <t>Установка манометров: с трехходовым краном</t>
  </si>
  <si>
    <t>Установка манометров МПЗ - Уф (2,5 Мпа) с трехходовым краном</t>
  </si>
  <si>
    <t>Установка термометров в оправе прямых и угловых</t>
  </si>
  <si>
    <t>Замена прокладок на фланцевых соединениях трубопроводов диаметром труб: до 100 мм</t>
  </si>
  <si>
    <t>Замена прокладок на фланцевых соединениях трубопроводов диаметром труб: до 150 мм</t>
  </si>
  <si>
    <t>Замена прокладок на фланцевых соединениях трубопроводов диаметром труб: до 200 мм</t>
  </si>
  <si>
    <t>Промывка без дезинфекции трубопроводов диаметром: до 40 мм</t>
  </si>
  <si>
    <t>Промывка без дезинфекции трубопроводов диаметром: 50 мм</t>
  </si>
  <si>
    <t>Промывка без дезинфекции трубопроводов диаметром: 65 мм</t>
  </si>
  <si>
    <t>Промывка без дезинфекции трубопроводов диаметром: 80 мм</t>
  </si>
  <si>
    <t>Промывка без дезинфекции трубопроводов диаметром: 100 мм</t>
  </si>
  <si>
    <t>Промывка без дезинфекции трубопроводов диаметром: 125 мм</t>
  </si>
  <si>
    <t>Промывка без дезинфекции трубопроводов диаметром: 150 мм</t>
  </si>
  <si>
    <t>Промывка без дезинфекции трубопроводов диаметром: 200 мм</t>
  </si>
  <si>
    <t>Химическая промывка трубопроводов диаметром: до 40 мм с последующей нейтрализацией раствора и утилизацией</t>
  </si>
  <si>
    <t>Химическая промывка трубопроводов диаметром: 50 мм с последующей нейтрализацией раствора и утилизацией</t>
  </si>
  <si>
    <t>Химическая промывка трубопроводов диаметром: 65 мм с последующей нейтрализацией раствора и утилизацией</t>
  </si>
  <si>
    <t>Химическая промывка трубопроводов диаметром: 80 мм с последующей нейтрализацией раствора и утилизацией</t>
  </si>
  <si>
    <t>Химическая промывка трубопроводов диаметром: 100 мм с последующей нейтрализацией раствора и утилизацией</t>
  </si>
  <si>
    <t>Химическая промывка трубопроводов диаметром: 125 мм с последующей нейтрализацией раствора и утилизацией</t>
  </si>
  <si>
    <t>Химическая промывка трубопроводов диаметром: 150 мм с последующей нейтрализацией раствора и утилизацией</t>
  </si>
  <si>
    <t>Химическая промывка трубопроводов диаметром: 200 мм с последующей нейтрализацией раствора и утилизацией</t>
  </si>
  <si>
    <t>Гидравлическое испытание трубопроводов систем отопления, водопровода и горячего водоснабжения с согласованием ведомости с представителем ресурсоснабжающей организацией диаметром: до 50 мм</t>
  </si>
  <si>
    <t>Гидравлическое испытание трубопроводов систем отопления, водопровода и горячего водоснабжения с согласованием ведомости с представителем ресурсоснабжающей организацией диаметром: до 100 мм</t>
  </si>
  <si>
    <t>Гидравлическое испытание трубопроводов систем отопления, водопровода и горячего водоснабжения с согласованием ведомости с представителем ресурсоснабжающей организацией диаметром: до 200 мм</t>
  </si>
  <si>
    <t>Грязевик наружный диаметром патрубков: до 45 мм/Демонтаж, промывка и обратный монтаж грязевика до 45 мм</t>
  </si>
  <si>
    <t>Грязевик наружный наружным диаметром патрубков: до 57 мм/Демонтаж, промывка и обратный монтаж грязевика до 57 мм</t>
  </si>
  <si>
    <t>Грязевик наружный наружным диаметром патрубков: до 89 мм/Демонтаж, промывка и обратный монтаж грязевика до 89 мм</t>
  </si>
  <si>
    <t>Грязевик наружный наружным диаметром патрубков: до 108 мм/Демонтаж, промывка и обратный монтаж грязевика до 108 мм</t>
  </si>
  <si>
    <t>Грязевик наружный наружным диаметром патрубков: до 133 мм/Демонтаж, промывка и обратный монтаж грязевика до 133 мм</t>
  </si>
  <si>
    <t>Грязевик наружный наружным диаметром патрубков: до 159 мм/Демонтаж, промывка и обратный монтаж грязевика до 159 мм</t>
  </si>
  <si>
    <t>Грязевик наружный наружным диаметром патрубков: до 219 мм/Демонтаж, промывка и обратный монтаж грязевика до 219 мм</t>
  </si>
  <si>
    <t>Теплообменник  водяной, производительность: 40 т/ч/Визуальный осмотр на протечки и повреждения, диагностика параметров работы, проверка размера стяжки, очистка от внешних загрязнений и обработка специальным составом, разборка и промывка теплообменника, сборка  заменой уплотнителей и пластин</t>
  </si>
  <si>
    <t>Монтаж трубки (цилиндры) теплоизоляционные из вспененного ПЭ) для поверхностей с температурой от -40°С до + 95°С, внутренний диаметр (толщина) 35 (13) мм</t>
  </si>
  <si>
    <t>Монтаж трубки (цилиндры) теплоизоляционные из вспененного ПЭ) для поверхностей с температурой от -40°С до + 95°С, внутренний диаметр (толщина) 42 (13) мм</t>
  </si>
  <si>
    <t>Монтаж трубки (цилиндры) теплоизоляционные из вспененного ПЭ  для поверхностей с температурой от -40°С до + 95°С, внутренний диаметр (толщина) 60 (13) мм</t>
  </si>
  <si>
    <t>Монтаж трубки (цилиндры) теплоизоляционные из вспененного ПЭ  для поверхностей с температурой от -40°С до + 95°С, внутренний диаметр (толщина) 80 (13) мм</t>
  </si>
  <si>
    <t>Монтаж Задвижка клиновая с выдвижным шпинделем 30с42нж, номинальное давление 1,0 МПа (10 кгс/см2), присоединение к трубопроводу фланцевое, номинальный диаметр 200 мм</t>
  </si>
  <si>
    <t>Монтаж задвижка клиновая с выдвижным шпинделем 30с42нж, номинальное давление 1,0 МПа (10 кгс/см2), присоединение к трубопроводу фланцевое, номинальный диаметр 150 мм</t>
  </si>
  <si>
    <t>Монтаж задвижка клиновая с выдвижным шпинделем 30лс41нж, номинальное давление 1,6 МПа (16 кгс/см2), присоединение к трубопроводу фланцевое, номинальный диаметр 200 мм</t>
  </si>
  <si>
    <t>Монтаж задвижка клиновая с выдвижным шпинделем 30лс41нж, номинальное давление 1,6 МПа (16 кгс/см2), присоединение к трубопроводу фланцевое, номинальный диаметр 150 мм</t>
  </si>
  <si>
    <t>Монтаж задвижка клиновая с выдвижным шпинделем 30лс41нж, номинальное давление 1,6 МПа (16 кгс/см2), присоединение к трубопроводу фланцевое, номинальный диаметр 100 мм</t>
  </si>
  <si>
    <t>Монтаж задвижка клиновая с выдвижным шпинделем 30лс41нж, номинальное давление 1,6 МПа (16 кгс/см2), присоединение к трубопроводу фланцевое, номинальный диаметр 80 мм</t>
  </si>
  <si>
    <t>Монтаж задвижка клиновая с выдвижным шпинделем 30лс41нж, номинальное давление 1,6 МПа (16 кгс/см2), присоединение к трубопроводу фланцевое, номинальный диаметр 50 мм</t>
  </si>
  <si>
    <t>Монтаж кран шаровой 11Б27п1, номинальное давление 1,0 МПа (10 кгс/см2), номинальный диаметр 40 мм, присоединение к трубопроводу муфтовое</t>
  </si>
  <si>
    <t>Монтаж кран шаровой 11Б41п, номинальное давление 1,6 МПа (16 кгс/см2), номинальный диаметр 40 мм, присоединение к трубопроводу муфтовое</t>
  </si>
  <si>
    <t>Монтаж кран шаровой 11Б27п1, номинальное давление 1,0 МПа (10 кгс/см2), номинальный диаметр 25 мм, присоединение к трубопроводу муфтовое</t>
  </si>
  <si>
    <t>Монтаж кран шаровой 11Б41п, номинальное давление 1,6 МПа (16 кгс/см2), номинальный диаметр 25 мм, присоединение к трубопроводу муфтовое</t>
  </si>
  <si>
    <t>Монтаж кран шаровой латунный, номинальный диаметр 20 мм (3/4"), присоединение муфтовое ВР-ВР</t>
  </si>
  <si>
    <t>Монтаж кран шаровой латунный полнопроходной, номинальное давление 1,6 МПа (16 кгс/см2) и 3,0 МПа (30 кгс/см2), номинальный диаметр 20 мм, присоединение 3/4х3/4, с внутренним резьбовым присоединением</t>
  </si>
  <si>
    <t>Монтаж кран шаровой латунный полнопроходной, с дренажом, номинальное давление 1,6 МПа (16 кгс/см2) и 3,0 МПа (30 кгс/см2), номинальный диаметр 15 мм, с рукояткой "бабочка", присоединение 1/2х1/2, с внутренним резьбовым присоединением</t>
  </si>
  <si>
    <t>Монтаж кран шаровой латунный полнопроходной, номинальное давление 1,6 МПа (16 кгс/см2) и 2,5 МПа (25 кгс/см2), номинальный диаметр 15 мм, с обычной рукояткой, присоединение 1/2"х1/2", с внутренним резьбовым присоединением</t>
  </si>
  <si>
    <t>Монтаж кран шаровой латунный полнопроходной, номинальное давление 1,6 МПа (16 кгс/см2) и 2,5 МПа (25 кгс/см2), с рукояткой "бабочка", номинальный диаметр 15 мм, присоединение 1/2"х1/2", с внутренней и внешней резьбой</t>
  </si>
  <si>
    <t>Монтаж кран шаровой латунный полнопроходной, номинальное давление 1,6 МПа (16 кгс/см2) и 2,5 МПа (25 кгс/см2), номинальный диаметр 15 мм, с рукояткой "бабочка", присоединение 1/2"х1/2", с внутренним резьбовым присоединением</t>
  </si>
  <si>
    <t>Монтаж кран шаровой для воды и пара стандартный, присоединение НР-ВР, с размером резьбы 3/4"</t>
  </si>
  <si>
    <t>Монтаж кран шаровой для воды и пара стандартный, присоединение НР-НР, с размером резьбы 3/4"</t>
  </si>
  <si>
    <t>Монаж кран шаровой латунный, номинальный диаметр 15 мм (1/2"), присоединение муфтовое ВР-ВР</t>
  </si>
  <si>
    <t>Монтаж кран шаровой латунный полнопроходной, номинальное давление 1,6 МПа (16 кгс/см2) и 3,0 МПа (30 кгс/см2), номинальный диаметр 15 мм, присоединение 1/2х1/2, с внутренним резьбовым присоединением</t>
  </si>
  <si>
    <t>Монтаж кран шаровой латунный полнопроходной, с дренажом, номинальное давление 1,6 МПа (16 кгс/см2) и 3,0 МПа (30 кгс/см2), номинальный диаметр 15 мм, с рукояткой "бабочка", присоединение 1/2х1/2</t>
  </si>
  <si>
    <t>Монтаж кран шаровой латунный полнопроходной, номинальное давление 1,6 МПа (16 кгс/см2) и 2,5 МПа (25 кгс/см2), номинальный диаметр 15 мм, с обычной рукояткой, присоединение 1/2х1/2, с внутренним резьбовым присоединением</t>
  </si>
  <si>
    <t>Монтаж кран шаровой латунный полнопроходной, номинальное давление 1,6 МПа (16 кгс/см2) и 2,5 МПа (25 кгс/см2), номинальный диаметр 40 мм, с обычной рукояткой, присоединение 1 1/2х1 1/2, с внутренним резьбовым присоединением</t>
  </si>
  <si>
    <t>Монтаж кран шаровой латунный полнопроходной, номинальное давление 1,6 МПа (16 кгс/см2) и 2,5 МПа (25 кгс/см2), с рукояткой "бабочка", номинальный диаметр 15 мм, присоединение 1/2х1/2, с внутренней и внешней резьбой</t>
  </si>
  <si>
    <t>Монтаж кран шаровой латунный полнопроходной, номинальное давление 1,6 МПа (16 кгс/см2) и 2,5 МПа (25 кгс/см2), номинальный диаметр 15 мм, с рукояткой "бабочка", присоединение 1/2х1/2, с внутренним резьбовым присоединением</t>
  </si>
  <si>
    <t>Монтаж кран шаровой для воды и пара стандартный, присоединение ВР-ВР, с размером резьбы 1/2</t>
  </si>
  <si>
    <t>Монтаж кран шаровой для воды и пара стандартный, присоединение НР-ВР, с размером резьбы 1/2</t>
  </si>
  <si>
    <t>Монтаж кран шаровой для воды и пара стандартный, присоединение НР-НР, с размером резьбы 1/2</t>
  </si>
  <si>
    <t>Монтаж кран шаровой латунный полнопроходной, номинальное давление 1,6 МПа (16 кгс/см2) и 2,5 МПа (25 кгс/см2), номинальный диаметр 20 мм, с рукояткой "бабочка", присоединение 3/4"х3/4", с внутренней и внешней резьбой</t>
  </si>
  <si>
    <t>Монтаж кран шаровой латунный полнопроходной, номинальное давление 1,6 МПа (16 кгс/см2) и 2,5 МПа (25 кгс/см2), номинальный диаметр 20 мм, с рукояткой "бабочка", присоединение 3/4"х3/4", с внутренним резьбовым присоединением</t>
  </si>
  <si>
    <t>Монтаж кран шаровой латунный полнопроходной, номинальное давление 1,6 МПа (16 кгс/см2) и 3,0 МПа (30 кгс/см2), номинальный диаметр 15 мм, присоединение 1/2"х1/2", с внутренним резьбовым присоединением DIN 259 и накидной гайкой (американка)</t>
  </si>
  <si>
    <t>Монтаж кран шаровой латунный полнопроходной, номинальное давление 1,6 МПа (16 кгс/см2) и 3,0 МПа (30 кгс/см2), номинальный диаметр 20 мм, присоединение 3/4"х3/4", с внутренним резьбовым присоединением DIN 259 и накидной гайкой (американка)</t>
  </si>
  <si>
    <t>Монтаж кран шаровой латунный полнопроходной, номинальное давление 1,6 МПа (16 кгс/см2) и 3,0 МПа (30 кгс/см2), номинальный диаметр 25 мм, присоединение 1"х1", с внутренним резьбовым присоединением DIN 259 и накидной гайкой (американка)</t>
  </si>
  <si>
    <t>Монтаж кран шаровой приварной ДУ 15 номинальное давление 2,5 Мпа</t>
  </si>
  <si>
    <t>Монтаж кран шаровой приварной ДУ 50 номинальное давление 2,5 Мпа</t>
  </si>
  <si>
    <t>Монтаж термометры биметаллические в алюминиевом корпусе, длиной штока 60 мм</t>
  </si>
  <si>
    <t>Монтаж термометры стеклянные спиртовые, диапазон температур до 200°С, длиной погружной части 163 мм</t>
  </si>
  <si>
    <t>Монтаж манометр для неагрессивных сред (класс точности 1.5) с резьбовым присоединением: диаметром 100 мм</t>
  </si>
  <si>
    <t>Монтаж кран трехходовой 11б18бк, номинальное давление 1,6 МПа (16 кгс/см2), с контрольным фланцем для манометра, натяжной муфтовый, номинальный диаметр 15 мм</t>
  </si>
  <si>
    <t>Монтаж кран латунные трехходовые, муфтовые для манометров стандартного исполнения, давлением 1,6 мпа (16 кгс/см2), диаметром 15 мм</t>
  </si>
  <si>
    <t>Монтаж кран трехходовые муфтовые с фланцем для контрольного манометра</t>
  </si>
  <si>
    <t>Монтаж кран трехходовой для манометра, номинальное давление 1,6 МПа (16 кгс/см2), номинальный диаметр 15 мм</t>
  </si>
  <si>
    <t>Монтаж грязевик из стальных труб и толстолистовой стали, наружный диаметр входного патрубка 159 мм, наружный диаметр корпуса 325 мм</t>
  </si>
  <si>
    <t>Монтаж грязевик из стальных электросварных и водогазопроводных труб, наружный диаметр входного патрубка 108 мм, наружный диаметр корпуса 377 мм</t>
  </si>
  <si>
    <t>Монтаж грязевик из стальных электросварных и водогазопроводных труб, наружный диаметр входного патрубка 89 мм, наружный диаметр корпуса 325 мм</t>
  </si>
  <si>
    <t>Монтаж грязевик из стальных электросварных и водогазопроводных труб, наружный диаметр входного патрубка 57 мм, наружный диаметр корпуса 273 мм</t>
  </si>
  <si>
    <t>Монтаж грязевик из стальных электросварных и водогазопроводных труб, наружный диаметр входного патрубка 45 мм, наружный диаметр корпуса 219 мм</t>
  </si>
  <si>
    <t>Монтаж грязевика из стальных электросварных и водогазопроводных труб, наружный диаметр входного патрубка 34,42 мм, наружный диаметр корпуса 108 мм</t>
  </si>
  <si>
    <t>Монтаж клапан обратный подъемный 16Б1бк, номинальное давление 1,6 МПа (16 кгс/см2), присоединение к трубопроводу муфтовое, номинальный диаметр 25 мм</t>
  </si>
  <si>
    <t>Монтаж клапан обратный подъемный 16Б1бк, номинальное давление 1,6 МПа (16 кгс/см2), присоединение к трубопроводу муфтовое, номинальный диаметр 50 мм</t>
  </si>
  <si>
    <t>Монтаж клапан обратный подъемный 16с13нж, номинальное давление 1,6 МПа (16 кгс/см2), присоединение к трубопроводу фланцевое, номинальный диаметр 100 мм</t>
  </si>
  <si>
    <t>Монтаж клапан обратный подъемный 16с13нж, номинальное давление 1,6 МПа (16 кгс/см2), присоединение к трубопроводу фланцевое, номинальный диаметр 150 мм</t>
  </si>
  <si>
    <t>Монтаж воздухоотводчик автоматические латунные давление 1,6 Мпа (16 кгс/см2), диаметр 15 мм, присоединение 1/2</t>
  </si>
  <si>
    <t>Монтаж воздухоотводчики автоматические из цветных металлов с наружным резьбовым присоединением, p=1,0 МПа, t/max 120°C, диаметр 20 мм</t>
  </si>
  <si>
    <t>Монтаж воздухоотводчик автоматические латунные соединение 1/2</t>
  </si>
  <si>
    <t>Монтаж воздухоотводчик поплавковые  (внешняя резьба, с откл. клапаном, латунь) Тм=120, Рм=010</t>
  </si>
  <si>
    <t>Монтаж воздухоотводчик поплавковые  1/2 (внешняя резьба, бок. присоед., никелир.) Тм=120,Рм=010</t>
  </si>
  <si>
    <t>Монтаж воздухоотводчик поплавковые 1/2т (без отключ. клапана) Тм=120,Рм=010</t>
  </si>
  <si>
    <t>Монтаж воздухоотводчик поплавковые 1/2 (внутр. резьба, латунь) Тм=120,Рм=010</t>
  </si>
  <si>
    <t>Монтаж воздухоотводчик автоматический с наружным резьбовым, присоединением Рр=1,0 МПа, T max=120 град C, D=15 мм</t>
  </si>
  <si>
    <t>Монтаж воздухоотводчик латунный для стояков системы отопления без обратного клапана, давление 1,0 МПа (10 кгс/см2), диаметр 15 мм</t>
  </si>
  <si>
    <t>Монтаж  воздухоотводчик, давление 1,6 МПа (16 кгс/см2), диаметр 15 мм, присоединение 1/2</t>
  </si>
  <si>
    <t>Монтаж трубопроводы из стальных электросварных труб с гильзами для отопления и водоснабжения, наружный диаметр 219 мм</t>
  </si>
  <si>
    <t>Монтаж трубопроводы из стальных электросварных труб с гильзами для отопления и водоснабжения, наружный диаметр 133 мм</t>
  </si>
  <si>
    <t>Монтаж трубопроводы из стальных электросварных труб с гильзами для отопления и водоснабжения, наружный диаметр 108 мм</t>
  </si>
  <si>
    <t>Монтаж трубопроводы из стальных электросварных труб с гильзами для отопления и водоснабжения, наружный диаметр 89 мм</t>
  </si>
  <si>
    <t>Монтаж трубопроводы из стальных электросварных труб с гильзами для отопления и водоснабжения, наружный диаметр 76 мм</t>
  </si>
  <si>
    <t>Монтаж трубопроводы из стальных электросварных труб с гильзами для отопления и водоснабжения, наружный диаметр 45 мм</t>
  </si>
  <si>
    <t>Монтаж трубопроводы из стальных электросварных труб с гильзами для отопления и водоснабжения, наружный диаметр 57 мм</t>
  </si>
  <si>
    <t>Монтаж трубопроводов укрупненные монтажные из стальных водогазопроводных оцинкованных труб диаметром 15 мм</t>
  </si>
  <si>
    <t>Монтаж трубы стальные сварные оцинкованные водогазопроводные с резьбой, легкие, номинальный диаметр 15 мм</t>
  </si>
  <si>
    <t>Монтаж трубы стальные сварные оцинкованные водогазопроводные с резьбой, обыкновенные, номинальный диаметр 15 мм</t>
  </si>
  <si>
    <t>Монтаж трубы стальные сварные оцинкованные водогазопроводные с резьбой, усиленные, номинальный диаметр 15 мм</t>
  </si>
  <si>
    <t>Монтаж трубы стальные сварные водогазопроводные с резьбой оцинкованные, легкие, диаметр условного прохода 15 мм</t>
  </si>
  <si>
    <t>Монтаж  трубопроводов укрупненные монтажные из стальных водогазопроводных оцинкованных труб диаметром 20 мм</t>
  </si>
  <si>
    <t>Монтаж трубы стальные сварные оцинкованные водогазопроводные с резьбой, легкие, номинальный диаметр 20 мм</t>
  </si>
  <si>
    <t>Монтаж трубы стальные сварные оцинкованные водогазопроводные с резьбой, обыкновенные, номинальный диаметр 20 мм</t>
  </si>
  <si>
    <t>Монтаж трубы из полипропилена, номинальное давление до PN20, наружным диаметром до 16 мм</t>
  </si>
  <si>
    <t>Монтаж трубы из полипропилена, номинальное давление до PN20, наружным диаметром до 20 мм</t>
  </si>
  <si>
    <t>Монтаж трубы из полипропилена, номинальное давление до PN20, наружным диаметром до 25 мм</t>
  </si>
  <si>
    <t>Монтаж трубы из полипропилена, номинальное давление до PN20, наружным диаметром до 32 мм</t>
  </si>
  <si>
    <t>Монтаж трубы из полипропилена, номинальное давление до PN20, наружным диаметром до 40 мм</t>
  </si>
  <si>
    <t>Монтаж трубы из полипропилена, номинальное давление до PN20, наружным диаметром до 50 мм</t>
  </si>
  <si>
    <t>Монтаж трубы из полипропилена, номинальное давление до PN20, наружным диаметром до 63 мм</t>
  </si>
  <si>
    <t>Монтаж радиатора биметаллические: межосевое расстояние 200 мм, количество секций 2, мощность от 100 до 320 Вт</t>
  </si>
  <si>
    <t>Монтаж радиатора биметаллические: межосевое расстояние 200 мм, количество секций 4, мощность от 320 до 530 Вт</t>
  </si>
  <si>
    <t>Монтаж радиатора биметаллические: межосевое расстояние 200 мм, количество секций 6, мощность от 530 до 730 Вт</t>
  </si>
  <si>
    <t>Монтаж радиатора биметаллические: межосевое расстояние 200 мм, количество секций 8, мощность от 730 до 840 Вт</t>
  </si>
  <si>
    <t>Монтаж радиатора биметаллические: межосевое расстояние 200 мм, количество секций 10, мощность от 840 до 1040 Вт</t>
  </si>
  <si>
    <t>Монтаж радиатора отопления стальные панельные, с боковым подключением, размером 300х500х100 мм</t>
  </si>
  <si>
    <t>Монтаж радиатора отопления стальные панельные, с боковым подключением, размером 300х1000х100 мм</t>
  </si>
  <si>
    <t>Монтаж радиатора отопления стальные панельные, с боковым подключением, размером 500х500х100 мм</t>
  </si>
  <si>
    <t>Монтаж радиатора отопления стальные панельные, с боковым подключением, размером 500х1000х100 мм</t>
  </si>
  <si>
    <t>Монтаж радиатора отопления стальные панельные с нижним подключением, размером 300х500х100 мм</t>
  </si>
  <si>
    <t>Монтаж радиатора отопления стальные панельные с нижним подключением, размером 300х1000х100 мм</t>
  </si>
  <si>
    <t>Монтаж радиатора отопления стальные панельные с нижним подключением, размером 500х500х100 мм</t>
  </si>
  <si>
    <t>Монтаж радиатора отопления стальные панельные с нижним подключением, размером 500х1000х100 мм</t>
  </si>
  <si>
    <t>Монтаж электрического конвектора, мощностью не более 2 кВт</t>
  </si>
  <si>
    <t>Монтаж трубчатого электронагревателя, мощностью 1,2 кВт</t>
  </si>
  <si>
    <t>Монтаж трубчатого электронагревателя, мощностью 1,5 кВт</t>
  </si>
  <si>
    <t>Монтаж трубчатого электронагревателя, мощностью 2 кВт</t>
  </si>
  <si>
    <t>Монтаж трубчатого электронагревателя, мощностью 3 кВт</t>
  </si>
  <si>
    <t>Монтаж трубчатого электронагревателя, мощностью 4 кВт</t>
  </si>
  <si>
    <t>Монтаж отвод крутоизогнутый, радиус кривизны 1,5 мм, номинальное давление до 16 МПа, номинальный диаметр 200 мм</t>
  </si>
  <si>
    <t>Монтаж отвод крутоизогнутый, радиус кривизны 1,5 мм, номинальное давление до 16 МПа, номинальный диаметр 100 мм</t>
  </si>
  <si>
    <t>Монтаж отвод крутоизогнутый, радиус кривизны 1,5 мм, номинальное давление до 16 МПа, номинальный диаметр 80 мм</t>
  </si>
  <si>
    <t>Монтаж отвод крутоизогнутый, радиус кривизны 1,5 мм, номинальное давление до 16 МПа, номинальный диаметр 50 мм</t>
  </si>
  <si>
    <t>Монтаж отводы стальные гнутые оцинкованные, диаметр условного прохода 25 мм</t>
  </si>
  <si>
    <t>Монтаж отводы крутоизогнутые бесшовные приварные 30° из стали марок 20 и 09Г2С, наружный диаметр 57 мм</t>
  </si>
  <si>
    <t>Монтаж  отвода пластиковый для жестких труб, 90°, номинальный внутренний диаметр 20 мм</t>
  </si>
  <si>
    <t>Монтаж прокладки из паронита ПМБ, толщина 1 мм, диаметр 100 мм</t>
  </si>
  <si>
    <t>Монтаж  прокладки из паронита ПМБ, толщина 1 мм, диаметр 150 мм</t>
  </si>
  <si>
    <t>Монтаж прокладки из паронита ПМБ, толщина 1 мм, диаметр 200 мм</t>
  </si>
  <si>
    <t>Оклейка стен поливинилхлоридной декоративно-отделочной самоклеящейся пленкой: по штукатурке и бетону/прим. Сигнальная разметка на тепловом элеваторе</t>
  </si>
  <si>
    <t>Окраска термостойкой краской металлических труб</t>
  </si>
  <si>
    <t>Монтаж греющего кабеля, мощность до 40 Вт</t>
  </si>
  <si>
    <t>Монтаж греющего кабеля, мощность от 40 до 60 Вт</t>
  </si>
  <si>
    <t>Монтаж греющего кабеля, мощность от 60 до 70 Вт</t>
  </si>
  <si>
    <t>Монтаж греющего кабеля, мощность от 70 до 100 Вт</t>
  </si>
  <si>
    <t>Монтаж Теплоизоляционная трубка, ДУ до 160 мм</t>
  </si>
  <si>
    <t>Монтаж Насоса циркуляционного ДУ 15</t>
  </si>
  <si>
    <t>Монтаж Насоса циркуляционного ДУ 20</t>
  </si>
  <si>
    <t>Монтаж Насоса циркуляционного ДУ 32</t>
  </si>
  <si>
    <t>Монтаж Насоса циркуляционного ДУ 40</t>
  </si>
  <si>
    <t>Монтаж Насоса циркуляционного ДУ 50</t>
  </si>
  <si>
    <t>Монтаж Фланцы стальные плоские P16, ДУ 50</t>
  </si>
  <si>
    <t>Монтаж Фланцы стальные плоские P16, ДУ 80</t>
  </si>
  <si>
    <t>Монтаж Фланцы стальные плоские P16, ДУ 100</t>
  </si>
  <si>
    <t>Монтаж Сгоны стальные в комплекте ДУ 15</t>
  </si>
  <si>
    <t>Монтаж Сгоны стальные в комплекте ДУ 20</t>
  </si>
  <si>
    <t>Монтаж Сгоны стальные в комплекте ДУ  25</t>
  </si>
  <si>
    <t>Монтаж Сгоны стальные в комплекте ДУ  32</t>
  </si>
  <si>
    <t>Монтаж Трубка теплоизоляционная K-FLEX 13x125-2 ST ДУ 125</t>
  </si>
  <si>
    <t>Монтаж Трубка теплоизоляционная K-FLEX 13x125-2 ST ДУ 150</t>
  </si>
  <si>
    <t>Расчет начальной (максимальной) цены договора методом сопоставимых рыночных цен (анализа рынка)
Выполнение работ по подготовке объектов УФПС Московской области к отопительному сезону 2026-2027 гг.</t>
  </si>
  <si>
    <t>Источник №4</t>
  </si>
  <si>
    <t>Общая НМЦ единицы ТРУ, руб. с НДС:</t>
  </si>
  <si>
    <t>Прогнозируемое количество</t>
  </si>
  <si>
    <t>Ф50-06/880 от 20.03.2026</t>
  </si>
  <si>
    <t>Ф50-06/881 от 20.03.2026</t>
  </si>
  <si>
    <t>Ф50-06/879 от 20.03.2026</t>
  </si>
  <si>
    <t>Ф50-06/882 от 20.03.2026</t>
  </si>
  <si>
    <t>Условная единица</t>
  </si>
  <si>
    <t>1 615 148,00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</si>
</sst>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%&quot;"/>
    <numFmt numFmtId="165" formatCode="_-* #,##0.00\ _₽_-;\-* #,##0.00\ _₽_-;_-* &quot;-&quot;??\ _₽_-;_-@_-"/>
  </numFmts>
  <fonts count="20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4" fontId="1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0" xfId="0" applyFont="1"/>
    <xf numFmtId="2" fontId="10" fillId="0" borderId="0" xfId="0" applyNumberFormat="1" applyFont="1"/>
    <xf numFmtId="165" fontId="11" fillId="0" borderId="9" xfId="0" applyNumberFormat="1" applyFont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1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0" fillId="0" borderId="9" xfId="0" applyBorder="1" applyAlignment="1">
      <alignment horizontal="left"/>
    </xf>
    <xf numFmtId="4" fontId="1" fillId="0" borderId="5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/>
    <xf numFmtId="0" fontId="16" fillId="0" borderId="2" xfId="0" applyFont="1" applyFill="1" applyBorder="1" applyAlignment="1">
      <alignment vertical="center"/>
    </xf>
    <xf numFmtId="0" fontId="16" fillId="0" borderId="2" xfId="0" applyNumberFormat="1" applyFont="1" applyFill="1" applyBorder="1" applyAlignment="1" applyProtection="1"/>
    <xf numFmtId="0" fontId="13" fillId="0" borderId="2" xfId="0" applyFont="1" applyFill="1" applyBorder="1" applyAlignment="1">
      <alignment vertical="center"/>
    </xf>
    <xf numFmtId="0" fontId="17" fillId="0" borderId="2" xfId="0" applyNumberFormat="1" applyFont="1" applyFill="1" applyBorder="1" applyAlignment="1" applyProtection="1"/>
    <xf numFmtId="4" fontId="0" fillId="0" borderId="0" xfId="0" applyNumberFormat="1"/>
    <xf numFmtId="0" fontId="5" fillId="0" borderId="8" xfId="0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right" vertical="center" wrapText="1"/>
    </xf>
    <xf numFmtId="0" fontId="18" fillId="0" borderId="13" xfId="0" applyFont="1" applyBorder="1" applyAlignment="1">
      <alignment horizontal="right" vertical="center" wrapText="1"/>
    </xf>
    <xf numFmtId="0" fontId="18" fillId="0" borderId="14" xfId="0" applyFont="1" applyBorder="1" applyAlignment="1">
      <alignment horizontal="right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/>
    </xf>
    <xf numFmtId="14" fontId="12" fillId="0" borderId="10" xfId="0" applyNumberFormat="1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wrapText="1"/>
    </xf>
    <xf numFmtId="14" fontId="8" fillId="0" borderId="5" xfId="0" applyNumberFormat="1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4" fontId="8" fillId="0" borderId="4" xfId="0" applyNumberFormat="1" applyFont="1" applyBorder="1" applyAlignment="1">
      <alignment horizontal="left" wrapText="1"/>
    </xf>
    <xf numFmtId="0" fontId="11" fillId="0" borderId="10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337"/>
  <sheetViews>
    <sheetView tabSelected="1" topLeftCell="A310" zoomScale="80" zoomScaleNormal="80" workbookViewId="0">
      <selection activeCell="F332" sqref="F332"/>
    </sheetView>
  </sheetViews>
  <sheetFormatPr defaultColWidth="10.42578125" defaultRowHeight="11.4" customHeight="1" x14ac:dyDescent="0.2"/>
  <cols>
    <col min="1" max="1" width="7" style="1" customWidth="1"/>
    <col min="2" max="2" width="58.85546875" style="1" customWidth="1"/>
    <col min="3" max="3" width="12.85546875" style="1" customWidth="1"/>
    <col min="4" max="4" width="18" style="1" customWidth="1"/>
    <col min="5" max="5" width="14.42578125" style="1" customWidth="1"/>
    <col min="6" max="9" width="18.42578125" style="1" customWidth="1"/>
    <col min="10" max="10" width="17.28515625" style="1" customWidth="1"/>
    <col min="11" max="11" width="14.140625" style="1" customWidth="1"/>
    <col min="12" max="12" width="16.85546875" style="1" customWidth="1"/>
    <col min="13" max="13" width="22.42578125" style="1" customWidth="1"/>
    <col min="14" max="14" width="17.42578125" style="1" customWidth="1"/>
    <col min="16" max="16" width="12" hidden="1" customWidth="1"/>
    <col min="17" max="17" width="17" hidden="1" customWidth="1"/>
  </cols>
  <sheetData>
    <row r="1" spans="1:17" ht="15" customHeight="1" x14ac:dyDescent="0.2">
      <c r="M1" s="2" t="s">
        <v>0</v>
      </c>
    </row>
    <row r="2" spans="1:17" ht="51" customHeight="1" x14ac:dyDescent="0.2">
      <c r="A2" s="44" t="s">
        <v>324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7" ht="15" customHeight="1" x14ac:dyDescent="0.2"/>
    <row r="4" spans="1:17" ht="24.9" customHeight="1" x14ac:dyDescent="0.3">
      <c r="A4" s="45" t="s">
        <v>1</v>
      </c>
      <c r="B4" s="45" t="s">
        <v>2</v>
      </c>
      <c r="C4" s="45" t="s">
        <v>3</v>
      </c>
      <c r="D4" s="53" t="s">
        <v>327</v>
      </c>
      <c r="E4" s="47" t="s">
        <v>4</v>
      </c>
      <c r="F4" s="58" t="s">
        <v>5</v>
      </c>
      <c r="G4" s="58"/>
      <c r="H4" s="58"/>
      <c r="I4" s="58"/>
      <c r="J4" s="48" t="s">
        <v>6</v>
      </c>
      <c r="K4" s="45" t="s">
        <v>7</v>
      </c>
      <c r="L4" s="47" t="s">
        <v>8</v>
      </c>
      <c r="M4" s="45" t="s">
        <v>9</v>
      </c>
      <c r="N4" s="3"/>
    </row>
    <row r="5" spans="1:17" ht="24.9" customHeight="1" x14ac:dyDescent="0.2">
      <c r="A5" s="46"/>
      <c r="B5" s="46"/>
      <c r="C5" s="46"/>
      <c r="D5" s="46"/>
      <c r="E5" s="46"/>
      <c r="F5" s="24" t="s">
        <v>10</v>
      </c>
      <c r="G5" s="24" t="s">
        <v>11</v>
      </c>
      <c r="H5" s="24" t="s">
        <v>12</v>
      </c>
      <c r="I5" s="23" t="s">
        <v>325</v>
      </c>
      <c r="J5" s="46"/>
      <c r="K5" s="46"/>
      <c r="L5" s="49"/>
      <c r="M5" s="46"/>
    </row>
    <row r="6" spans="1:17" ht="26.1" customHeight="1" x14ac:dyDescent="0.3">
      <c r="A6" s="4" t="s">
        <v>13</v>
      </c>
      <c r="B6" s="5" t="s">
        <v>20</v>
      </c>
      <c r="C6" s="5" t="s">
        <v>332</v>
      </c>
      <c r="D6" s="6">
        <v>5</v>
      </c>
      <c r="E6" s="6">
        <v>4</v>
      </c>
      <c r="F6" s="15">
        <v>1750</v>
      </c>
      <c r="G6" s="20">
        <v>2000</v>
      </c>
      <c r="H6" s="20">
        <v>2250</v>
      </c>
      <c r="I6" s="20"/>
      <c r="J6" s="30">
        <f>(F6+G6+H6+I6)/E6</f>
        <v>1500</v>
      </c>
      <c r="K6" s="8">
        <f>(P6/Q6)*100</f>
        <v>12.5</v>
      </c>
      <c r="L6" s="7">
        <f>MIN(F6:I6)</f>
        <v>1750</v>
      </c>
      <c r="M6" s="7">
        <f t="shared" ref="M6:M69" si="0">L6*D6</f>
        <v>8750</v>
      </c>
      <c r="N6" s="3"/>
      <c r="O6" s="39"/>
      <c r="P6" s="17">
        <f>_xlfn.STDEV.S(F6:H6)</f>
        <v>250</v>
      </c>
      <c r="Q6" s="18">
        <f>(F6+G6+H6)/3</f>
        <v>2000</v>
      </c>
    </row>
    <row r="7" spans="1:17" ht="26.1" customHeight="1" x14ac:dyDescent="0.3">
      <c r="A7" s="4">
        <v>2</v>
      </c>
      <c r="B7" s="16" t="s">
        <v>21</v>
      </c>
      <c r="C7" s="5" t="s">
        <v>332</v>
      </c>
      <c r="D7" s="6">
        <v>5</v>
      </c>
      <c r="E7" s="6">
        <v>4</v>
      </c>
      <c r="F7" s="15">
        <v>1600</v>
      </c>
      <c r="G7" s="20">
        <v>1800</v>
      </c>
      <c r="H7" s="20">
        <v>2050</v>
      </c>
      <c r="I7" s="20"/>
      <c r="J7" s="30">
        <f>(F7+G7+H7+I7)/E7</f>
        <v>1362.5</v>
      </c>
      <c r="K7" s="8">
        <f>(P7/Q7)*100</f>
        <v>12.410779136209763</v>
      </c>
      <c r="L7" s="7">
        <f t="shared" ref="L7:L70" si="1">MIN(F7:I7)</f>
        <v>1600</v>
      </c>
      <c r="M7" s="7">
        <f t="shared" si="0"/>
        <v>8000</v>
      </c>
      <c r="N7" s="3"/>
      <c r="P7" s="17">
        <f>_xlfn.STDEV.S(F7:H7)</f>
        <v>225.46248764114404</v>
      </c>
      <c r="Q7" s="18">
        <f>(F7+G7+H7)/3</f>
        <v>1816.6666666666667</v>
      </c>
    </row>
    <row r="8" spans="1:17" ht="26.1" customHeight="1" x14ac:dyDescent="0.3">
      <c r="A8" s="4">
        <v>3</v>
      </c>
      <c r="B8" s="16" t="s">
        <v>22</v>
      </c>
      <c r="C8" s="5" t="s">
        <v>332</v>
      </c>
      <c r="D8" s="6">
        <v>5</v>
      </c>
      <c r="E8" s="6">
        <v>4</v>
      </c>
      <c r="F8" s="15">
        <v>1250</v>
      </c>
      <c r="G8" s="20">
        <v>1350</v>
      </c>
      <c r="H8" s="20">
        <v>1550</v>
      </c>
      <c r="I8" s="20"/>
      <c r="J8" s="30">
        <f>(F8+G8+H8+I8)/E8</f>
        <v>1037.5</v>
      </c>
      <c r="K8" s="8">
        <f>(P8/Q8)*100</f>
        <v>11.042351072182747</v>
      </c>
      <c r="L8" s="7">
        <f t="shared" si="1"/>
        <v>1250</v>
      </c>
      <c r="M8" s="7">
        <f t="shared" si="0"/>
        <v>6250</v>
      </c>
      <c r="N8" s="3"/>
      <c r="P8" s="17">
        <f>_xlfn.STDEV.S(F8:H8)</f>
        <v>152.75252316519467</v>
      </c>
      <c r="Q8" s="18">
        <f>(F8+G8+H8)/3</f>
        <v>1383.3333333333333</v>
      </c>
    </row>
    <row r="9" spans="1:17" ht="26.1" customHeight="1" x14ac:dyDescent="0.3">
      <c r="A9" s="4">
        <f>A8+1</f>
        <v>4</v>
      </c>
      <c r="B9" s="16" t="s">
        <v>23</v>
      </c>
      <c r="C9" s="5" t="s">
        <v>332</v>
      </c>
      <c r="D9" s="6">
        <v>10</v>
      </c>
      <c r="E9" s="6">
        <v>4</v>
      </c>
      <c r="F9" s="15">
        <v>1100</v>
      </c>
      <c r="G9" s="20">
        <v>1100</v>
      </c>
      <c r="H9" s="20">
        <v>1400</v>
      </c>
      <c r="I9" s="20"/>
      <c r="J9" s="30">
        <f>(F9+G9+H9+I9)/E9</f>
        <v>900</v>
      </c>
      <c r="K9" s="8">
        <f t="shared" ref="K9:K72" si="2">(P9/Q9)*100</f>
        <v>14.433756729740644</v>
      </c>
      <c r="L9" s="7">
        <f t="shared" si="1"/>
        <v>1100</v>
      </c>
      <c r="M9" s="7">
        <f t="shared" si="0"/>
        <v>11000</v>
      </c>
      <c r="N9" s="3"/>
      <c r="P9" s="17">
        <f>_xlfn.STDEV.S(F9:H9)</f>
        <v>173.20508075688772</v>
      </c>
      <c r="Q9" s="18">
        <f>(F9+G9+H9)/3</f>
        <v>1200</v>
      </c>
    </row>
    <row r="10" spans="1:17" ht="26.1" customHeight="1" x14ac:dyDescent="0.3">
      <c r="A10" s="4">
        <f t="shared" ref="A10:A73" si="3">A9+1</f>
        <v>5</v>
      </c>
      <c r="B10" s="16" t="s">
        <v>24</v>
      </c>
      <c r="C10" s="5" t="s">
        <v>332</v>
      </c>
      <c r="D10" s="6">
        <v>10</v>
      </c>
      <c r="E10" s="6">
        <v>4</v>
      </c>
      <c r="F10" s="15">
        <v>1000</v>
      </c>
      <c r="G10" s="20">
        <v>1200</v>
      </c>
      <c r="H10" s="20">
        <v>1300</v>
      </c>
      <c r="I10" s="20">
        <v>1621.42</v>
      </c>
      <c r="J10" s="30">
        <f>(F10+G10+H10+I10)/E10</f>
        <v>1280.355</v>
      </c>
      <c r="K10" s="8">
        <f t="shared" si="2"/>
        <v>20.255089197574126</v>
      </c>
      <c r="L10" s="7">
        <f t="shared" si="1"/>
        <v>1000</v>
      </c>
      <c r="M10" s="7">
        <f t="shared" si="0"/>
        <v>10000</v>
      </c>
      <c r="N10" s="3"/>
      <c r="P10" s="17">
        <f t="shared" ref="P10:P67" si="4">_xlfn.STDEV.S(F10:I10)</f>
        <v>259.3370472956002</v>
      </c>
      <c r="Q10" s="18">
        <f t="shared" ref="Q10:Q67" si="5">(F10+G10+H10+I10)/4</f>
        <v>1280.355</v>
      </c>
    </row>
    <row r="11" spans="1:17" ht="26.1" customHeight="1" x14ac:dyDescent="0.3">
      <c r="A11" s="4">
        <f t="shared" si="3"/>
        <v>6</v>
      </c>
      <c r="B11" s="16" t="s">
        <v>25</v>
      </c>
      <c r="C11" s="5" t="s">
        <v>332</v>
      </c>
      <c r="D11" s="6">
        <v>15</v>
      </c>
      <c r="E11" s="6">
        <v>4</v>
      </c>
      <c r="F11" s="15">
        <v>250</v>
      </c>
      <c r="G11" s="20">
        <v>280</v>
      </c>
      <c r="H11" s="20">
        <v>320</v>
      </c>
      <c r="I11" s="20"/>
      <c r="J11" s="30">
        <f t="shared" ref="J11:J74" si="6">(F11+G11+H11+I11)/E11</f>
        <v>212.5</v>
      </c>
      <c r="K11" s="8">
        <f t="shared" si="2"/>
        <v>12.394886768062022</v>
      </c>
      <c r="L11" s="7">
        <f t="shared" si="1"/>
        <v>250</v>
      </c>
      <c r="M11" s="7">
        <f t="shared" si="0"/>
        <v>3750</v>
      </c>
      <c r="N11" s="3"/>
      <c r="P11" s="17">
        <f>_xlfn.STDEV.S(F11:H11)</f>
        <v>35.118845842842397</v>
      </c>
      <c r="Q11" s="18">
        <f>(F11+G11+H11)/3</f>
        <v>283.33333333333331</v>
      </c>
    </row>
    <row r="12" spans="1:17" ht="26.1" customHeight="1" x14ac:dyDescent="0.3">
      <c r="A12" s="4">
        <f t="shared" si="3"/>
        <v>7</v>
      </c>
      <c r="B12" s="16" t="s">
        <v>26</v>
      </c>
      <c r="C12" s="5" t="s">
        <v>332</v>
      </c>
      <c r="D12" s="6">
        <v>20</v>
      </c>
      <c r="E12" s="6">
        <v>4</v>
      </c>
      <c r="F12" s="15">
        <v>200</v>
      </c>
      <c r="G12" s="20">
        <v>235</v>
      </c>
      <c r="H12" s="20">
        <v>250</v>
      </c>
      <c r="I12" s="20"/>
      <c r="J12" s="30">
        <f t="shared" si="6"/>
        <v>171.25</v>
      </c>
      <c r="K12" s="8">
        <f t="shared" si="2"/>
        <v>11.237083444044274</v>
      </c>
      <c r="L12" s="7">
        <f t="shared" si="1"/>
        <v>200</v>
      </c>
      <c r="M12" s="7">
        <f t="shared" si="0"/>
        <v>4000</v>
      </c>
      <c r="N12" s="3"/>
      <c r="P12" s="17">
        <f t="shared" ref="P12:P28" si="7">_xlfn.STDEV.S(F12:H12)</f>
        <v>25.658007197234422</v>
      </c>
      <c r="Q12" s="18">
        <f t="shared" ref="Q12:Q27" si="8">(F12+G12+H12)/3</f>
        <v>228.33333333333334</v>
      </c>
    </row>
    <row r="13" spans="1:17" ht="26.1" customHeight="1" x14ac:dyDescent="0.3">
      <c r="A13" s="4">
        <f t="shared" si="3"/>
        <v>8</v>
      </c>
      <c r="B13" s="16" t="s">
        <v>27</v>
      </c>
      <c r="C13" s="5" t="s">
        <v>332</v>
      </c>
      <c r="D13" s="6">
        <v>10</v>
      </c>
      <c r="E13" s="6">
        <v>4</v>
      </c>
      <c r="F13" s="15">
        <v>250</v>
      </c>
      <c r="G13" s="20">
        <v>350</v>
      </c>
      <c r="H13" s="20">
        <v>400</v>
      </c>
      <c r="I13" s="20"/>
      <c r="J13" s="30">
        <f t="shared" si="6"/>
        <v>250</v>
      </c>
      <c r="K13" s="8">
        <f t="shared" si="2"/>
        <v>22.91287847477922</v>
      </c>
      <c r="L13" s="7">
        <f t="shared" si="1"/>
        <v>250</v>
      </c>
      <c r="M13" s="7">
        <f t="shared" si="0"/>
        <v>2500</v>
      </c>
      <c r="N13" s="3"/>
      <c r="P13" s="17">
        <f t="shared" si="7"/>
        <v>76.376261582597394</v>
      </c>
      <c r="Q13" s="18">
        <f t="shared" si="8"/>
        <v>333.33333333333331</v>
      </c>
    </row>
    <row r="14" spans="1:17" ht="26.1" customHeight="1" x14ac:dyDescent="0.3">
      <c r="A14" s="4">
        <f t="shared" si="3"/>
        <v>9</v>
      </c>
      <c r="B14" s="16" t="s">
        <v>28</v>
      </c>
      <c r="C14" s="5" t="s">
        <v>332</v>
      </c>
      <c r="D14" s="6">
        <v>15</v>
      </c>
      <c r="E14" s="6">
        <v>4</v>
      </c>
      <c r="F14" s="15">
        <v>250</v>
      </c>
      <c r="G14" s="20">
        <v>380</v>
      </c>
      <c r="H14" s="20">
        <v>410</v>
      </c>
      <c r="I14" s="20"/>
      <c r="J14" s="30">
        <f t="shared" si="6"/>
        <v>260</v>
      </c>
      <c r="K14" s="8">
        <f t="shared" si="2"/>
        <v>24.533366965717466</v>
      </c>
      <c r="L14" s="7">
        <f t="shared" si="1"/>
        <v>250</v>
      </c>
      <c r="M14" s="7">
        <f t="shared" si="0"/>
        <v>3750</v>
      </c>
      <c r="N14" s="3"/>
      <c r="P14" s="17">
        <f t="shared" si="7"/>
        <v>85.049005481153884</v>
      </c>
      <c r="Q14" s="18">
        <f t="shared" si="8"/>
        <v>346.66666666666669</v>
      </c>
    </row>
    <row r="15" spans="1:17" ht="26.1" customHeight="1" x14ac:dyDescent="0.3">
      <c r="A15" s="4">
        <f t="shared" si="3"/>
        <v>10</v>
      </c>
      <c r="B15" s="16" t="s">
        <v>29</v>
      </c>
      <c r="C15" s="5" t="s">
        <v>332</v>
      </c>
      <c r="D15" s="6">
        <v>15</v>
      </c>
      <c r="E15" s="6">
        <v>4</v>
      </c>
      <c r="F15" s="15">
        <v>220</v>
      </c>
      <c r="G15" s="20">
        <v>300</v>
      </c>
      <c r="H15" s="20">
        <v>350</v>
      </c>
      <c r="I15" s="20"/>
      <c r="J15" s="30">
        <f t="shared" si="6"/>
        <v>217.5</v>
      </c>
      <c r="K15" s="8">
        <f t="shared" si="2"/>
        <v>22.611856980351725</v>
      </c>
      <c r="L15" s="7">
        <f t="shared" si="1"/>
        <v>220</v>
      </c>
      <c r="M15" s="7">
        <f t="shared" si="0"/>
        <v>3300</v>
      </c>
      <c r="N15" s="3"/>
      <c r="P15" s="17">
        <f t="shared" si="7"/>
        <v>65.574385243020004</v>
      </c>
      <c r="Q15" s="18">
        <f t="shared" si="8"/>
        <v>290</v>
      </c>
    </row>
    <row r="16" spans="1:17" ht="26.1" customHeight="1" x14ac:dyDescent="0.3">
      <c r="A16" s="4">
        <f t="shared" si="3"/>
        <v>11</v>
      </c>
      <c r="B16" s="16" t="s">
        <v>30</v>
      </c>
      <c r="C16" s="5" t="s">
        <v>332</v>
      </c>
      <c r="D16" s="6">
        <v>15</v>
      </c>
      <c r="E16" s="6">
        <v>4</v>
      </c>
      <c r="F16" s="15">
        <v>220</v>
      </c>
      <c r="G16" s="20">
        <v>250</v>
      </c>
      <c r="H16" s="20">
        <v>280</v>
      </c>
      <c r="I16" s="20"/>
      <c r="J16" s="30">
        <f t="shared" si="6"/>
        <v>187.5</v>
      </c>
      <c r="K16" s="8">
        <f t="shared" si="2"/>
        <v>12</v>
      </c>
      <c r="L16" s="7">
        <f t="shared" si="1"/>
        <v>220</v>
      </c>
      <c r="M16" s="7">
        <f t="shared" si="0"/>
        <v>3300</v>
      </c>
      <c r="N16" s="3"/>
      <c r="P16" s="17">
        <f t="shared" si="7"/>
        <v>30</v>
      </c>
      <c r="Q16" s="18">
        <f t="shared" si="8"/>
        <v>250</v>
      </c>
    </row>
    <row r="17" spans="1:17" ht="26.1" customHeight="1" x14ac:dyDescent="0.3">
      <c r="A17" s="4">
        <f t="shared" si="3"/>
        <v>12</v>
      </c>
      <c r="B17" s="16" t="s">
        <v>31</v>
      </c>
      <c r="C17" s="5" t="s">
        <v>332</v>
      </c>
      <c r="D17" s="6">
        <v>4</v>
      </c>
      <c r="E17" s="6">
        <v>4</v>
      </c>
      <c r="F17" s="15">
        <v>2100</v>
      </c>
      <c r="G17" s="20">
        <v>2500</v>
      </c>
      <c r="H17" s="20">
        <v>2700</v>
      </c>
      <c r="I17" s="20"/>
      <c r="J17" s="30">
        <f t="shared" si="6"/>
        <v>1825</v>
      </c>
      <c r="K17" s="8">
        <f t="shared" si="2"/>
        <v>12.555001903988645</v>
      </c>
      <c r="L17" s="7">
        <f t="shared" si="1"/>
        <v>2100</v>
      </c>
      <c r="M17" s="7">
        <f t="shared" si="0"/>
        <v>8400</v>
      </c>
      <c r="N17" s="3"/>
      <c r="P17" s="17">
        <f t="shared" si="7"/>
        <v>305.50504633039037</v>
      </c>
      <c r="Q17" s="18">
        <f t="shared" si="8"/>
        <v>2433.3333333333335</v>
      </c>
    </row>
    <row r="18" spans="1:17" ht="26.1" customHeight="1" x14ac:dyDescent="0.3">
      <c r="A18" s="4">
        <f t="shared" si="3"/>
        <v>13</v>
      </c>
      <c r="B18" s="16" t="s">
        <v>32</v>
      </c>
      <c r="C18" s="5" t="s">
        <v>332</v>
      </c>
      <c r="D18" s="6">
        <v>4</v>
      </c>
      <c r="E18" s="6">
        <v>4</v>
      </c>
      <c r="F18" s="15">
        <v>1900</v>
      </c>
      <c r="G18" s="20">
        <v>2050</v>
      </c>
      <c r="H18" s="20">
        <v>2100</v>
      </c>
      <c r="I18" s="20"/>
      <c r="J18" s="30">
        <f t="shared" si="6"/>
        <v>1512.5</v>
      </c>
      <c r="K18" s="8">
        <f t="shared" si="2"/>
        <v>5.1611553705771884</v>
      </c>
      <c r="L18" s="7">
        <f t="shared" si="1"/>
        <v>1900</v>
      </c>
      <c r="M18" s="7">
        <f t="shared" si="0"/>
        <v>7600</v>
      </c>
      <c r="N18" s="3"/>
      <c r="P18" s="17">
        <f t="shared" si="7"/>
        <v>104.08329997330664</v>
      </c>
      <c r="Q18" s="18">
        <f t="shared" si="8"/>
        <v>2016.6666666666667</v>
      </c>
    </row>
    <row r="19" spans="1:17" ht="26.1" customHeight="1" x14ac:dyDescent="0.3">
      <c r="A19" s="4">
        <f t="shared" si="3"/>
        <v>14</v>
      </c>
      <c r="B19" s="16" t="s">
        <v>33</v>
      </c>
      <c r="C19" s="5" t="s">
        <v>332</v>
      </c>
      <c r="D19" s="6">
        <v>4</v>
      </c>
      <c r="E19" s="6">
        <v>4</v>
      </c>
      <c r="F19" s="15">
        <v>1500</v>
      </c>
      <c r="G19" s="20">
        <v>1580</v>
      </c>
      <c r="H19" s="20">
        <v>1800</v>
      </c>
      <c r="I19" s="20"/>
      <c r="J19" s="30">
        <f t="shared" si="6"/>
        <v>1220</v>
      </c>
      <c r="K19" s="8">
        <f t="shared" si="2"/>
        <v>9.5501477030582329</v>
      </c>
      <c r="L19" s="7">
        <f t="shared" si="1"/>
        <v>1500</v>
      </c>
      <c r="M19" s="7">
        <f t="shared" si="0"/>
        <v>6000</v>
      </c>
      <c r="N19" s="3"/>
      <c r="P19" s="17">
        <f t="shared" si="7"/>
        <v>155.3490693030806</v>
      </c>
      <c r="Q19" s="18">
        <f t="shared" si="8"/>
        <v>1626.6666666666667</v>
      </c>
    </row>
    <row r="20" spans="1:17" ht="26.1" customHeight="1" x14ac:dyDescent="0.3">
      <c r="A20" s="4">
        <f t="shared" si="3"/>
        <v>15</v>
      </c>
      <c r="B20" s="16" t="s">
        <v>34</v>
      </c>
      <c r="C20" s="5" t="s">
        <v>332</v>
      </c>
      <c r="D20" s="6">
        <v>7</v>
      </c>
      <c r="E20" s="6">
        <v>4</v>
      </c>
      <c r="F20" s="15">
        <v>1200</v>
      </c>
      <c r="G20" s="20">
        <v>1490</v>
      </c>
      <c r="H20" s="20">
        <v>1750</v>
      </c>
      <c r="I20" s="20"/>
      <c r="J20" s="30">
        <f t="shared" si="6"/>
        <v>1110</v>
      </c>
      <c r="K20" s="8">
        <f t="shared" si="2"/>
        <v>18.590292557023787</v>
      </c>
      <c r="L20" s="7">
        <f t="shared" si="1"/>
        <v>1200</v>
      </c>
      <c r="M20" s="7">
        <f t="shared" si="0"/>
        <v>8400</v>
      </c>
      <c r="N20" s="3"/>
      <c r="P20" s="17">
        <f t="shared" si="7"/>
        <v>275.13632984395207</v>
      </c>
      <c r="Q20" s="18">
        <f>(F20+G20+H20)/3</f>
        <v>1480</v>
      </c>
    </row>
    <row r="21" spans="1:17" ht="26.1" customHeight="1" x14ac:dyDescent="0.3">
      <c r="A21" s="4">
        <f t="shared" si="3"/>
        <v>16</v>
      </c>
      <c r="B21" s="16" t="s">
        <v>35</v>
      </c>
      <c r="C21" s="5" t="s">
        <v>332</v>
      </c>
      <c r="D21" s="6">
        <v>10</v>
      </c>
      <c r="E21" s="6">
        <v>4</v>
      </c>
      <c r="F21" s="15">
        <v>750</v>
      </c>
      <c r="G21" s="20">
        <v>800</v>
      </c>
      <c r="H21" s="20">
        <v>1000</v>
      </c>
      <c r="I21" s="20"/>
      <c r="J21" s="30">
        <f t="shared" si="6"/>
        <v>637.5</v>
      </c>
      <c r="K21" s="8">
        <f t="shared" si="2"/>
        <v>15.563243006262297</v>
      </c>
      <c r="L21" s="7">
        <f t="shared" si="1"/>
        <v>750</v>
      </c>
      <c r="M21" s="7">
        <f t="shared" si="0"/>
        <v>7500</v>
      </c>
      <c r="N21" s="3"/>
      <c r="P21" s="17">
        <f t="shared" si="7"/>
        <v>132.28756555322954</v>
      </c>
      <c r="Q21" s="18">
        <f t="shared" si="8"/>
        <v>850</v>
      </c>
    </row>
    <row r="22" spans="1:17" ht="26.1" customHeight="1" x14ac:dyDescent="0.3">
      <c r="A22" s="4">
        <f t="shared" si="3"/>
        <v>17</v>
      </c>
      <c r="B22" s="16" t="s">
        <v>35</v>
      </c>
      <c r="C22" s="5" t="s">
        <v>332</v>
      </c>
      <c r="D22" s="6">
        <v>10</v>
      </c>
      <c r="E22" s="6">
        <v>4</v>
      </c>
      <c r="F22" s="15">
        <v>750</v>
      </c>
      <c r="G22" s="20">
        <v>800</v>
      </c>
      <c r="H22" s="20">
        <v>1000</v>
      </c>
      <c r="I22" s="20"/>
      <c r="J22" s="30">
        <f t="shared" si="6"/>
        <v>637.5</v>
      </c>
      <c r="K22" s="8">
        <f t="shared" si="2"/>
        <v>15.563243006262297</v>
      </c>
      <c r="L22" s="7">
        <f t="shared" si="1"/>
        <v>750</v>
      </c>
      <c r="M22" s="7">
        <f t="shared" si="0"/>
        <v>7500</v>
      </c>
      <c r="N22" s="3"/>
      <c r="P22" s="17">
        <f t="shared" si="7"/>
        <v>132.28756555322954</v>
      </c>
      <c r="Q22" s="18">
        <f t="shared" si="8"/>
        <v>850</v>
      </c>
    </row>
    <row r="23" spans="1:17" ht="26.1" customHeight="1" x14ac:dyDescent="0.3">
      <c r="A23" s="4">
        <f t="shared" si="3"/>
        <v>18</v>
      </c>
      <c r="B23" s="16" t="s">
        <v>36</v>
      </c>
      <c r="C23" s="5" t="s">
        <v>332</v>
      </c>
      <c r="D23" s="6">
        <v>5</v>
      </c>
      <c r="E23" s="6">
        <v>4</v>
      </c>
      <c r="F23" s="15">
        <v>1000</v>
      </c>
      <c r="G23" s="20">
        <v>1200</v>
      </c>
      <c r="H23" s="20">
        <v>1100</v>
      </c>
      <c r="I23" s="20"/>
      <c r="J23" s="30">
        <f t="shared" si="6"/>
        <v>825</v>
      </c>
      <c r="K23" s="8">
        <f t="shared" si="2"/>
        <v>9.0909090909090917</v>
      </c>
      <c r="L23" s="7">
        <f t="shared" si="1"/>
        <v>1000</v>
      </c>
      <c r="M23" s="7">
        <f t="shared" si="0"/>
        <v>5000</v>
      </c>
      <c r="N23" s="3"/>
      <c r="P23" s="17">
        <f t="shared" si="7"/>
        <v>100</v>
      </c>
      <c r="Q23" s="18">
        <f t="shared" si="8"/>
        <v>1100</v>
      </c>
    </row>
    <row r="24" spans="1:17" ht="26.1" customHeight="1" x14ac:dyDescent="0.3">
      <c r="A24" s="4">
        <f t="shared" si="3"/>
        <v>19</v>
      </c>
      <c r="B24" s="16" t="s">
        <v>37</v>
      </c>
      <c r="C24" s="5" t="s">
        <v>332</v>
      </c>
      <c r="D24" s="6">
        <v>5</v>
      </c>
      <c r="E24" s="6">
        <v>4</v>
      </c>
      <c r="F24" s="15">
        <v>1000</v>
      </c>
      <c r="G24" s="20">
        <v>1200</v>
      </c>
      <c r="H24" s="20">
        <v>1350</v>
      </c>
      <c r="I24" s="20"/>
      <c r="J24" s="30">
        <f t="shared" si="6"/>
        <v>887.5</v>
      </c>
      <c r="K24" s="8">
        <f t="shared" si="2"/>
        <v>14.838948947679953</v>
      </c>
      <c r="L24" s="7">
        <f t="shared" si="1"/>
        <v>1000</v>
      </c>
      <c r="M24" s="7">
        <f t="shared" si="0"/>
        <v>5000</v>
      </c>
      <c r="N24" s="3"/>
      <c r="P24" s="17">
        <f t="shared" si="7"/>
        <v>175.59422921421276</v>
      </c>
      <c r="Q24" s="18">
        <f t="shared" si="8"/>
        <v>1183.3333333333333</v>
      </c>
    </row>
    <row r="25" spans="1:17" ht="26.1" customHeight="1" x14ac:dyDescent="0.3">
      <c r="A25" s="4">
        <f t="shared" si="3"/>
        <v>20</v>
      </c>
      <c r="B25" s="16" t="s">
        <v>38</v>
      </c>
      <c r="C25" s="5" t="s">
        <v>332</v>
      </c>
      <c r="D25" s="6">
        <v>15</v>
      </c>
      <c r="E25" s="6">
        <v>4</v>
      </c>
      <c r="F25" s="15">
        <v>350</v>
      </c>
      <c r="G25" s="20">
        <v>400</v>
      </c>
      <c r="H25" s="20">
        <v>450</v>
      </c>
      <c r="I25" s="20"/>
      <c r="J25" s="30">
        <f t="shared" si="6"/>
        <v>300</v>
      </c>
      <c r="K25" s="8">
        <f t="shared" si="2"/>
        <v>12.5</v>
      </c>
      <c r="L25" s="7">
        <f t="shared" si="1"/>
        <v>350</v>
      </c>
      <c r="M25" s="7">
        <f t="shared" si="0"/>
        <v>5250</v>
      </c>
      <c r="N25" s="3"/>
      <c r="P25" s="17">
        <f t="shared" si="7"/>
        <v>50</v>
      </c>
      <c r="Q25" s="18">
        <f t="shared" si="8"/>
        <v>400</v>
      </c>
    </row>
    <row r="26" spans="1:17" ht="26.1" customHeight="1" x14ac:dyDescent="0.3">
      <c r="A26" s="4">
        <f t="shared" si="3"/>
        <v>21</v>
      </c>
      <c r="B26" s="16" t="s">
        <v>39</v>
      </c>
      <c r="C26" s="5" t="s">
        <v>332</v>
      </c>
      <c r="D26" s="6">
        <v>10</v>
      </c>
      <c r="E26" s="6">
        <v>4</v>
      </c>
      <c r="F26" s="15">
        <v>340</v>
      </c>
      <c r="G26" s="20">
        <v>310</v>
      </c>
      <c r="H26" s="20">
        <v>400</v>
      </c>
      <c r="I26" s="20"/>
      <c r="J26" s="30">
        <f t="shared" si="6"/>
        <v>262.5</v>
      </c>
      <c r="K26" s="8">
        <f t="shared" si="2"/>
        <v>13.093073414159543</v>
      </c>
      <c r="L26" s="7">
        <f t="shared" si="1"/>
        <v>310</v>
      </c>
      <c r="M26" s="7">
        <f t="shared" si="0"/>
        <v>3100</v>
      </c>
      <c r="N26" s="3"/>
      <c r="P26" s="17">
        <f t="shared" si="7"/>
        <v>45.825756949558397</v>
      </c>
      <c r="Q26" s="18">
        <f t="shared" si="8"/>
        <v>350</v>
      </c>
    </row>
    <row r="27" spans="1:17" ht="26.1" customHeight="1" x14ac:dyDescent="0.3">
      <c r="A27" s="4">
        <f t="shared" si="3"/>
        <v>22</v>
      </c>
      <c r="B27" s="16" t="s">
        <v>40</v>
      </c>
      <c r="C27" s="5" t="s">
        <v>332</v>
      </c>
      <c r="D27" s="6">
        <v>10</v>
      </c>
      <c r="E27" s="6">
        <v>4</v>
      </c>
      <c r="F27" s="15">
        <v>400</v>
      </c>
      <c r="G27" s="20">
        <v>400</v>
      </c>
      <c r="H27" s="20">
        <v>500</v>
      </c>
      <c r="I27" s="20"/>
      <c r="J27" s="30">
        <f t="shared" si="6"/>
        <v>325</v>
      </c>
      <c r="K27" s="8">
        <f t="shared" si="2"/>
        <v>13.323467750529788</v>
      </c>
      <c r="L27" s="7">
        <f t="shared" si="1"/>
        <v>400</v>
      </c>
      <c r="M27" s="7">
        <f t="shared" si="0"/>
        <v>4000</v>
      </c>
      <c r="N27" s="3"/>
      <c r="P27" s="17">
        <f t="shared" si="7"/>
        <v>57.735026918962411</v>
      </c>
      <c r="Q27" s="18">
        <f t="shared" si="8"/>
        <v>433.33333333333331</v>
      </c>
    </row>
    <row r="28" spans="1:17" ht="26.1" customHeight="1" x14ac:dyDescent="0.3">
      <c r="A28" s="4">
        <f t="shared" si="3"/>
        <v>23</v>
      </c>
      <c r="B28" s="16" t="s">
        <v>41</v>
      </c>
      <c r="C28" s="5" t="s">
        <v>332</v>
      </c>
      <c r="D28" s="6">
        <v>7</v>
      </c>
      <c r="E28" s="6">
        <v>4</v>
      </c>
      <c r="F28" s="15">
        <v>400</v>
      </c>
      <c r="G28" s="20">
        <v>400</v>
      </c>
      <c r="H28" s="20">
        <v>500</v>
      </c>
      <c r="I28" s="20"/>
      <c r="J28" s="30">
        <f t="shared" si="6"/>
        <v>325</v>
      </c>
      <c r="K28" s="8">
        <f t="shared" si="2"/>
        <v>13.323467750529788</v>
      </c>
      <c r="L28" s="7">
        <f t="shared" si="1"/>
        <v>400</v>
      </c>
      <c r="M28" s="7">
        <f t="shared" si="0"/>
        <v>2800</v>
      </c>
      <c r="N28" s="3"/>
      <c r="P28" s="17">
        <f t="shared" si="7"/>
        <v>57.735026918962411</v>
      </c>
      <c r="Q28" s="18">
        <f>(F28+G28+H28)/3</f>
        <v>433.33333333333331</v>
      </c>
    </row>
    <row r="29" spans="1:17" ht="26.1" customHeight="1" x14ac:dyDescent="0.3">
      <c r="A29" s="4">
        <f t="shared" si="3"/>
        <v>24</v>
      </c>
      <c r="B29" s="16" t="s">
        <v>42</v>
      </c>
      <c r="C29" s="5" t="s">
        <v>332</v>
      </c>
      <c r="D29" s="6">
        <v>20</v>
      </c>
      <c r="E29" s="6">
        <v>4</v>
      </c>
      <c r="F29" s="15">
        <v>2150</v>
      </c>
      <c r="G29" s="20">
        <v>2340</v>
      </c>
      <c r="H29" s="20">
        <v>1900</v>
      </c>
      <c r="I29" s="20"/>
      <c r="J29" s="30">
        <f t="shared" si="6"/>
        <v>1597.5</v>
      </c>
      <c r="K29" s="8">
        <f t="shared" si="2"/>
        <v>10.360599291414982</v>
      </c>
      <c r="L29" s="7">
        <f t="shared" si="1"/>
        <v>1900</v>
      </c>
      <c r="M29" s="7">
        <f t="shared" si="0"/>
        <v>38000</v>
      </c>
      <c r="N29" s="3"/>
      <c r="P29" s="17">
        <f t="shared" ref="P29" si="9">_xlfn.STDEV.S(F29:H29)</f>
        <v>220.68076490713912</v>
      </c>
      <c r="Q29" s="18">
        <f>(F29+G29+H29)/3</f>
        <v>2130</v>
      </c>
    </row>
    <row r="30" spans="1:17" ht="26.1" customHeight="1" x14ac:dyDescent="0.3">
      <c r="A30" s="4">
        <f t="shared" si="3"/>
        <v>25</v>
      </c>
      <c r="B30" s="16" t="s">
        <v>43</v>
      </c>
      <c r="C30" s="5" t="s">
        <v>332</v>
      </c>
      <c r="D30" s="6">
        <v>20</v>
      </c>
      <c r="E30" s="6">
        <v>4</v>
      </c>
      <c r="F30" s="15">
        <v>1800</v>
      </c>
      <c r="G30" s="20">
        <v>2100</v>
      </c>
      <c r="H30" s="20">
        <v>1900</v>
      </c>
      <c r="I30" s="20">
        <v>3347.71</v>
      </c>
      <c r="J30" s="30">
        <f t="shared" si="6"/>
        <v>2286.9274999999998</v>
      </c>
      <c r="K30" s="8">
        <f t="shared" si="2"/>
        <v>31.400308354133312</v>
      </c>
      <c r="L30" s="7">
        <f t="shared" si="1"/>
        <v>1800</v>
      </c>
      <c r="M30" s="7">
        <f t="shared" si="0"/>
        <v>36000</v>
      </c>
      <c r="N30" s="3"/>
      <c r="P30" s="17">
        <f t="shared" si="4"/>
        <v>718.102286835472</v>
      </c>
      <c r="Q30" s="18">
        <f t="shared" si="5"/>
        <v>2286.9274999999998</v>
      </c>
    </row>
    <row r="31" spans="1:17" ht="26.1" customHeight="1" x14ac:dyDescent="0.3">
      <c r="A31" s="4">
        <f t="shared" si="3"/>
        <v>26</v>
      </c>
      <c r="B31" s="16" t="s">
        <v>44</v>
      </c>
      <c r="C31" s="5" t="s">
        <v>332</v>
      </c>
      <c r="D31" s="6">
        <v>20</v>
      </c>
      <c r="E31" s="6">
        <v>4</v>
      </c>
      <c r="F31" s="15">
        <v>1700</v>
      </c>
      <c r="G31" s="20">
        <v>2000</v>
      </c>
      <c r="H31" s="20">
        <v>1950</v>
      </c>
      <c r="I31" s="20">
        <v>1841.62</v>
      </c>
      <c r="J31" s="30">
        <f t="shared" si="6"/>
        <v>1872.905</v>
      </c>
      <c r="K31" s="8">
        <f t="shared" si="2"/>
        <v>7.0948864473307953</v>
      </c>
      <c r="L31" s="7">
        <f t="shared" si="1"/>
        <v>1700</v>
      </c>
      <c r="M31" s="7">
        <f t="shared" si="0"/>
        <v>34000</v>
      </c>
      <c r="N31" s="3"/>
      <c r="P31" s="17">
        <f t="shared" si="4"/>
        <v>132.88048301638082</v>
      </c>
      <c r="Q31" s="18">
        <f t="shared" si="5"/>
        <v>1872.905</v>
      </c>
    </row>
    <row r="32" spans="1:17" ht="26.1" customHeight="1" x14ac:dyDescent="0.3">
      <c r="A32" s="4">
        <f t="shared" si="3"/>
        <v>27</v>
      </c>
      <c r="B32" s="16" t="s">
        <v>45</v>
      </c>
      <c r="C32" s="5" t="s">
        <v>332</v>
      </c>
      <c r="D32" s="6">
        <v>20</v>
      </c>
      <c r="E32" s="6">
        <v>4</v>
      </c>
      <c r="F32" s="15">
        <v>900</v>
      </c>
      <c r="G32" s="20">
        <v>800</v>
      </c>
      <c r="H32" s="20">
        <v>700</v>
      </c>
      <c r="I32" s="20"/>
      <c r="J32" s="30">
        <f t="shared" si="6"/>
        <v>600</v>
      </c>
      <c r="K32" s="8">
        <f t="shared" si="2"/>
        <v>12.5</v>
      </c>
      <c r="L32" s="7">
        <f t="shared" si="1"/>
        <v>700</v>
      </c>
      <c r="M32" s="7">
        <f t="shared" si="0"/>
        <v>14000</v>
      </c>
      <c r="N32" s="3"/>
      <c r="P32" s="17">
        <f>_xlfn.STDEV.S(F32:H32)</f>
        <v>100</v>
      </c>
      <c r="Q32" s="18">
        <f>(F32+G32+H32)/3</f>
        <v>800</v>
      </c>
    </row>
    <row r="33" spans="1:17" ht="26.1" customHeight="1" x14ac:dyDescent="0.3">
      <c r="A33" s="4">
        <f t="shared" si="3"/>
        <v>28</v>
      </c>
      <c r="B33" s="16" t="s">
        <v>46</v>
      </c>
      <c r="C33" s="5" t="s">
        <v>332</v>
      </c>
      <c r="D33" s="6">
        <v>25</v>
      </c>
      <c r="E33" s="6">
        <v>4</v>
      </c>
      <c r="F33" s="15">
        <v>790</v>
      </c>
      <c r="G33" s="20">
        <v>670</v>
      </c>
      <c r="H33" s="20">
        <v>550</v>
      </c>
      <c r="I33" s="20"/>
      <c r="J33" s="30">
        <f t="shared" si="6"/>
        <v>502.5</v>
      </c>
      <c r="K33" s="8">
        <f t="shared" si="2"/>
        <v>17.910447761194028</v>
      </c>
      <c r="L33" s="7">
        <f t="shared" si="1"/>
        <v>550</v>
      </c>
      <c r="M33" s="7">
        <f t="shared" si="0"/>
        <v>13750</v>
      </c>
      <c r="N33" s="3"/>
      <c r="P33" s="17">
        <f>_xlfn.STDEV.S(F33:H33)</f>
        <v>120</v>
      </c>
      <c r="Q33" s="18">
        <f>(F33+G33+H33)/3</f>
        <v>670</v>
      </c>
    </row>
    <row r="34" spans="1:17" ht="26.1" customHeight="1" x14ac:dyDescent="0.3">
      <c r="A34" s="4">
        <f t="shared" si="3"/>
        <v>29</v>
      </c>
      <c r="B34" s="16" t="s">
        <v>47</v>
      </c>
      <c r="C34" s="5" t="s">
        <v>332</v>
      </c>
      <c r="D34" s="6">
        <v>30</v>
      </c>
      <c r="E34" s="6">
        <v>4</v>
      </c>
      <c r="F34" s="15">
        <v>900</v>
      </c>
      <c r="G34" s="20">
        <v>750</v>
      </c>
      <c r="H34" s="20">
        <v>600</v>
      </c>
      <c r="I34" s="20">
        <v>1215.81</v>
      </c>
      <c r="J34" s="30">
        <f t="shared" si="6"/>
        <v>866.45249999999999</v>
      </c>
      <c r="K34" s="8">
        <f t="shared" si="2"/>
        <v>30.370268554423475</v>
      </c>
      <c r="L34" s="7">
        <f t="shared" si="1"/>
        <v>600</v>
      </c>
      <c r="M34" s="7">
        <f t="shared" si="0"/>
        <v>18000</v>
      </c>
      <c r="N34" s="3"/>
      <c r="P34" s="17">
        <f t="shared" si="4"/>
        <v>263.14395114651603</v>
      </c>
      <c r="Q34" s="18">
        <f t="shared" si="5"/>
        <v>866.45249999999999</v>
      </c>
    </row>
    <row r="35" spans="1:17" ht="26.1" customHeight="1" x14ac:dyDescent="0.3">
      <c r="A35" s="4">
        <f t="shared" si="3"/>
        <v>30</v>
      </c>
      <c r="B35" s="16" t="s">
        <v>48</v>
      </c>
      <c r="C35" s="5" t="s">
        <v>332</v>
      </c>
      <c r="D35" s="6">
        <v>30</v>
      </c>
      <c r="E35" s="6">
        <v>4</v>
      </c>
      <c r="F35" s="15">
        <v>840</v>
      </c>
      <c r="G35" s="20">
        <v>750</v>
      </c>
      <c r="H35" s="20">
        <v>600</v>
      </c>
      <c r="I35" s="20">
        <v>1215.81</v>
      </c>
      <c r="J35" s="30">
        <f t="shared" si="6"/>
        <v>851.45249999999999</v>
      </c>
      <c r="K35" s="8">
        <f t="shared" si="2"/>
        <v>30.806527992685684</v>
      </c>
      <c r="L35" s="7">
        <f t="shared" si="1"/>
        <v>600</v>
      </c>
      <c r="M35" s="7">
        <f t="shared" si="0"/>
        <v>18000</v>
      </c>
      <c r="N35" s="3"/>
      <c r="P35" s="17">
        <f t="shared" si="4"/>
        <v>262.30295275692208</v>
      </c>
      <c r="Q35" s="18">
        <f>(F35+G35+H35+I35)/4</f>
        <v>851.45249999999999</v>
      </c>
    </row>
    <row r="36" spans="1:17" ht="26.1" customHeight="1" x14ac:dyDescent="0.3">
      <c r="A36" s="4">
        <f t="shared" si="3"/>
        <v>31</v>
      </c>
      <c r="B36" s="16" t="s">
        <v>49</v>
      </c>
      <c r="C36" s="5" t="s">
        <v>332</v>
      </c>
      <c r="D36" s="6">
        <v>30</v>
      </c>
      <c r="E36" s="6">
        <v>4</v>
      </c>
      <c r="F36" s="15">
        <v>710</v>
      </c>
      <c r="G36" s="20">
        <v>670</v>
      </c>
      <c r="H36" s="20">
        <v>500</v>
      </c>
      <c r="I36" s="20"/>
      <c r="J36" s="30">
        <f t="shared" si="6"/>
        <v>470</v>
      </c>
      <c r="K36" s="8">
        <f t="shared" si="2"/>
        <v>17.793328386891229</v>
      </c>
      <c r="L36" s="7">
        <f t="shared" si="1"/>
        <v>500</v>
      </c>
      <c r="M36" s="7">
        <f t="shared" si="0"/>
        <v>15000</v>
      </c>
      <c r="N36" s="3"/>
      <c r="P36" s="17">
        <f>_xlfn.STDEV.S(F36:H36)</f>
        <v>111.50485789118504</v>
      </c>
      <c r="Q36" s="18">
        <f>(F36+G36+H36)/3</f>
        <v>626.66666666666663</v>
      </c>
    </row>
    <row r="37" spans="1:17" ht="26.1" customHeight="1" x14ac:dyDescent="0.3">
      <c r="A37" s="4">
        <f t="shared" si="3"/>
        <v>32</v>
      </c>
      <c r="B37" s="16" t="s">
        <v>49</v>
      </c>
      <c r="C37" s="5" t="s">
        <v>332</v>
      </c>
      <c r="D37" s="6">
        <v>30</v>
      </c>
      <c r="E37" s="6">
        <v>4</v>
      </c>
      <c r="F37" s="15">
        <v>710</v>
      </c>
      <c r="G37" s="20">
        <v>670</v>
      </c>
      <c r="H37" s="20">
        <v>500</v>
      </c>
      <c r="I37" s="20"/>
      <c r="J37" s="30">
        <f t="shared" si="6"/>
        <v>470</v>
      </c>
      <c r="K37" s="8">
        <f t="shared" si="2"/>
        <v>17.793328386891229</v>
      </c>
      <c r="L37" s="7">
        <f t="shared" si="1"/>
        <v>500</v>
      </c>
      <c r="M37" s="7">
        <f t="shared" si="0"/>
        <v>15000</v>
      </c>
      <c r="N37" s="3"/>
      <c r="P37" s="17">
        <f t="shared" ref="P37:P39" si="10">_xlfn.STDEV.S(F37:H37)</f>
        <v>111.50485789118504</v>
      </c>
      <c r="Q37" s="18">
        <f t="shared" ref="Q37:Q39" si="11">(F37+G37+H37)/3</f>
        <v>626.66666666666663</v>
      </c>
    </row>
    <row r="38" spans="1:17" ht="26.1" customHeight="1" x14ac:dyDescent="0.3">
      <c r="A38" s="4">
        <f t="shared" si="3"/>
        <v>33</v>
      </c>
      <c r="B38" s="16" t="s">
        <v>50</v>
      </c>
      <c r="C38" s="5" t="s">
        <v>332</v>
      </c>
      <c r="D38" s="6">
        <v>43</v>
      </c>
      <c r="E38" s="6">
        <v>4</v>
      </c>
      <c r="F38" s="15">
        <v>1400</v>
      </c>
      <c r="G38" s="20">
        <v>2000</v>
      </c>
      <c r="H38" s="20">
        <v>1750</v>
      </c>
      <c r="I38" s="20"/>
      <c r="J38" s="30">
        <f t="shared" si="6"/>
        <v>1287.5</v>
      </c>
      <c r="K38" s="8">
        <f t="shared" si="2"/>
        <v>17.556447883519507</v>
      </c>
      <c r="L38" s="7">
        <f t="shared" si="1"/>
        <v>1400</v>
      </c>
      <c r="M38" s="7">
        <f t="shared" si="0"/>
        <v>60200</v>
      </c>
      <c r="N38" s="3"/>
      <c r="P38" s="17">
        <f t="shared" si="10"/>
        <v>301.38568866708488</v>
      </c>
      <c r="Q38" s="18">
        <f t="shared" si="11"/>
        <v>1716.6666666666667</v>
      </c>
    </row>
    <row r="39" spans="1:17" ht="26.1" customHeight="1" x14ac:dyDescent="0.3">
      <c r="A39" s="4">
        <f t="shared" si="3"/>
        <v>34</v>
      </c>
      <c r="B39" s="16" t="s">
        <v>51</v>
      </c>
      <c r="C39" s="5" t="s">
        <v>332</v>
      </c>
      <c r="D39" s="6">
        <v>40</v>
      </c>
      <c r="E39" s="6">
        <v>4</v>
      </c>
      <c r="F39" s="15">
        <v>1500</v>
      </c>
      <c r="G39" s="20">
        <v>1600</v>
      </c>
      <c r="H39" s="20">
        <v>1400</v>
      </c>
      <c r="I39" s="20"/>
      <c r="J39" s="30">
        <f t="shared" si="6"/>
        <v>1125</v>
      </c>
      <c r="K39" s="8">
        <f t="shared" si="2"/>
        <v>6.666666666666667</v>
      </c>
      <c r="L39" s="7">
        <f t="shared" si="1"/>
        <v>1400</v>
      </c>
      <c r="M39" s="7">
        <f t="shared" si="0"/>
        <v>56000</v>
      </c>
      <c r="N39" s="3"/>
      <c r="P39" s="17">
        <f t="shared" si="10"/>
        <v>100</v>
      </c>
      <c r="Q39" s="18">
        <f t="shared" si="11"/>
        <v>1500</v>
      </c>
    </row>
    <row r="40" spans="1:17" ht="26.1" customHeight="1" x14ac:dyDescent="0.3">
      <c r="A40" s="4">
        <f t="shared" si="3"/>
        <v>35</v>
      </c>
      <c r="B40" s="16" t="s">
        <v>52</v>
      </c>
      <c r="C40" s="5" t="s">
        <v>332</v>
      </c>
      <c r="D40" s="6">
        <v>27</v>
      </c>
      <c r="E40" s="6">
        <v>4</v>
      </c>
      <c r="F40" s="15">
        <v>1600</v>
      </c>
      <c r="G40" s="20">
        <v>1700</v>
      </c>
      <c r="H40" s="20">
        <v>1500</v>
      </c>
      <c r="I40" s="20"/>
      <c r="J40" s="30">
        <f t="shared" si="6"/>
        <v>1200</v>
      </c>
      <c r="K40" s="8">
        <f t="shared" si="2"/>
        <v>6.25</v>
      </c>
      <c r="L40" s="7">
        <f t="shared" si="1"/>
        <v>1500</v>
      </c>
      <c r="M40" s="7">
        <f t="shared" si="0"/>
        <v>40500</v>
      </c>
      <c r="N40" s="3"/>
      <c r="P40" s="17">
        <f>_xlfn.STDEV.S(F40:H40)</f>
        <v>100</v>
      </c>
      <c r="Q40" s="18">
        <f>(F40+G40+H40)/3</f>
        <v>1600</v>
      </c>
    </row>
    <row r="41" spans="1:17" ht="26.1" customHeight="1" x14ac:dyDescent="0.3">
      <c r="A41" s="4">
        <f t="shared" si="3"/>
        <v>36</v>
      </c>
      <c r="B41" s="16" t="s">
        <v>53</v>
      </c>
      <c r="C41" s="5" t="s">
        <v>332</v>
      </c>
      <c r="D41" s="6">
        <v>26</v>
      </c>
      <c r="E41" s="6">
        <v>4</v>
      </c>
      <c r="F41" s="15">
        <v>1700</v>
      </c>
      <c r="G41" s="20">
        <v>1800</v>
      </c>
      <c r="H41" s="20">
        <v>1600</v>
      </c>
      <c r="I41" s="20">
        <v>2868.04</v>
      </c>
      <c r="J41" s="30">
        <f t="shared" si="6"/>
        <v>1992.01</v>
      </c>
      <c r="K41" s="8">
        <f t="shared" si="2"/>
        <v>29.603262365125239</v>
      </c>
      <c r="L41" s="7">
        <f t="shared" si="1"/>
        <v>1600</v>
      </c>
      <c r="M41" s="7">
        <f t="shared" si="0"/>
        <v>41600</v>
      </c>
      <c r="N41" s="3"/>
      <c r="P41" s="17">
        <f t="shared" si="4"/>
        <v>589.69994663953128</v>
      </c>
      <c r="Q41" s="18">
        <f t="shared" si="5"/>
        <v>1992.01</v>
      </c>
    </row>
    <row r="42" spans="1:17" ht="26.1" customHeight="1" x14ac:dyDescent="0.3">
      <c r="A42" s="4">
        <f t="shared" si="3"/>
        <v>37</v>
      </c>
      <c r="B42" s="16" t="s">
        <v>54</v>
      </c>
      <c r="C42" s="5" t="s">
        <v>332</v>
      </c>
      <c r="D42" s="6">
        <v>27</v>
      </c>
      <c r="E42" s="6">
        <v>4</v>
      </c>
      <c r="F42" s="15">
        <v>1800</v>
      </c>
      <c r="G42" s="20">
        <v>1950</v>
      </c>
      <c r="H42" s="20">
        <v>1700</v>
      </c>
      <c r="I42" s="20">
        <v>2868.04</v>
      </c>
      <c r="J42" s="30">
        <f t="shared" si="6"/>
        <v>2079.5100000000002</v>
      </c>
      <c r="K42" s="8">
        <f t="shared" si="2"/>
        <v>25.757623760178106</v>
      </c>
      <c r="L42" s="7">
        <f t="shared" si="1"/>
        <v>1700</v>
      </c>
      <c r="M42" s="7">
        <f t="shared" si="0"/>
        <v>45900</v>
      </c>
      <c r="N42" s="3"/>
      <c r="P42" s="17">
        <f t="shared" si="4"/>
        <v>535.63236185527978</v>
      </c>
      <c r="Q42" s="18">
        <f t="shared" si="5"/>
        <v>2079.5100000000002</v>
      </c>
    </row>
    <row r="43" spans="1:17" ht="26.1" customHeight="1" x14ac:dyDescent="0.3">
      <c r="A43" s="4">
        <f t="shared" si="3"/>
        <v>38</v>
      </c>
      <c r="B43" s="16" t="s">
        <v>55</v>
      </c>
      <c r="C43" s="5" t="s">
        <v>332</v>
      </c>
      <c r="D43" s="6">
        <v>32</v>
      </c>
      <c r="E43" s="6">
        <v>4</v>
      </c>
      <c r="F43" s="15">
        <v>2000</v>
      </c>
      <c r="G43" s="20">
        <v>2100</v>
      </c>
      <c r="H43" s="20">
        <v>1800</v>
      </c>
      <c r="I43" s="20">
        <v>2868.04</v>
      </c>
      <c r="J43" s="30">
        <f t="shared" si="6"/>
        <v>2192.0100000000002</v>
      </c>
      <c r="K43" s="8">
        <f t="shared" si="2"/>
        <v>21.333203215841436</v>
      </c>
      <c r="L43" s="7">
        <f t="shared" si="1"/>
        <v>1800</v>
      </c>
      <c r="M43" s="7">
        <f t="shared" si="0"/>
        <v>57600</v>
      </c>
      <c r="N43" s="3"/>
      <c r="P43" s="17">
        <f t="shared" si="4"/>
        <v>467.62594781156594</v>
      </c>
      <c r="Q43" s="18">
        <f t="shared" si="5"/>
        <v>2192.0100000000002</v>
      </c>
    </row>
    <row r="44" spans="1:17" ht="26.1" customHeight="1" x14ac:dyDescent="0.3">
      <c r="A44" s="4">
        <f t="shared" si="3"/>
        <v>39</v>
      </c>
      <c r="B44" s="16" t="s">
        <v>56</v>
      </c>
      <c r="C44" s="5" t="s">
        <v>332</v>
      </c>
      <c r="D44" s="6">
        <v>32</v>
      </c>
      <c r="E44" s="6">
        <v>4</v>
      </c>
      <c r="F44" s="15">
        <v>1500</v>
      </c>
      <c r="G44" s="20">
        <v>1550</v>
      </c>
      <c r="H44" s="20">
        <v>1400</v>
      </c>
      <c r="I44" s="20">
        <v>691.98</v>
      </c>
      <c r="J44" s="30">
        <f t="shared" si="6"/>
        <v>1285.4949999999999</v>
      </c>
      <c r="K44" s="8">
        <f t="shared" si="2"/>
        <v>31.16003942004647</v>
      </c>
      <c r="L44" s="7">
        <f t="shared" si="1"/>
        <v>691.98</v>
      </c>
      <c r="M44" s="7">
        <f t="shared" si="0"/>
        <v>22143.360000000001</v>
      </c>
      <c r="N44" s="3"/>
      <c r="P44" s="17">
        <f t="shared" si="4"/>
        <v>400.56074874272633</v>
      </c>
      <c r="Q44" s="18">
        <f t="shared" si="5"/>
        <v>1285.4949999999999</v>
      </c>
    </row>
    <row r="45" spans="1:17" ht="26.1" customHeight="1" x14ac:dyDescent="0.3">
      <c r="A45" s="4">
        <f t="shared" si="3"/>
        <v>40</v>
      </c>
      <c r="B45" s="16" t="s">
        <v>57</v>
      </c>
      <c r="C45" s="5" t="s">
        <v>332</v>
      </c>
      <c r="D45" s="6">
        <v>20</v>
      </c>
      <c r="E45" s="6">
        <v>4</v>
      </c>
      <c r="F45" s="15">
        <v>1600</v>
      </c>
      <c r="G45" s="20">
        <v>1500</v>
      </c>
      <c r="H45" s="20">
        <v>1500</v>
      </c>
      <c r="I45" s="20">
        <v>691.98</v>
      </c>
      <c r="J45" s="30">
        <f t="shared" si="6"/>
        <v>1322.9949999999999</v>
      </c>
      <c r="K45" s="8">
        <f t="shared" si="2"/>
        <v>31.996316992706259</v>
      </c>
      <c r="L45" s="7">
        <f t="shared" si="1"/>
        <v>691.98</v>
      </c>
      <c r="M45" s="7">
        <f t="shared" si="0"/>
        <v>13839.6</v>
      </c>
      <c r="N45" s="3"/>
      <c r="P45" s="17">
        <f t="shared" si="4"/>
        <v>423.30967399765416</v>
      </c>
      <c r="Q45" s="18">
        <f t="shared" si="5"/>
        <v>1322.9949999999999</v>
      </c>
    </row>
    <row r="46" spans="1:17" ht="26.1" customHeight="1" x14ac:dyDescent="0.3">
      <c r="A46" s="4">
        <f t="shared" si="3"/>
        <v>41</v>
      </c>
      <c r="B46" s="16" t="s">
        <v>58</v>
      </c>
      <c r="C46" s="5" t="s">
        <v>332</v>
      </c>
      <c r="D46" s="6">
        <v>25</v>
      </c>
      <c r="E46" s="6">
        <v>4</v>
      </c>
      <c r="F46" s="15">
        <v>1700</v>
      </c>
      <c r="G46" s="20">
        <v>1850</v>
      </c>
      <c r="H46" s="20">
        <v>1600</v>
      </c>
      <c r="I46" s="20"/>
      <c r="J46" s="30">
        <f t="shared" si="6"/>
        <v>1287.5</v>
      </c>
      <c r="K46" s="8">
        <f t="shared" si="2"/>
        <v>7.3299363449230572</v>
      </c>
      <c r="L46" s="7">
        <f t="shared" si="1"/>
        <v>1600</v>
      </c>
      <c r="M46" s="7">
        <f t="shared" si="0"/>
        <v>40000</v>
      </c>
      <c r="N46" s="3"/>
      <c r="P46" s="17">
        <f>_xlfn.STDEV.S(F46:H46)</f>
        <v>125.83057392117917</v>
      </c>
      <c r="Q46" s="18">
        <f>(F46+G46+H46)/3</f>
        <v>1716.6666666666667</v>
      </c>
    </row>
    <row r="47" spans="1:17" ht="26.1" customHeight="1" x14ac:dyDescent="0.3">
      <c r="A47" s="4">
        <f t="shared" si="3"/>
        <v>42</v>
      </c>
      <c r="B47" s="16" t="s">
        <v>59</v>
      </c>
      <c r="C47" s="5" t="s">
        <v>332</v>
      </c>
      <c r="D47" s="6">
        <v>25</v>
      </c>
      <c r="E47" s="6">
        <v>4</v>
      </c>
      <c r="F47" s="15">
        <v>1800</v>
      </c>
      <c r="G47" s="20">
        <v>1950</v>
      </c>
      <c r="H47" s="20">
        <v>1700</v>
      </c>
      <c r="I47" s="20"/>
      <c r="J47" s="30">
        <f t="shared" si="6"/>
        <v>1362.5</v>
      </c>
      <c r="K47" s="8">
        <f t="shared" si="2"/>
        <v>6.9264536103401371</v>
      </c>
      <c r="L47" s="7">
        <f t="shared" si="1"/>
        <v>1700</v>
      </c>
      <c r="M47" s="7">
        <f t="shared" si="0"/>
        <v>42500</v>
      </c>
      <c r="N47" s="3"/>
      <c r="P47" s="17">
        <f t="shared" ref="P47:P49" si="12">_xlfn.STDEV.S(F47:H47)</f>
        <v>125.83057392117917</v>
      </c>
      <c r="Q47" s="18">
        <f t="shared" ref="Q47:Q48" si="13">(F47+G47+H47)/3</f>
        <v>1816.6666666666667</v>
      </c>
    </row>
    <row r="48" spans="1:17" ht="26.1" customHeight="1" x14ac:dyDescent="0.3">
      <c r="A48" s="4">
        <f t="shared" si="3"/>
        <v>43</v>
      </c>
      <c r="B48" s="16" t="s">
        <v>60</v>
      </c>
      <c r="C48" s="5" t="s">
        <v>332</v>
      </c>
      <c r="D48" s="6">
        <v>15</v>
      </c>
      <c r="E48" s="6">
        <v>4</v>
      </c>
      <c r="F48" s="15">
        <v>2300</v>
      </c>
      <c r="G48" s="20">
        <v>2150</v>
      </c>
      <c r="H48" s="20">
        <v>1800</v>
      </c>
      <c r="I48" s="20"/>
      <c r="J48" s="30">
        <f t="shared" si="6"/>
        <v>1562.5</v>
      </c>
      <c r="K48" s="8">
        <f t="shared" si="2"/>
        <v>12.315843454672493</v>
      </c>
      <c r="L48" s="7">
        <f t="shared" si="1"/>
        <v>1800</v>
      </c>
      <c r="M48" s="7">
        <f t="shared" si="0"/>
        <v>27000</v>
      </c>
      <c r="N48" s="3"/>
      <c r="P48" s="17">
        <f t="shared" si="12"/>
        <v>256.5800719723436</v>
      </c>
      <c r="Q48" s="18">
        <f t="shared" si="13"/>
        <v>2083.3333333333335</v>
      </c>
    </row>
    <row r="49" spans="1:17" ht="26.1" customHeight="1" x14ac:dyDescent="0.3">
      <c r="A49" s="4">
        <f t="shared" si="3"/>
        <v>44</v>
      </c>
      <c r="B49" s="16" t="s">
        <v>61</v>
      </c>
      <c r="C49" s="5" t="s">
        <v>332</v>
      </c>
      <c r="D49" s="6">
        <v>30</v>
      </c>
      <c r="E49" s="6">
        <v>4</v>
      </c>
      <c r="F49" s="15">
        <v>2400</v>
      </c>
      <c r="G49" s="20">
        <v>2300</v>
      </c>
      <c r="H49" s="20">
        <v>1900</v>
      </c>
      <c r="I49" s="20"/>
      <c r="J49" s="30">
        <f t="shared" si="6"/>
        <v>1650</v>
      </c>
      <c r="K49" s="8">
        <f t="shared" si="2"/>
        <v>12.026142323020867</v>
      </c>
      <c r="L49" s="7">
        <f t="shared" si="1"/>
        <v>1900</v>
      </c>
      <c r="M49" s="7">
        <f t="shared" si="0"/>
        <v>57000</v>
      </c>
      <c r="N49" s="3"/>
      <c r="P49" s="17">
        <f t="shared" si="12"/>
        <v>264.57513110645908</v>
      </c>
      <c r="Q49" s="18">
        <f>(F49+G49+H49)/3</f>
        <v>2200</v>
      </c>
    </row>
    <row r="50" spans="1:17" ht="26.1" customHeight="1" x14ac:dyDescent="0.3">
      <c r="A50" s="4">
        <f t="shared" si="3"/>
        <v>45</v>
      </c>
      <c r="B50" s="16" t="s">
        <v>62</v>
      </c>
      <c r="C50" s="5" t="s">
        <v>332</v>
      </c>
      <c r="D50" s="6">
        <v>10</v>
      </c>
      <c r="E50" s="6">
        <v>4</v>
      </c>
      <c r="F50" s="15">
        <v>2600</v>
      </c>
      <c r="G50" s="20">
        <v>2450</v>
      </c>
      <c r="H50" s="20">
        <v>2000</v>
      </c>
      <c r="I50" s="20"/>
      <c r="J50" s="30">
        <f t="shared" si="6"/>
        <v>1762.5</v>
      </c>
      <c r="K50" s="8">
        <f t="shared" si="2"/>
        <v>13.28722978382638</v>
      </c>
      <c r="L50" s="7">
        <f t="shared" si="1"/>
        <v>2000</v>
      </c>
      <c r="M50" s="7">
        <f t="shared" si="0"/>
        <v>20000</v>
      </c>
      <c r="N50" s="3"/>
      <c r="P50" s="17">
        <f>_xlfn.STDEV.S(F50:H50)</f>
        <v>312.24989991991993</v>
      </c>
      <c r="Q50" s="18">
        <f>(F50+G50+H50)/3</f>
        <v>2350</v>
      </c>
    </row>
    <row r="51" spans="1:17" ht="26.1" customHeight="1" x14ac:dyDescent="0.3">
      <c r="A51" s="4">
        <f t="shared" si="3"/>
        <v>46</v>
      </c>
      <c r="B51" s="16" t="s">
        <v>63</v>
      </c>
      <c r="C51" s="5" t="s">
        <v>332</v>
      </c>
      <c r="D51" s="6">
        <v>10</v>
      </c>
      <c r="E51" s="6">
        <v>4</v>
      </c>
      <c r="F51" s="15">
        <v>220</v>
      </c>
      <c r="G51" s="20">
        <v>250</v>
      </c>
      <c r="H51" s="20">
        <v>280</v>
      </c>
      <c r="I51" s="20">
        <v>182.31</v>
      </c>
      <c r="J51" s="30">
        <f t="shared" si="6"/>
        <v>233.07749999999999</v>
      </c>
      <c r="K51" s="8">
        <f t="shared" si="2"/>
        <v>17.924934939806349</v>
      </c>
      <c r="L51" s="7">
        <f t="shared" si="1"/>
        <v>182.31</v>
      </c>
      <c r="M51" s="7">
        <f t="shared" si="0"/>
        <v>1823.1</v>
      </c>
      <c r="N51" s="3"/>
      <c r="P51" s="17">
        <f>_xlfn.STDEV.S(F51:I51)</f>
        <v>41.778990234327139</v>
      </c>
      <c r="Q51" s="18">
        <f t="shared" si="5"/>
        <v>233.07749999999999</v>
      </c>
    </row>
    <row r="52" spans="1:17" ht="26.1" customHeight="1" x14ac:dyDescent="0.3">
      <c r="A52" s="4">
        <f t="shared" si="3"/>
        <v>47</v>
      </c>
      <c r="B52" s="16" t="s">
        <v>64</v>
      </c>
      <c r="C52" s="5" t="s">
        <v>332</v>
      </c>
      <c r="D52" s="6">
        <v>10</v>
      </c>
      <c r="E52" s="6">
        <v>4</v>
      </c>
      <c r="F52" s="15">
        <v>600</v>
      </c>
      <c r="G52" s="20">
        <v>480</v>
      </c>
      <c r="H52" s="20">
        <v>600</v>
      </c>
      <c r="I52" s="20"/>
      <c r="J52" s="30">
        <f t="shared" si="6"/>
        <v>420</v>
      </c>
      <c r="K52" s="8">
        <f t="shared" si="2"/>
        <v>12.371791482634839</v>
      </c>
      <c r="L52" s="7">
        <f t="shared" si="1"/>
        <v>480</v>
      </c>
      <c r="M52" s="7">
        <f t="shared" si="0"/>
        <v>4800</v>
      </c>
      <c r="N52" s="3"/>
      <c r="P52" s="17">
        <f>_xlfn.STDEV.S(F52:H52)</f>
        <v>69.282032302755098</v>
      </c>
      <c r="Q52" s="18">
        <f>(F52+G52+H52)/3</f>
        <v>560</v>
      </c>
    </row>
    <row r="53" spans="1:17" ht="26.1" customHeight="1" x14ac:dyDescent="0.3">
      <c r="A53" s="4">
        <f t="shared" si="3"/>
        <v>48</v>
      </c>
      <c r="B53" s="16" t="s">
        <v>65</v>
      </c>
      <c r="C53" s="5" t="s">
        <v>332</v>
      </c>
      <c r="D53" s="6">
        <v>10</v>
      </c>
      <c r="E53" s="6">
        <v>4</v>
      </c>
      <c r="F53" s="15">
        <v>600</v>
      </c>
      <c r="G53" s="20">
        <v>480</v>
      </c>
      <c r="H53" s="20">
        <v>600</v>
      </c>
      <c r="I53" s="20"/>
      <c r="J53" s="30">
        <f t="shared" si="6"/>
        <v>420</v>
      </c>
      <c r="K53" s="8">
        <f t="shared" si="2"/>
        <v>12.371791482634839</v>
      </c>
      <c r="L53" s="7">
        <f t="shared" si="1"/>
        <v>480</v>
      </c>
      <c r="M53" s="7">
        <f t="shared" si="0"/>
        <v>4800</v>
      </c>
      <c r="N53" s="3"/>
      <c r="P53" s="17">
        <f t="shared" ref="P53:P54" si="14">_xlfn.STDEV.S(F53:H53)</f>
        <v>69.282032302755098</v>
      </c>
      <c r="Q53" s="18">
        <f t="shared" ref="Q53:Q54" si="15">(F53+G53+H53)/3</f>
        <v>560</v>
      </c>
    </row>
    <row r="54" spans="1:17" ht="26.1" customHeight="1" x14ac:dyDescent="0.3">
      <c r="A54" s="4">
        <f t="shared" si="3"/>
        <v>49</v>
      </c>
      <c r="B54" s="16" t="s">
        <v>66</v>
      </c>
      <c r="C54" s="5" t="s">
        <v>332</v>
      </c>
      <c r="D54" s="6">
        <v>10</v>
      </c>
      <c r="E54" s="6">
        <v>4</v>
      </c>
      <c r="F54" s="15">
        <v>600</v>
      </c>
      <c r="G54" s="20">
        <v>480</v>
      </c>
      <c r="H54" s="20">
        <v>600</v>
      </c>
      <c r="I54" s="20"/>
      <c r="J54" s="30">
        <f t="shared" si="6"/>
        <v>420</v>
      </c>
      <c r="K54" s="8">
        <f t="shared" si="2"/>
        <v>12.371791482634839</v>
      </c>
      <c r="L54" s="7">
        <f t="shared" si="1"/>
        <v>480</v>
      </c>
      <c r="M54" s="7">
        <f t="shared" si="0"/>
        <v>4800</v>
      </c>
      <c r="N54" s="3"/>
      <c r="P54" s="17">
        <f t="shared" si="14"/>
        <v>69.282032302755098</v>
      </c>
      <c r="Q54" s="18">
        <f t="shared" si="15"/>
        <v>560</v>
      </c>
    </row>
    <row r="55" spans="1:17" ht="26.1" customHeight="1" x14ac:dyDescent="0.3">
      <c r="A55" s="4">
        <f t="shared" si="3"/>
        <v>50</v>
      </c>
      <c r="B55" s="16" t="s">
        <v>67</v>
      </c>
      <c r="C55" s="5" t="s">
        <v>332</v>
      </c>
      <c r="D55" s="6">
        <v>10</v>
      </c>
      <c r="E55" s="6">
        <v>4</v>
      </c>
      <c r="F55" s="15">
        <v>600</v>
      </c>
      <c r="G55" s="20">
        <v>500</v>
      </c>
      <c r="H55" s="20">
        <v>600</v>
      </c>
      <c r="I55" s="20"/>
      <c r="J55" s="30">
        <f t="shared" si="6"/>
        <v>425</v>
      </c>
      <c r="K55" s="8">
        <f t="shared" si="2"/>
        <v>10.188534162169868</v>
      </c>
      <c r="L55" s="7">
        <f t="shared" si="1"/>
        <v>500</v>
      </c>
      <c r="M55" s="7">
        <f t="shared" si="0"/>
        <v>5000</v>
      </c>
      <c r="N55" s="3"/>
      <c r="P55" s="17">
        <f>_xlfn.STDEV.S(F55:H55)</f>
        <v>57.735026918962575</v>
      </c>
      <c r="Q55" s="18">
        <f>(F55+G55+H55)/3</f>
        <v>566.66666666666663</v>
      </c>
    </row>
    <row r="56" spans="1:17" ht="26.1" customHeight="1" x14ac:dyDescent="0.3">
      <c r="A56" s="4">
        <f t="shared" si="3"/>
        <v>51</v>
      </c>
      <c r="B56" s="16" t="s">
        <v>68</v>
      </c>
      <c r="C56" s="5" t="s">
        <v>332</v>
      </c>
      <c r="D56" s="6">
        <v>7</v>
      </c>
      <c r="E56" s="6">
        <v>4</v>
      </c>
      <c r="F56" s="15">
        <v>3400</v>
      </c>
      <c r="G56" s="20">
        <v>4050</v>
      </c>
      <c r="H56" s="20">
        <v>3690</v>
      </c>
      <c r="I56" s="20">
        <v>3368.96</v>
      </c>
      <c r="J56" s="30">
        <f t="shared" si="6"/>
        <v>3627.24</v>
      </c>
      <c r="K56" s="8">
        <f t="shared" si="2"/>
        <v>8.7328210428212323</v>
      </c>
      <c r="L56" s="7">
        <f t="shared" si="1"/>
        <v>3368.96</v>
      </c>
      <c r="M56" s="7">
        <f t="shared" si="0"/>
        <v>23582.720000000001</v>
      </c>
      <c r="N56" s="3"/>
      <c r="P56" s="17">
        <f t="shared" si="4"/>
        <v>316.76037799362888</v>
      </c>
      <c r="Q56" s="18">
        <f t="shared" si="5"/>
        <v>3627.24</v>
      </c>
    </row>
    <row r="57" spans="1:17" ht="26.1" customHeight="1" x14ac:dyDescent="0.3">
      <c r="A57" s="4">
        <f t="shared" si="3"/>
        <v>52</v>
      </c>
      <c r="B57" s="16" t="s">
        <v>69</v>
      </c>
      <c r="C57" s="5" t="s">
        <v>332</v>
      </c>
      <c r="D57" s="6">
        <v>5</v>
      </c>
      <c r="E57" s="6">
        <v>4</v>
      </c>
      <c r="F57" s="15">
        <v>3300</v>
      </c>
      <c r="G57" s="20">
        <v>4050</v>
      </c>
      <c r="H57" s="20">
        <v>3440</v>
      </c>
      <c r="I57" s="20">
        <v>3368.96</v>
      </c>
      <c r="J57" s="30">
        <f t="shared" si="6"/>
        <v>3539.74</v>
      </c>
      <c r="K57" s="8">
        <f t="shared" si="2"/>
        <v>9.7448326606425475</v>
      </c>
      <c r="L57" s="7">
        <f t="shared" si="1"/>
        <v>3300</v>
      </c>
      <c r="M57" s="7">
        <f t="shared" si="0"/>
        <v>16500</v>
      </c>
      <c r="N57" s="3"/>
      <c r="P57" s="17">
        <f t="shared" si="4"/>
        <v>344.9417396218285</v>
      </c>
      <c r="Q57" s="18">
        <f t="shared" si="5"/>
        <v>3539.74</v>
      </c>
    </row>
    <row r="58" spans="1:17" ht="26.1" customHeight="1" x14ac:dyDescent="0.3">
      <c r="A58" s="4">
        <f t="shared" si="3"/>
        <v>53</v>
      </c>
      <c r="B58" s="16" t="s">
        <v>70</v>
      </c>
      <c r="C58" s="5" t="s">
        <v>332</v>
      </c>
      <c r="D58" s="6">
        <v>5</v>
      </c>
      <c r="E58" s="6">
        <v>4</v>
      </c>
      <c r="F58" s="15">
        <v>3200</v>
      </c>
      <c r="G58" s="20">
        <v>3920</v>
      </c>
      <c r="H58" s="20">
        <v>3440</v>
      </c>
      <c r="I58" s="20">
        <v>3368.96</v>
      </c>
      <c r="J58" s="30">
        <f t="shared" si="6"/>
        <v>3482.24</v>
      </c>
      <c r="K58" s="8">
        <f t="shared" si="2"/>
        <v>8.8653360393192742</v>
      </c>
      <c r="L58" s="7">
        <f t="shared" si="1"/>
        <v>3200</v>
      </c>
      <c r="M58" s="7">
        <f t="shared" si="0"/>
        <v>16000</v>
      </c>
      <c r="N58" s="3"/>
      <c r="P58" s="17">
        <f t="shared" si="4"/>
        <v>308.71227769559147</v>
      </c>
      <c r="Q58" s="18">
        <f t="shared" si="5"/>
        <v>3482.24</v>
      </c>
    </row>
    <row r="59" spans="1:17" ht="26.1" customHeight="1" x14ac:dyDescent="0.3">
      <c r="A59" s="4">
        <f t="shared" si="3"/>
        <v>54</v>
      </c>
      <c r="B59" s="16" t="s">
        <v>71</v>
      </c>
      <c r="C59" s="5" t="s">
        <v>332</v>
      </c>
      <c r="D59" s="6">
        <v>5</v>
      </c>
      <c r="E59" s="6">
        <v>4</v>
      </c>
      <c r="F59" s="15">
        <v>3100</v>
      </c>
      <c r="G59" s="20">
        <v>3800</v>
      </c>
      <c r="H59" s="20">
        <v>3300</v>
      </c>
      <c r="I59" s="20">
        <v>3368.96</v>
      </c>
      <c r="J59" s="30">
        <f t="shared" si="6"/>
        <v>3392.24</v>
      </c>
      <c r="K59" s="8">
        <f t="shared" si="2"/>
        <v>8.6904476999338094</v>
      </c>
      <c r="L59" s="7">
        <f t="shared" si="1"/>
        <v>3100</v>
      </c>
      <c r="M59" s="7">
        <f t="shared" si="0"/>
        <v>15500</v>
      </c>
      <c r="N59" s="3"/>
      <c r="P59" s="17">
        <f t="shared" si="4"/>
        <v>294.80084305623461</v>
      </c>
      <c r="Q59" s="18">
        <f t="shared" si="5"/>
        <v>3392.24</v>
      </c>
    </row>
    <row r="60" spans="1:17" ht="26.1" customHeight="1" x14ac:dyDescent="0.3">
      <c r="A60" s="4">
        <f t="shared" si="3"/>
        <v>55</v>
      </c>
      <c r="B60" s="16" t="s">
        <v>72</v>
      </c>
      <c r="C60" s="5" t="s">
        <v>332</v>
      </c>
      <c r="D60" s="6">
        <v>5</v>
      </c>
      <c r="E60" s="6">
        <v>4</v>
      </c>
      <c r="F60" s="15">
        <v>3000</v>
      </c>
      <c r="G60" s="20">
        <v>2950</v>
      </c>
      <c r="H60" s="20">
        <v>3300</v>
      </c>
      <c r="I60" s="20">
        <v>3368.96</v>
      </c>
      <c r="J60" s="30">
        <f t="shared" si="6"/>
        <v>3154.74</v>
      </c>
      <c r="K60" s="8">
        <f t="shared" si="2"/>
        <v>6.6705628763640137</v>
      </c>
      <c r="L60" s="7">
        <f t="shared" si="1"/>
        <v>2950</v>
      </c>
      <c r="M60" s="7">
        <f t="shared" si="0"/>
        <v>14750</v>
      </c>
      <c r="N60" s="3"/>
      <c r="P60" s="17">
        <f t="shared" si="4"/>
        <v>210.43891528580608</v>
      </c>
      <c r="Q60" s="18">
        <f t="shared" si="5"/>
        <v>3154.74</v>
      </c>
    </row>
    <row r="61" spans="1:17" ht="26.1" customHeight="1" x14ac:dyDescent="0.3">
      <c r="A61" s="4">
        <f t="shared" si="3"/>
        <v>56</v>
      </c>
      <c r="B61" s="16" t="s">
        <v>73</v>
      </c>
      <c r="C61" s="5" t="s">
        <v>332</v>
      </c>
      <c r="D61" s="6">
        <v>5</v>
      </c>
      <c r="E61" s="6">
        <v>4</v>
      </c>
      <c r="F61" s="15">
        <v>2950</v>
      </c>
      <c r="G61" s="20">
        <v>2900</v>
      </c>
      <c r="H61" s="20">
        <v>3250</v>
      </c>
      <c r="I61" s="20">
        <v>3368.96</v>
      </c>
      <c r="J61" s="30">
        <f t="shared" si="6"/>
        <v>3117.24</v>
      </c>
      <c r="K61" s="8">
        <f t="shared" si="2"/>
        <v>7.3188184878556761</v>
      </c>
      <c r="L61" s="7">
        <f t="shared" si="1"/>
        <v>2900</v>
      </c>
      <c r="M61" s="7">
        <f t="shared" si="0"/>
        <v>14500</v>
      </c>
      <c r="N61" s="3"/>
      <c r="P61" s="17">
        <f t="shared" si="4"/>
        <v>228.14513743083225</v>
      </c>
      <c r="Q61" s="18">
        <f t="shared" si="5"/>
        <v>3117.24</v>
      </c>
    </row>
    <row r="62" spans="1:17" ht="26.1" customHeight="1" x14ac:dyDescent="0.3">
      <c r="A62" s="4">
        <f t="shared" si="3"/>
        <v>57</v>
      </c>
      <c r="B62" s="16" t="s">
        <v>74</v>
      </c>
      <c r="C62" s="5" t="s">
        <v>332</v>
      </c>
      <c r="D62" s="6">
        <v>5</v>
      </c>
      <c r="E62" s="6">
        <v>4</v>
      </c>
      <c r="F62" s="15">
        <v>2950</v>
      </c>
      <c r="G62" s="20">
        <v>2900</v>
      </c>
      <c r="H62" s="20">
        <v>3250</v>
      </c>
      <c r="I62" s="20">
        <v>3368.96</v>
      </c>
      <c r="J62" s="30">
        <f t="shared" si="6"/>
        <v>3117.24</v>
      </c>
      <c r="K62" s="8">
        <f t="shared" si="2"/>
        <v>7.3188184878556761</v>
      </c>
      <c r="L62" s="7">
        <f t="shared" si="1"/>
        <v>2900</v>
      </c>
      <c r="M62" s="7">
        <f t="shared" si="0"/>
        <v>14500</v>
      </c>
      <c r="N62" s="3"/>
      <c r="P62" s="17">
        <f t="shared" si="4"/>
        <v>228.14513743083225</v>
      </c>
      <c r="Q62" s="18">
        <f t="shared" si="5"/>
        <v>3117.24</v>
      </c>
    </row>
    <row r="63" spans="1:17" ht="26.1" customHeight="1" x14ac:dyDescent="0.3">
      <c r="A63" s="4">
        <f t="shared" si="3"/>
        <v>58</v>
      </c>
      <c r="B63" s="16" t="s">
        <v>75</v>
      </c>
      <c r="C63" s="5" t="s">
        <v>332</v>
      </c>
      <c r="D63" s="6">
        <v>5</v>
      </c>
      <c r="E63" s="6">
        <v>4</v>
      </c>
      <c r="F63" s="15">
        <v>2950</v>
      </c>
      <c r="G63" s="20">
        <v>2800</v>
      </c>
      <c r="H63" s="20">
        <v>3100</v>
      </c>
      <c r="I63" s="20">
        <v>3368.96</v>
      </c>
      <c r="J63" s="30">
        <f t="shared" si="6"/>
        <v>3054.74</v>
      </c>
      <c r="K63" s="8">
        <f t="shared" si="2"/>
        <v>7.9435849943991856</v>
      </c>
      <c r="L63" s="7">
        <f t="shared" si="1"/>
        <v>2800</v>
      </c>
      <c r="M63" s="7">
        <f t="shared" si="0"/>
        <v>14000</v>
      </c>
      <c r="N63" s="3"/>
      <c r="P63" s="17">
        <f t="shared" si="4"/>
        <v>242.65586825790967</v>
      </c>
      <c r="Q63" s="18">
        <f t="shared" si="5"/>
        <v>3054.74</v>
      </c>
    </row>
    <row r="64" spans="1:17" ht="26.1" customHeight="1" x14ac:dyDescent="0.3">
      <c r="A64" s="4">
        <f t="shared" si="3"/>
        <v>59</v>
      </c>
      <c r="B64" s="16" t="s">
        <v>76</v>
      </c>
      <c r="C64" s="5" t="s">
        <v>332</v>
      </c>
      <c r="D64" s="6">
        <v>5</v>
      </c>
      <c r="E64" s="6">
        <v>4</v>
      </c>
      <c r="F64" s="15">
        <v>2800</v>
      </c>
      <c r="G64" s="20">
        <v>2800</v>
      </c>
      <c r="H64" s="20">
        <v>3000</v>
      </c>
      <c r="I64" s="20">
        <v>3368.96</v>
      </c>
      <c r="J64" s="30">
        <f t="shared" si="6"/>
        <v>2992.24</v>
      </c>
      <c r="K64" s="8">
        <f t="shared" si="2"/>
        <v>8.9651967766902967</v>
      </c>
      <c r="L64" s="7">
        <f t="shared" si="1"/>
        <v>2800</v>
      </c>
      <c r="M64" s="7">
        <f t="shared" si="0"/>
        <v>14000</v>
      </c>
      <c r="N64" s="3"/>
      <c r="P64" s="17">
        <f t="shared" si="4"/>
        <v>268.26020403083771</v>
      </c>
      <c r="Q64" s="18">
        <f t="shared" si="5"/>
        <v>2992.24</v>
      </c>
    </row>
    <row r="65" spans="1:17" ht="26.1" customHeight="1" x14ac:dyDescent="0.3">
      <c r="A65" s="4">
        <f t="shared" si="3"/>
        <v>60</v>
      </c>
      <c r="B65" s="16" t="s">
        <v>77</v>
      </c>
      <c r="C65" s="5" t="s">
        <v>332</v>
      </c>
      <c r="D65" s="6">
        <v>5</v>
      </c>
      <c r="E65" s="6">
        <v>4</v>
      </c>
      <c r="F65" s="15">
        <v>2500</v>
      </c>
      <c r="G65" s="20">
        <v>2600</v>
      </c>
      <c r="H65" s="20">
        <v>2800</v>
      </c>
      <c r="I65" s="20">
        <v>3368.96</v>
      </c>
      <c r="J65" s="30">
        <f t="shared" si="6"/>
        <v>2817.24</v>
      </c>
      <c r="K65" s="8">
        <f t="shared" si="2"/>
        <v>13.785978228649135</v>
      </c>
      <c r="L65" s="7">
        <f t="shared" si="1"/>
        <v>2500</v>
      </c>
      <c r="M65" s="7">
        <f t="shared" si="0"/>
        <v>12500</v>
      </c>
      <c r="N65" s="3"/>
      <c r="P65" s="17">
        <f t="shared" si="4"/>
        <v>388.38409304879485</v>
      </c>
      <c r="Q65" s="18">
        <f t="shared" si="5"/>
        <v>2817.24</v>
      </c>
    </row>
    <row r="66" spans="1:17" ht="26.1" customHeight="1" x14ac:dyDescent="0.3">
      <c r="A66" s="4">
        <f t="shared" si="3"/>
        <v>61</v>
      </c>
      <c r="B66" s="16" t="s">
        <v>78</v>
      </c>
      <c r="C66" s="5" t="s">
        <v>332</v>
      </c>
      <c r="D66" s="6">
        <v>5</v>
      </c>
      <c r="E66" s="6">
        <v>4</v>
      </c>
      <c r="F66" s="15">
        <v>2800</v>
      </c>
      <c r="G66" s="20">
        <v>2600</v>
      </c>
      <c r="H66" s="20">
        <v>2900</v>
      </c>
      <c r="I66" s="20">
        <v>3368.96</v>
      </c>
      <c r="J66" s="30">
        <f t="shared" si="6"/>
        <v>2917.24</v>
      </c>
      <c r="K66" s="8">
        <f t="shared" si="2"/>
        <v>11.173309419792243</v>
      </c>
      <c r="L66" s="7">
        <f t="shared" si="1"/>
        <v>2600</v>
      </c>
      <c r="M66" s="7">
        <f t="shared" si="0"/>
        <v>13000</v>
      </c>
      <c r="N66" s="3"/>
      <c r="P66" s="17">
        <f t="shared" si="4"/>
        <v>325.95225171794721</v>
      </c>
      <c r="Q66" s="18">
        <f t="shared" si="5"/>
        <v>2917.24</v>
      </c>
    </row>
    <row r="67" spans="1:17" ht="26.1" customHeight="1" x14ac:dyDescent="0.3">
      <c r="A67" s="4">
        <f t="shared" si="3"/>
        <v>62</v>
      </c>
      <c r="B67" s="16" t="s">
        <v>79</v>
      </c>
      <c r="C67" s="5" t="s">
        <v>332</v>
      </c>
      <c r="D67" s="6">
        <v>10</v>
      </c>
      <c r="E67" s="6">
        <v>4</v>
      </c>
      <c r="F67" s="15">
        <v>1000</v>
      </c>
      <c r="G67" s="20">
        <v>950</v>
      </c>
      <c r="H67" s="20">
        <v>1170</v>
      </c>
      <c r="I67" s="20">
        <v>1621.42</v>
      </c>
      <c r="J67" s="30">
        <f t="shared" si="6"/>
        <v>1185.355</v>
      </c>
      <c r="K67" s="8">
        <f t="shared" si="2"/>
        <v>25.779595900400963</v>
      </c>
      <c r="L67" s="7">
        <f t="shared" si="1"/>
        <v>950</v>
      </c>
      <c r="M67" s="7">
        <f t="shared" si="0"/>
        <v>9500</v>
      </c>
      <c r="N67" s="3"/>
      <c r="P67" s="17">
        <f t="shared" si="4"/>
        <v>305.57972898519785</v>
      </c>
      <c r="Q67" s="18">
        <f t="shared" si="5"/>
        <v>1185.355</v>
      </c>
    </row>
    <row r="68" spans="1:17" ht="26.1" customHeight="1" x14ac:dyDescent="0.3">
      <c r="A68" s="4">
        <f t="shared" si="3"/>
        <v>63</v>
      </c>
      <c r="B68" s="16" t="s">
        <v>80</v>
      </c>
      <c r="C68" s="5" t="s">
        <v>332</v>
      </c>
      <c r="D68" s="6">
        <v>10</v>
      </c>
      <c r="E68" s="6">
        <v>4</v>
      </c>
      <c r="F68" s="15">
        <v>1400</v>
      </c>
      <c r="G68" s="20">
        <v>1150</v>
      </c>
      <c r="H68" s="20">
        <v>1250</v>
      </c>
      <c r="I68" s="20"/>
      <c r="J68" s="30">
        <f t="shared" si="6"/>
        <v>950</v>
      </c>
      <c r="K68" s="8">
        <f t="shared" si="2"/>
        <v>9.9339926779878276</v>
      </c>
      <c r="L68" s="7">
        <f t="shared" si="1"/>
        <v>1150</v>
      </c>
      <c r="M68" s="7">
        <f t="shared" si="0"/>
        <v>11500</v>
      </c>
      <c r="N68" s="3"/>
      <c r="P68" s="17">
        <f>_xlfn.STDEV.S(F68:H68)</f>
        <v>125.83057392117917</v>
      </c>
      <c r="Q68" s="18">
        <f>(F68+G68+H68)/3</f>
        <v>1266.6666666666667</v>
      </c>
    </row>
    <row r="69" spans="1:17" ht="26.1" customHeight="1" x14ac:dyDescent="0.3">
      <c r="A69" s="4">
        <f t="shared" si="3"/>
        <v>64</v>
      </c>
      <c r="B69" s="16" t="s">
        <v>81</v>
      </c>
      <c r="C69" s="5" t="s">
        <v>332</v>
      </c>
      <c r="D69" s="6">
        <v>10</v>
      </c>
      <c r="E69" s="6">
        <v>4</v>
      </c>
      <c r="F69" s="15">
        <v>1700</v>
      </c>
      <c r="G69" s="20">
        <v>1300</v>
      </c>
      <c r="H69" s="20">
        <v>1450</v>
      </c>
      <c r="I69" s="20"/>
      <c r="J69" s="30">
        <f t="shared" si="6"/>
        <v>1112.5</v>
      </c>
      <c r="K69" s="8">
        <f t="shared" si="2"/>
        <v>13.622871520204679</v>
      </c>
      <c r="L69" s="7">
        <f t="shared" si="1"/>
        <v>1300</v>
      </c>
      <c r="M69" s="7">
        <f t="shared" si="0"/>
        <v>13000</v>
      </c>
      <c r="N69" s="3"/>
      <c r="P69" s="17">
        <f t="shared" ref="P69:P71" si="16">_xlfn.STDEV.S(F69:H69)</f>
        <v>202.0725942163694</v>
      </c>
      <c r="Q69" s="18">
        <f t="shared" ref="Q69:Q70" si="17">(F69+G69+H69)/3</f>
        <v>1483.3333333333333</v>
      </c>
    </row>
    <row r="70" spans="1:17" ht="26.1" customHeight="1" x14ac:dyDescent="0.3">
      <c r="A70" s="4">
        <f t="shared" si="3"/>
        <v>65</v>
      </c>
      <c r="B70" s="16" t="s">
        <v>82</v>
      </c>
      <c r="C70" s="5" t="s">
        <v>332</v>
      </c>
      <c r="D70" s="6">
        <v>5</v>
      </c>
      <c r="E70" s="6">
        <v>4</v>
      </c>
      <c r="F70" s="15">
        <v>1200</v>
      </c>
      <c r="G70" s="20">
        <v>900</v>
      </c>
      <c r="H70" s="20">
        <v>1140</v>
      </c>
      <c r="I70" s="20"/>
      <c r="J70" s="30">
        <f t="shared" si="6"/>
        <v>810</v>
      </c>
      <c r="K70" s="8">
        <f t="shared" si="2"/>
        <v>14.698618394803281</v>
      </c>
      <c r="L70" s="7">
        <f t="shared" si="1"/>
        <v>900</v>
      </c>
      <c r="M70" s="7">
        <f t="shared" ref="M70:M133" si="18">L70*D70</f>
        <v>4500</v>
      </c>
      <c r="N70" s="3"/>
      <c r="P70" s="17">
        <f t="shared" si="16"/>
        <v>158.74507866387543</v>
      </c>
      <c r="Q70" s="18">
        <f t="shared" si="17"/>
        <v>1080</v>
      </c>
    </row>
    <row r="71" spans="1:17" ht="26.1" customHeight="1" x14ac:dyDescent="0.3">
      <c r="A71" s="4">
        <f t="shared" si="3"/>
        <v>66</v>
      </c>
      <c r="B71" s="16" t="s">
        <v>83</v>
      </c>
      <c r="C71" s="5" t="s">
        <v>332</v>
      </c>
      <c r="D71" s="6">
        <v>5</v>
      </c>
      <c r="E71" s="6">
        <v>4</v>
      </c>
      <c r="F71" s="15">
        <v>1300</v>
      </c>
      <c r="G71" s="20">
        <v>950</v>
      </c>
      <c r="H71" s="20">
        <v>1350</v>
      </c>
      <c r="I71" s="20"/>
      <c r="J71" s="30">
        <f t="shared" si="6"/>
        <v>900</v>
      </c>
      <c r="K71" s="8">
        <f t="shared" si="2"/>
        <v>18.162078931419472</v>
      </c>
      <c r="L71" s="7">
        <f t="shared" ref="L71:L134" si="19">MIN(F71:I71)</f>
        <v>950</v>
      </c>
      <c r="M71" s="7">
        <f t="shared" si="18"/>
        <v>4750</v>
      </c>
      <c r="N71" s="3"/>
      <c r="P71" s="17">
        <f t="shared" si="16"/>
        <v>217.94494717703367</v>
      </c>
      <c r="Q71" s="18">
        <f>(F71+G71+H71)/3</f>
        <v>1200</v>
      </c>
    </row>
    <row r="72" spans="1:17" ht="26.1" customHeight="1" x14ac:dyDescent="0.3">
      <c r="A72" s="4">
        <f t="shared" si="3"/>
        <v>67</v>
      </c>
      <c r="B72" s="16" t="s">
        <v>84</v>
      </c>
      <c r="C72" s="5" t="s">
        <v>332</v>
      </c>
      <c r="D72" s="6">
        <v>5</v>
      </c>
      <c r="E72" s="6">
        <v>4</v>
      </c>
      <c r="F72" s="15">
        <v>1400</v>
      </c>
      <c r="G72" s="20">
        <v>1000</v>
      </c>
      <c r="H72" s="20">
        <v>1300</v>
      </c>
      <c r="I72" s="20">
        <v>703.8</v>
      </c>
      <c r="J72" s="30">
        <f t="shared" si="6"/>
        <v>1100.95</v>
      </c>
      <c r="K72" s="8">
        <f t="shared" si="2"/>
        <v>28.577792150476832</v>
      </c>
      <c r="L72" s="7">
        <f t="shared" si="19"/>
        <v>703.8</v>
      </c>
      <c r="M72" s="7">
        <f t="shared" si="18"/>
        <v>3519</v>
      </c>
      <c r="N72" s="3"/>
      <c r="P72" s="17">
        <f t="shared" ref="P72:P134" si="20">_xlfn.STDEV.S(F72:I72)</f>
        <v>314.62720268067471</v>
      </c>
      <c r="Q72" s="18">
        <f t="shared" ref="Q72:Q134" si="21">(F72+G72+H72+I72)/4</f>
        <v>1100.95</v>
      </c>
    </row>
    <row r="73" spans="1:17" ht="26.1" customHeight="1" x14ac:dyDescent="0.3">
      <c r="A73" s="4">
        <f t="shared" si="3"/>
        <v>68</v>
      </c>
      <c r="B73" s="16" t="s">
        <v>85</v>
      </c>
      <c r="C73" s="5" t="s">
        <v>332</v>
      </c>
      <c r="D73" s="6">
        <v>5</v>
      </c>
      <c r="E73" s="6">
        <v>4</v>
      </c>
      <c r="F73" s="15">
        <v>1300</v>
      </c>
      <c r="G73" s="20">
        <v>1400</v>
      </c>
      <c r="H73" s="20">
        <v>1500</v>
      </c>
      <c r="I73" s="20">
        <v>881.86</v>
      </c>
      <c r="J73" s="30">
        <f t="shared" si="6"/>
        <v>1270.4649999999999</v>
      </c>
      <c r="K73" s="8">
        <f t="shared" ref="K73:K136" si="22">(P73/Q73)*100</f>
        <v>21.380516438776503</v>
      </c>
      <c r="L73" s="7">
        <f t="shared" si="19"/>
        <v>881.86</v>
      </c>
      <c r="M73" s="7">
        <f t="shared" si="18"/>
        <v>4409.3</v>
      </c>
      <c r="N73" s="3"/>
      <c r="P73" s="17">
        <f t="shared" si="20"/>
        <v>271.63197817390187</v>
      </c>
      <c r="Q73" s="18">
        <f t="shared" si="21"/>
        <v>1270.4649999999999</v>
      </c>
    </row>
    <row r="74" spans="1:17" ht="26.1" customHeight="1" x14ac:dyDescent="0.3">
      <c r="A74" s="4">
        <f t="shared" ref="A74:A137" si="23">A73+1</f>
        <v>69</v>
      </c>
      <c r="B74" s="16" t="s">
        <v>86</v>
      </c>
      <c r="C74" s="5" t="s">
        <v>332</v>
      </c>
      <c r="D74" s="6">
        <v>5</v>
      </c>
      <c r="E74" s="6">
        <v>4</v>
      </c>
      <c r="F74" s="15">
        <v>1400</v>
      </c>
      <c r="G74" s="20">
        <v>1300</v>
      </c>
      <c r="H74" s="20">
        <v>1650</v>
      </c>
      <c r="I74" s="20">
        <v>881.86</v>
      </c>
      <c r="J74" s="30">
        <f t="shared" si="6"/>
        <v>1307.9649999999999</v>
      </c>
      <c r="K74" s="8">
        <f t="shared" si="22"/>
        <v>24.460998110646287</v>
      </c>
      <c r="L74" s="7">
        <f t="shared" si="19"/>
        <v>881.86</v>
      </c>
      <c r="M74" s="7">
        <f t="shared" si="18"/>
        <v>4409.3</v>
      </c>
      <c r="N74" s="3"/>
      <c r="P74" s="17">
        <f t="shared" si="20"/>
        <v>319.94129393791468</v>
      </c>
      <c r="Q74" s="18">
        <f t="shared" si="21"/>
        <v>1307.9649999999999</v>
      </c>
    </row>
    <row r="75" spans="1:17" ht="26.1" customHeight="1" x14ac:dyDescent="0.3">
      <c r="A75" s="4">
        <f t="shared" si="23"/>
        <v>70</v>
      </c>
      <c r="B75" s="16" t="s">
        <v>87</v>
      </c>
      <c r="C75" s="5" t="s">
        <v>332</v>
      </c>
      <c r="D75" s="6">
        <v>5</v>
      </c>
      <c r="E75" s="6">
        <v>4</v>
      </c>
      <c r="F75" s="15">
        <v>1200</v>
      </c>
      <c r="G75" s="20">
        <v>1400</v>
      </c>
      <c r="H75" s="20">
        <v>1300</v>
      </c>
      <c r="I75" s="20">
        <v>1282.0899999999999</v>
      </c>
      <c r="J75" s="30">
        <f t="shared" ref="J75:J138" si="24">(F75+G75+H75+I75)/E75</f>
        <v>1295.5225</v>
      </c>
      <c r="K75" s="8">
        <f t="shared" si="22"/>
        <v>6.3402421808447889</v>
      </c>
      <c r="L75" s="7">
        <f t="shared" si="19"/>
        <v>1200</v>
      </c>
      <c r="M75" s="7">
        <f t="shared" si="18"/>
        <v>6000</v>
      </c>
      <c r="N75" s="3"/>
      <c r="P75" s="17">
        <f t="shared" si="20"/>
        <v>82.13926400733493</v>
      </c>
      <c r="Q75" s="18">
        <f t="shared" si="21"/>
        <v>1295.5225</v>
      </c>
    </row>
    <row r="76" spans="1:17" ht="26.1" customHeight="1" x14ac:dyDescent="0.3">
      <c r="A76" s="4">
        <f t="shared" si="23"/>
        <v>71</v>
      </c>
      <c r="B76" s="16" t="s">
        <v>88</v>
      </c>
      <c r="C76" s="5" t="s">
        <v>332</v>
      </c>
      <c r="D76" s="6">
        <v>5</v>
      </c>
      <c r="E76" s="6">
        <v>4</v>
      </c>
      <c r="F76" s="15">
        <v>1400</v>
      </c>
      <c r="G76" s="20">
        <v>1600</v>
      </c>
      <c r="H76" s="20">
        <v>1450</v>
      </c>
      <c r="I76" s="20">
        <v>1282.0899999999999</v>
      </c>
      <c r="J76" s="30">
        <f t="shared" si="24"/>
        <v>1433.0225</v>
      </c>
      <c r="K76" s="8">
        <f t="shared" si="22"/>
        <v>9.1909087468835491</v>
      </c>
      <c r="L76" s="7">
        <f t="shared" si="19"/>
        <v>1282.0899999999999</v>
      </c>
      <c r="M76" s="7">
        <f t="shared" si="18"/>
        <v>6410.45</v>
      </c>
      <c r="N76" s="3"/>
      <c r="P76" s="17">
        <f t="shared" si="20"/>
        <v>131.70779029730932</v>
      </c>
      <c r="Q76" s="18">
        <f t="shared" si="21"/>
        <v>1433.0225</v>
      </c>
    </row>
    <row r="77" spans="1:17" ht="26.1" customHeight="1" x14ac:dyDescent="0.3">
      <c r="A77" s="4">
        <f t="shared" si="23"/>
        <v>72</v>
      </c>
      <c r="B77" s="16" t="s">
        <v>89</v>
      </c>
      <c r="C77" s="5" t="s">
        <v>332</v>
      </c>
      <c r="D77" s="6">
        <v>10</v>
      </c>
      <c r="E77" s="6">
        <v>4</v>
      </c>
      <c r="F77" s="15">
        <v>250</v>
      </c>
      <c r="G77" s="20">
        <v>200</v>
      </c>
      <c r="H77" s="20">
        <v>300</v>
      </c>
      <c r="I77" s="20"/>
      <c r="J77" s="30">
        <f t="shared" si="24"/>
        <v>187.5</v>
      </c>
      <c r="K77" s="8">
        <f t="shared" si="22"/>
        <v>20</v>
      </c>
      <c r="L77" s="7">
        <f t="shared" si="19"/>
        <v>200</v>
      </c>
      <c r="M77" s="7">
        <f t="shared" si="18"/>
        <v>2000</v>
      </c>
      <c r="N77" s="3"/>
      <c r="P77" s="17">
        <f>_xlfn.STDEV.S(F77:H77)</f>
        <v>50</v>
      </c>
      <c r="Q77" s="18">
        <f>(F77+G77+H77)/3</f>
        <v>250</v>
      </c>
    </row>
    <row r="78" spans="1:17" ht="26.1" customHeight="1" x14ac:dyDescent="0.3">
      <c r="A78" s="4">
        <f t="shared" si="23"/>
        <v>73</v>
      </c>
      <c r="B78" s="16" t="s">
        <v>90</v>
      </c>
      <c r="C78" s="5" t="s">
        <v>332</v>
      </c>
      <c r="D78" s="6">
        <v>10</v>
      </c>
      <c r="E78" s="6">
        <v>4</v>
      </c>
      <c r="F78" s="15">
        <v>250</v>
      </c>
      <c r="G78" s="20">
        <v>200</v>
      </c>
      <c r="H78" s="20">
        <v>300</v>
      </c>
      <c r="I78" s="20"/>
      <c r="J78" s="30">
        <f t="shared" si="24"/>
        <v>187.5</v>
      </c>
      <c r="K78" s="8">
        <f t="shared" si="22"/>
        <v>20</v>
      </c>
      <c r="L78" s="7">
        <f t="shared" si="19"/>
        <v>200</v>
      </c>
      <c r="M78" s="7">
        <f t="shared" si="18"/>
        <v>2000</v>
      </c>
      <c r="N78" s="3"/>
      <c r="P78" s="17">
        <f t="shared" ref="P78:P95" si="25">_xlfn.STDEV.S(F78:H78)</f>
        <v>50</v>
      </c>
      <c r="Q78" s="18">
        <f t="shared" ref="Q78:Q95" si="26">(F78+G78+H78)/3</f>
        <v>250</v>
      </c>
    </row>
    <row r="79" spans="1:17" ht="26.1" customHeight="1" x14ac:dyDescent="0.3">
      <c r="A79" s="4">
        <f t="shared" si="23"/>
        <v>74</v>
      </c>
      <c r="B79" s="16" t="s">
        <v>91</v>
      </c>
      <c r="C79" s="5" t="s">
        <v>332</v>
      </c>
      <c r="D79" s="6">
        <v>3</v>
      </c>
      <c r="E79" s="6">
        <v>4</v>
      </c>
      <c r="F79" s="15">
        <v>24500</v>
      </c>
      <c r="G79" s="20">
        <v>27540</v>
      </c>
      <c r="H79" s="20">
        <v>28800</v>
      </c>
      <c r="I79" s="20"/>
      <c r="J79" s="30">
        <f t="shared" si="24"/>
        <v>20210</v>
      </c>
      <c r="K79" s="8">
        <f t="shared" si="22"/>
        <v>8.2034282261882314</v>
      </c>
      <c r="L79" s="7">
        <f t="shared" si="19"/>
        <v>24500</v>
      </c>
      <c r="M79" s="7">
        <f t="shared" si="18"/>
        <v>73500</v>
      </c>
      <c r="N79" s="3"/>
      <c r="P79" s="17">
        <f t="shared" si="25"/>
        <v>2210.5504593501892</v>
      </c>
      <c r="Q79" s="18">
        <f t="shared" si="26"/>
        <v>26946.666666666668</v>
      </c>
    </row>
    <row r="80" spans="1:17" ht="26.1" customHeight="1" x14ac:dyDescent="0.3">
      <c r="A80" s="4">
        <f t="shared" si="23"/>
        <v>75</v>
      </c>
      <c r="B80" s="16" t="s">
        <v>92</v>
      </c>
      <c r="C80" s="5" t="s">
        <v>332</v>
      </c>
      <c r="D80" s="6">
        <v>3</v>
      </c>
      <c r="E80" s="6">
        <v>4</v>
      </c>
      <c r="F80" s="15">
        <v>17500</v>
      </c>
      <c r="G80" s="20">
        <v>20400</v>
      </c>
      <c r="H80" s="20">
        <v>24110</v>
      </c>
      <c r="I80" s="20"/>
      <c r="J80" s="30">
        <f t="shared" si="24"/>
        <v>15502.5</v>
      </c>
      <c r="K80" s="8">
        <f t="shared" si="22"/>
        <v>16.029323818512935</v>
      </c>
      <c r="L80" s="7">
        <f t="shared" si="19"/>
        <v>17500</v>
      </c>
      <c r="M80" s="7">
        <f t="shared" si="18"/>
        <v>52500</v>
      </c>
      <c r="N80" s="3"/>
      <c r="P80" s="17">
        <f t="shared" si="25"/>
        <v>3313.2612332866238</v>
      </c>
      <c r="Q80" s="18">
        <f t="shared" si="26"/>
        <v>20670</v>
      </c>
    </row>
    <row r="81" spans="1:17" ht="26.1" customHeight="1" x14ac:dyDescent="0.3">
      <c r="A81" s="4">
        <f t="shared" si="23"/>
        <v>76</v>
      </c>
      <c r="B81" s="16" t="s">
        <v>93</v>
      </c>
      <c r="C81" s="5" t="s">
        <v>332</v>
      </c>
      <c r="D81" s="6">
        <v>5</v>
      </c>
      <c r="E81" s="6">
        <v>4</v>
      </c>
      <c r="F81" s="15">
        <v>8460</v>
      </c>
      <c r="G81" s="20">
        <v>10500</v>
      </c>
      <c r="H81" s="20">
        <v>10828</v>
      </c>
      <c r="I81" s="20"/>
      <c r="J81" s="30">
        <f t="shared" si="24"/>
        <v>7447</v>
      </c>
      <c r="K81" s="8">
        <f t="shared" si="22"/>
        <v>12.92135900128474</v>
      </c>
      <c r="L81" s="7">
        <f t="shared" si="19"/>
        <v>8460</v>
      </c>
      <c r="M81" s="7">
        <f t="shared" si="18"/>
        <v>42300</v>
      </c>
      <c r="N81" s="3"/>
      <c r="P81" s="17">
        <f t="shared" si="25"/>
        <v>1283.0048064342329</v>
      </c>
      <c r="Q81" s="18">
        <f t="shared" si="26"/>
        <v>9929.3333333333339</v>
      </c>
    </row>
    <row r="82" spans="1:17" ht="26.1" customHeight="1" x14ac:dyDescent="0.3">
      <c r="A82" s="4">
        <f t="shared" si="23"/>
        <v>77</v>
      </c>
      <c r="B82" s="16" t="s">
        <v>94</v>
      </c>
      <c r="C82" s="5" t="s">
        <v>332</v>
      </c>
      <c r="D82" s="6">
        <v>7</v>
      </c>
      <c r="E82" s="6">
        <v>4</v>
      </c>
      <c r="F82" s="15">
        <v>8040</v>
      </c>
      <c r="G82" s="20">
        <v>9800</v>
      </c>
      <c r="H82" s="20">
        <v>10291</v>
      </c>
      <c r="I82" s="20"/>
      <c r="J82" s="30">
        <f t="shared" si="24"/>
        <v>7032.75</v>
      </c>
      <c r="K82" s="8">
        <f t="shared" si="22"/>
        <v>12.622545265106409</v>
      </c>
      <c r="L82" s="7">
        <f t="shared" si="19"/>
        <v>8040</v>
      </c>
      <c r="M82" s="7">
        <f t="shared" si="18"/>
        <v>56280</v>
      </c>
      <c r="N82" s="3"/>
      <c r="P82" s="17">
        <f t="shared" si="25"/>
        <v>1183.616069509028</v>
      </c>
      <c r="Q82" s="18">
        <f t="shared" si="26"/>
        <v>9377</v>
      </c>
    </row>
    <row r="83" spans="1:17" ht="26.1" customHeight="1" x14ac:dyDescent="0.3">
      <c r="A83" s="4">
        <f t="shared" si="23"/>
        <v>78</v>
      </c>
      <c r="B83" s="16" t="s">
        <v>95</v>
      </c>
      <c r="C83" s="5" t="s">
        <v>332</v>
      </c>
      <c r="D83" s="6">
        <v>7</v>
      </c>
      <c r="E83" s="6">
        <v>4</v>
      </c>
      <c r="F83" s="15">
        <v>4830</v>
      </c>
      <c r="G83" s="20">
        <v>5840</v>
      </c>
      <c r="H83" s="20">
        <v>6144</v>
      </c>
      <c r="I83" s="20"/>
      <c r="J83" s="30">
        <f t="shared" si="24"/>
        <v>4203.5</v>
      </c>
      <c r="K83" s="8">
        <f t="shared" si="22"/>
        <v>12.273427148645816</v>
      </c>
      <c r="L83" s="7">
        <f t="shared" si="19"/>
        <v>4830</v>
      </c>
      <c r="M83" s="7">
        <f t="shared" si="18"/>
        <v>33810</v>
      </c>
      <c r="N83" s="3"/>
      <c r="P83" s="17">
        <f t="shared" si="25"/>
        <v>687.88468025776922</v>
      </c>
      <c r="Q83" s="18">
        <f t="shared" si="26"/>
        <v>5604.666666666667</v>
      </c>
    </row>
    <row r="84" spans="1:17" ht="26.1" customHeight="1" x14ac:dyDescent="0.3">
      <c r="A84" s="4">
        <f t="shared" si="23"/>
        <v>79</v>
      </c>
      <c r="B84" s="16" t="s">
        <v>96</v>
      </c>
      <c r="C84" s="5" t="s">
        <v>332</v>
      </c>
      <c r="D84" s="6">
        <v>6</v>
      </c>
      <c r="E84" s="6">
        <v>4</v>
      </c>
      <c r="F84" s="15">
        <v>4600</v>
      </c>
      <c r="G84" s="20">
        <v>4800</v>
      </c>
      <c r="H84" s="20">
        <v>5888</v>
      </c>
      <c r="I84" s="20"/>
      <c r="J84" s="30">
        <f t="shared" si="24"/>
        <v>3822</v>
      </c>
      <c r="K84" s="8">
        <f t="shared" si="22"/>
        <v>13.60171828440045</v>
      </c>
      <c r="L84" s="7">
        <f t="shared" si="19"/>
        <v>4600</v>
      </c>
      <c r="M84" s="7">
        <f t="shared" si="18"/>
        <v>27600</v>
      </c>
      <c r="N84" s="3"/>
      <c r="P84" s="17">
        <f t="shared" si="25"/>
        <v>693.14356377304694</v>
      </c>
      <c r="Q84" s="18">
        <f t="shared" si="26"/>
        <v>5096</v>
      </c>
    </row>
    <row r="85" spans="1:17" ht="26.1" customHeight="1" x14ac:dyDescent="0.3">
      <c r="A85" s="4">
        <f t="shared" si="23"/>
        <v>80</v>
      </c>
      <c r="B85" s="16" t="s">
        <v>97</v>
      </c>
      <c r="C85" s="5" t="s">
        <v>332</v>
      </c>
      <c r="D85" s="6">
        <v>10</v>
      </c>
      <c r="E85" s="6">
        <v>4</v>
      </c>
      <c r="F85" s="15">
        <v>3500</v>
      </c>
      <c r="G85" s="20">
        <v>3850</v>
      </c>
      <c r="H85" s="20">
        <v>3970</v>
      </c>
      <c r="I85" s="20"/>
      <c r="J85" s="30">
        <f t="shared" si="24"/>
        <v>2830</v>
      </c>
      <c r="K85" s="8">
        <f t="shared" si="22"/>
        <v>6.471714808265852</v>
      </c>
      <c r="L85" s="7">
        <f t="shared" si="19"/>
        <v>3500</v>
      </c>
      <c r="M85" s="7">
        <f t="shared" si="18"/>
        <v>35000</v>
      </c>
      <c r="N85" s="3"/>
      <c r="P85" s="17">
        <f t="shared" si="25"/>
        <v>244.19937209856485</v>
      </c>
      <c r="Q85" s="18">
        <f t="shared" si="26"/>
        <v>3773.3333333333335</v>
      </c>
    </row>
    <row r="86" spans="1:17" ht="26.1" customHeight="1" x14ac:dyDescent="0.3">
      <c r="A86" s="4">
        <f t="shared" si="23"/>
        <v>81</v>
      </c>
      <c r="B86" s="16" t="s">
        <v>98</v>
      </c>
      <c r="C86" s="5" t="s">
        <v>332</v>
      </c>
      <c r="D86" s="6">
        <v>10</v>
      </c>
      <c r="E86" s="6">
        <v>4</v>
      </c>
      <c r="F86" s="15">
        <v>3100</v>
      </c>
      <c r="G86" s="20">
        <v>3500</v>
      </c>
      <c r="H86" s="20">
        <v>3970</v>
      </c>
      <c r="I86" s="20"/>
      <c r="J86" s="30">
        <f t="shared" si="24"/>
        <v>2642.5</v>
      </c>
      <c r="K86" s="8">
        <f t="shared" si="22"/>
        <v>12.359576983738327</v>
      </c>
      <c r="L86" s="7">
        <f t="shared" si="19"/>
        <v>3100</v>
      </c>
      <c r="M86" s="7">
        <f t="shared" si="18"/>
        <v>31000</v>
      </c>
      <c r="N86" s="3"/>
      <c r="P86" s="17">
        <f t="shared" si="25"/>
        <v>435.46909572704709</v>
      </c>
      <c r="Q86" s="18">
        <f t="shared" si="26"/>
        <v>3523.3333333333335</v>
      </c>
    </row>
    <row r="87" spans="1:17" ht="26.1" customHeight="1" x14ac:dyDescent="0.3">
      <c r="A87" s="4">
        <f t="shared" si="23"/>
        <v>82</v>
      </c>
      <c r="B87" s="16" t="s">
        <v>99</v>
      </c>
      <c r="C87" s="5" t="s">
        <v>332</v>
      </c>
      <c r="D87" s="6">
        <v>10</v>
      </c>
      <c r="E87" s="6">
        <v>4</v>
      </c>
      <c r="F87" s="15">
        <v>2700</v>
      </c>
      <c r="G87" s="20">
        <v>3500</v>
      </c>
      <c r="H87" s="20">
        <v>3600</v>
      </c>
      <c r="I87" s="20"/>
      <c r="J87" s="30">
        <f t="shared" si="24"/>
        <v>2450</v>
      </c>
      <c r="K87" s="8">
        <f t="shared" si="22"/>
        <v>15.100661823417102</v>
      </c>
      <c r="L87" s="7">
        <f t="shared" si="19"/>
        <v>2700</v>
      </c>
      <c r="M87" s="7">
        <f t="shared" si="18"/>
        <v>27000</v>
      </c>
      <c r="N87" s="3"/>
      <c r="P87" s="17">
        <f t="shared" si="25"/>
        <v>493.28828623162536</v>
      </c>
      <c r="Q87" s="18">
        <f t="shared" si="26"/>
        <v>3266.6666666666665</v>
      </c>
    </row>
    <row r="88" spans="1:17" ht="26.1" customHeight="1" x14ac:dyDescent="0.3">
      <c r="A88" s="4">
        <f t="shared" si="23"/>
        <v>83</v>
      </c>
      <c r="B88" s="16" t="s">
        <v>100</v>
      </c>
      <c r="C88" s="5" t="s">
        <v>332</v>
      </c>
      <c r="D88" s="6">
        <v>5</v>
      </c>
      <c r="E88" s="6">
        <v>4</v>
      </c>
      <c r="F88" s="15">
        <v>2700</v>
      </c>
      <c r="G88" s="20">
        <v>3500</v>
      </c>
      <c r="H88" s="20">
        <v>3600</v>
      </c>
      <c r="I88" s="20"/>
      <c r="J88" s="30">
        <f t="shared" si="24"/>
        <v>2450</v>
      </c>
      <c r="K88" s="8">
        <f t="shared" si="22"/>
        <v>15.100661823417102</v>
      </c>
      <c r="L88" s="7">
        <f t="shared" si="19"/>
        <v>2700</v>
      </c>
      <c r="M88" s="7">
        <f t="shared" si="18"/>
        <v>13500</v>
      </c>
      <c r="N88" s="3"/>
      <c r="P88" s="17">
        <f t="shared" si="25"/>
        <v>493.28828623162536</v>
      </c>
      <c r="Q88" s="18">
        <f t="shared" si="26"/>
        <v>3266.6666666666665</v>
      </c>
    </row>
    <row r="89" spans="1:17" ht="26.1" customHeight="1" x14ac:dyDescent="0.3">
      <c r="A89" s="4">
        <f t="shared" si="23"/>
        <v>84</v>
      </c>
      <c r="B89" s="16" t="s">
        <v>101</v>
      </c>
      <c r="C89" s="5" t="s">
        <v>332</v>
      </c>
      <c r="D89" s="6">
        <v>5</v>
      </c>
      <c r="E89" s="6">
        <v>4</v>
      </c>
      <c r="F89" s="15">
        <v>2450</v>
      </c>
      <c r="G89" s="20">
        <v>3100</v>
      </c>
      <c r="H89" s="20">
        <v>3350</v>
      </c>
      <c r="I89" s="20"/>
      <c r="J89" s="30">
        <f t="shared" si="24"/>
        <v>2225</v>
      </c>
      <c r="K89" s="8">
        <f t="shared" si="22"/>
        <v>15.659954904231881</v>
      </c>
      <c r="L89" s="7">
        <f t="shared" si="19"/>
        <v>2450</v>
      </c>
      <c r="M89" s="7">
        <f t="shared" si="18"/>
        <v>12250</v>
      </c>
      <c r="N89" s="3"/>
      <c r="P89" s="17">
        <f t="shared" si="25"/>
        <v>464.57866215887913</v>
      </c>
      <c r="Q89" s="18">
        <f t="shared" si="26"/>
        <v>2966.6666666666665</v>
      </c>
    </row>
    <row r="90" spans="1:17" ht="26.1" customHeight="1" x14ac:dyDescent="0.3">
      <c r="A90" s="4">
        <f t="shared" si="23"/>
        <v>85</v>
      </c>
      <c r="B90" s="16" t="s">
        <v>102</v>
      </c>
      <c r="C90" s="5" t="s">
        <v>332</v>
      </c>
      <c r="D90" s="6">
        <v>5</v>
      </c>
      <c r="E90" s="6">
        <v>4</v>
      </c>
      <c r="F90" s="15">
        <v>2450</v>
      </c>
      <c r="G90" s="20">
        <v>3100</v>
      </c>
      <c r="H90" s="20">
        <v>3350</v>
      </c>
      <c r="I90" s="20"/>
      <c r="J90" s="30">
        <f t="shared" si="24"/>
        <v>2225</v>
      </c>
      <c r="K90" s="8">
        <f t="shared" si="22"/>
        <v>15.659954904231881</v>
      </c>
      <c r="L90" s="7">
        <f t="shared" si="19"/>
        <v>2450</v>
      </c>
      <c r="M90" s="7">
        <f t="shared" si="18"/>
        <v>12250</v>
      </c>
      <c r="N90" s="3"/>
      <c r="P90" s="17">
        <f t="shared" si="25"/>
        <v>464.57866215887913</v>
      </c>
      <c r="Q90" s="18">
        <f t="shared" si="26"/>
        <v>2966.6666666666665</v>
      </c>
    </row>
    <row r="91" spans="1:17" ht="26.1" customHeight="1" x14ac:dyDescent="0.3">
      <c r="A91" s="4">
        <f t="shared" si="23"/>
        <v>86</v>
      </c>
      <c r="B91" s="16" t="s">
        <v>103</v>
      </c>
      <c r="C91" s="5" t="s">
        <v>332</v>
      </c>
      <c r="D91" s="6">
        <v>3</v>
      </c>
      <c r="E91" s="6">
        <v>4</v>
      </c>
      <c r="F91" s="15">
        <v>24000</v>
      </c>
      <c r="G91" s="20">
        <v>22500</v>
      </c>
      <c r="H91" s="20">
        <v>21480</v>
      </c>
      <c r="I91" s="20"/>
      <c r="J91" s="30">
        <f t="shared" si="24"/>
        <v>16995</v>
      </c>
      <c r="K91" s="8">
        <f t="shared" si="22"/>
        <v>5.5939812453630449</v>
      </c>
      <c r="L91" s="7">
        <f t="shared" si="19"/>
        <v>21480</v>
      </c>
      <c r="M91" s="7">
        <f t="shared" si="18"/>
        <v>64440</v>
      </c>
      <c r="N91" s="3"/>
      <c r="P91" s="17">
        <f t="shared" si="25"/>
        <v>1267.596150199266</v>
      </c>
      <c r="Q91" s="18">
        <f t="shared" si="26"/>
        <v>22660</v>
      </c>
    </row>
    <row r="92" spans="1:17" ht="26.1" customHeight="1" x14ac:dyDescent="0.3">
      <c r="A92" s="4">
        <f t="shared" si="23"/>
        <v>87</v>
      </c>
      <c r="B92" s="16" t="s">
        <v>104</v>
      </c>
      <c r="C92" s="5" t="s">
        <v>332</v>
      </c>
      <c r="D92" s="6">
        <v>3</v>
      </c>
      <c r="E92" s="6">
        <v>4</v>
      </c>
      <c r="F92" s="15">
        <v>11500</v>
      </c>
      <c r="G92" s="20">
        <v>10800</v>
      </c>
      <c r="H92" s="20">
        <v>9250</v>
      </c>
      <c r="I92" s="20"/>
      <c r="J92" s="30">
        <f t="shared" si="24"/>
        <v>7887.5</v>
      </c>
      <c r="K92" s="8">
        <f t="shared" si="22"/>
        <v>10.948795847490253</v>
      </c>
      <c r="L92" s="7">
        <f t="shared" si="19"/>
        <v>9250</v>
      </c>
      <c r="M92" s="7">
        <f t="shared" si="18"/>
        <v>27750</v>
      </c>
      <c r="N92" s="3"/>
      <c r="P92" s="17">
        <f t="shared" si="25"/>
        <v>1151.4483632943916</v>
      </c>
      <c r="Q92" s="18">
        <f t="shared" si="26"/>
        <v>10516.666666666666</v>
      </c>
    </row>
    <row r="93" spans="1:17" ht="26.1" customHeight="1" x14ac:dyDescent="0.3">
      <c r="A93" s="4">
        <f t="shared" si="23"/>
        <v>88</v>
      </c>
      <c r="B93" s="16" t="s">
        <v>105</v>
      </c>
      <c r="C93" s="5" t="s">
        <v>332</v>
      </c>
      <c r="D93" s="6">
        <v>4</v>
      </c>
      <c r="E93" s="6">
        <v>4</v>
      </c>
      <c r="F93" s="15">
        <v>10500</v>
      </c>
      <c r="G93" s="20">
        <v>9800</v>
      </c>
      <c r="H93" s="20">
        <v>8500</v>
      </c>
      <c r="I93" s="20"/>
      <c r="J93" s="30">
        <f t="shared" si="24"/>
        <v>7200</v>
      </c>
      <c r="K93" s="8">
        <f t="shared" si="22"/>
        <v>10.571762046971061</v>
      </c>
      <c r="L93" s="7">
        <f t="shared" si="19"/>
        <v>8500</v>
      </c>
      <c r="M93" s="7">
        <f t="shared" si="18"/>
        <v>34000</v>
      </c>
      <c r="N93" s="3"/>
      <c r="P93" s="17">
        <f t="shared" si="25"/>
        <v>1014.8891565092219</v>
      </c>
      <c r="Q93" s="18">
        <f t="shared" si="26"/>
        <v>9600</v>
      </c>
    </row>
    <row r="94" spans="1:17" ht="26.1" customHeight="1" x14ac:dyDescent="0.3">
      <c r="A94" s="4">
        <f t="shared" si="23"/>
        <v>89</v>
      </c>
      <c r="B94" s="16" t="s">
        <v>106</v>
      </c>
      <c r="C94" s="5" t="s">
        <v>332</v>
      </c>
      <c r="D94" s="6">
        <v>5</v>
      </c>
      <c r="E94" s="6">
        <v>4</v>
      </c>
      <c r="F94" s="15">
        <v>11200</v>
      </c>
      <c r="G94" s="20">
        <v>8500</v>
      </c>
      <c r="H94" s="20">
        <v>10850</v>
      </c>
      <c r="I94" s="20"/>
      <c r="J94" s="30">
        <f t="shared" si="24"/>
        <v>7637.5</v>
      </c>
      <c r="K94" s="8">
        <f t="shared" si="22"/>
        <v>14.418418650891704</v>
      </c>
      <c r="L94" s="7">
        <f t="shared" si="19"/>
        <v>8500</v>
      </c>
      <c r="M94" s="7">
        <f t="shared" si="18"/>
        <v>42500</v>
      </c>
      <c r="N94" s="3"/>
      <c r="P94" s="17">
        <f>_xlfn.STDEV.S(F94:H94)</f>
        <v>1468.2756326158053</v>
      </c>
      <c r="Q94" s="18">
        <f t="shared" si="26"/>
        <v>10183.333333333334</v>
      </c>
    </row>
    <row r="95" spans="1:17" ht="26.1" customHeight="1" x14ac:dyDescent="0.3">
      <c r="A95" s="4">
        <f t="shared" si="23"/>
        <v>90</v>
      </c>
      <c r="B95" s="16" t="s">
        <v>107</v>
      </c>
      <c r="C95" s="5" t="s">
        <v>332</v>
      </c>
      <c r="D95" s="6">
        <v>3</v>
      </c>
      <c r="E95" s="6">
        <v>4</v>
      </c>
      <c r="F95" s="15">
        <v>4500</v>
      </c>
      <c r="G95" s="20">
        <v>5700</v>
      </c>
      <c r="H95" s="20">
        <v>6150</v>
      </c>
      <c r="I95" s="20"/>
      <c r="J95" s="30">
        <f t="shared" si="24"/>
        <v>4087.5</v>
      </c>
      <c r="K95" s="8">
        <f t="shared" si="22"/>
        <v>15.650203769937596</v>
      </c>
      <c r="L95" s="7">
        <f t="shared" si="19"/>
        <v>4500</v>
      </c>
      <c r="M95" s="7">
        <f t="shared" si="18"/>
        <v>13500</v>
      </c>
      <c r="N95" s="3"/>
      <c r="P95" s="17">
        <f t="shared" si="25"/>
        <v>852.93610546159903</v>
      </c>
      <c r="Q95" s="18">
        <f t="shared" si="26"/>
        <v>5450</v>
      </c>
    </row>
    <row r="96" spans="1:17" ht="26.1" customHeight="1" x14ac:dyDescent="0.3">
      <c r="A96" s="4">
        <f t="shared" si="23"/>
        <v>91</v>
      </c>
      <c r="B96" s="16" t="s">
        <v>108</v>
      </c>
      <c r="C96" s="5" t="s">
        <v>332</v>
      </c>
      <c r="D96" s="6">
        <v>5</v>
      </c>
      <c r="E96" s="6">
        <v>4</v>
      </c>
      <c r="F96" s="15">
        <v>5200</v>
      </c>
      <c r="G96" s="20">
        <v>5900</v>
      </c>
      <c r="H96" s="20">
        <v>6800</v>
      </c>
      <c r="I96" s="20"/>
      <c r="J96" s="30">
        <f t="shared" si="24"/>
        <v>4475</v>
      </c>
      <c r="K96" s="8">
        <f t="shared" si="22"/>
        <v>13.442692084375404</v>
      </c>
      <c r="L96" s="7">
        <f t="shared" si="19"/>
        <v>5200</v>
      </c>
      <c r="M96" s="7">
        <f t="shared" si="18"/>
        <v>26000</v>
      </c>
      <c r="N96" s="3"/>
      <c r="P96" s="17">
        <f>_xlfn.STDEV.S(F96:H96)</f>
        <v>802.08062770106585</v>
      </c>
      <c r="Q96" s="18">
        <f>(F96+G96+H96)/3</f>
        <v>5966.666666666667</v>
      </c>
    </row>
    <row r="97" spans="1:17" ht="26.1" customHeight="1" x14ac:dyDescent="0.3">
      <c r="A97" s="4">
        <f t="shared" si="23"/>
        <v>92</v>
      </c>
      <c r="B97" s="16" t="s">
        <v>109</v>
      </c>
      <c r="C97" s="5" t="s">
        <v>332</v>
      </c>
      <c r="D97" s="6">
        <v>2</v>
      </c>
      <c r="E97" s="6">
        <v>4</v>
      </c>
      <c r="F97" s="15">
        <v>8900</v>
      </c>
      <c r="G97" s="20">
        <v>9400</v>
      </c>
      <c r="H97" s="20">
        <v>9950</v>
      </c>
      <c r="I97" s="20"/>
      <c r="J97" s="30">
        <f t="shared" si="24"/>
        <v>7062.5</v>
      </c>
      <c r="K97" s="8">
        <f t="shared" si="22"/>
        <v>5.5773278784384894</v>
      </c>
      <c r="L97" s="7">
        <f t="shared" si="19"/>
        <v>8900</v>
      </c>
      <c r="M97" s="7">
        <f t="shared" si="18"/>
        <v>17800</v>
      </c>
      <c r="N97" s="3"/>
      <c r="P97" s="17">
        <f>_xlfn.STDEV.S(F97:H97)</f>
        <v>525.19837521962438</v>
      </c>
      <c r="Q97" s="18">
        <f>(F97+G97+H97)/3</f>
        <v>9416.6666666666661</v>
      </c>
    </row>
    <row r="98" spans="1:17" ht="26.1" customHeight="1" x14ac:dyDescent="0.3">
      <c r="A98" s="4">
        <f t="shared" si="23"/>
        <v>93</v>
      </c>
      <c r="B98" s="16" t="s">
        <v>110</v>
      </c>
      <c r="C98" s="5" t="s">
        <v>332</v>
      </c>
      <c r="D98" s="6">
        <v>1</v>
      </c>
      <c r="E98" s="6">
        <v>4</v>
      </c>
      <c r="F98" s="15">
        <v>14550</v>
      </c>
      <c r="G98" s="20">
        <v>17640</v>
      </c>
      <c r="H98" s="20">
        <v>18410</v>
      </c>
      <c r="I98" s="20"/>
      <c r="J98" s="30">
        <f t="shared" si="24"/>
        <v>12650</v>
      </c>
      <c r="K98" s="8">
        <f t="shared" si="22"/>
        <v>12.112045067100707</v>
      </c>
      <c r="L98" s="7">
        <f t="shared" si="19"/>
        <v>14550</v>
      </c>
      <c r="M98" s="7">
        <f t="shared" si="18"/>
        <v>14550</v>
      </c>
      <c r="N98" s="3"/>
      <c r="P98" s="17">
        <f t="shared" ref="P98:P102" si="27">_xlfn.STDEV.S(F98:H98)</f>
        <v>2042.8982679843195</v>
      </c>
      <c r="Q98" s="18">
        <f t="shared" ref="Q98:Q102" si="28">(F98+G98+H98)/3</f>
        <v>16866.666666666668</v>
      </c>
    </row>
    <row r="99" spans="1:17" ht="26.1" customHeight="1" x14ac:dyDescent="0.3">
      <c r="A99" s="4">
        <f t="shared" si="23"/>
        <v>94</v>
      </c>
      <c r="B99" s="16" t="s">
        <v>111</v>
      </c>
      <c r="C99" s="5" t="s">
        <v>332</v>
      </c>
      <c r="D99" s="6">
        <v>5</v>
      </c>
      <c r="E99" s="6">
        <v>4</v>
      </c>
      <c r="F99" s="15">
        <v>1500</v>
      </c>
      <c r="G99" s="20">
        <v>1600</v>
      </c>
      <c r="H99" s="20">
        <v>1200</v>
      </c>
      <c r="I99" s="20"/>
      <c r="J99" s="30">
        <f t="shared" si="24"/>
        <v>1075</v>
      </c>
      <c r="K99" s="8">
        <f t="shared" si="22"/>
        <v>14.523251159066069</v>
      </c>
      <c r="L99" s="7">
        <f t="shared" si="19"/>
        <v>1200</v>
      </c>
      <c r="M99" s="7">
        <f t="shared" si="18"/>
        <v>6000</v>
      </c>
      <c r="N99" s="3"/>
      <c r="P99" s="17">
        <f t="shared" si="27"/>
        <v>208.16659994661364</v>
      </c>
      <c r="Q99" s="18">
        <f t="shared" si="28"/>
        <v>1433.3333333333333</v>
      </c>
    </row>
    <row r="100" spans="1:17" ht="26.1" customHeight="1" x14ac:dyDescent="0.3">
      <c r="A100" s="4">
        <f t="shared" si="23"/>
        <v>95</v>
      </c>
      <c r="B100" s="16" t="s">
        <v>112</v>
      </c>
      <c r="C100" s="5" t="s">
        <v>332</v>
      </c>
      <c r="D100" s="6">
        <v>2</v>
      </c>
      <c r="E100" s="6">
        <v>4</v>
      </c>
      <c r="F100" s="15">
        <v>1700</v>
      </c>
      <c r="G100" s="20">
        <v>1500</v>
      </c>
      <c r="H100" s="20">
        <v>1450</v>
      </c>
      <c r="I100" s="20"/>
      <c r="J100" s="30">
        <f t="shared" si="24"/>
        <v>1162.5</v>
      </c>
      <c r="K100" s="8">
        <f t="shared" si="22"/>
        <v>8.5346816485954555</v>
      </c>
      <c r="L100" s="7">
        <f t="shared" si="19"/>
        <v>1450</v>
      </c>
      <c r="M100" s="7">
        <f t="shared" si="18"/>
        <v>2900</v>
      </c>
      <c r="N100" s="3"/>
      <c r="P100" s="17">
        <f t="shared" si="27"/>
        <v>132.28756555322954</v>
      </c>
      <c r="Q100" s="18">
        <f t="shared" si="28"/>
        <v>1550</v>
      </c>
    </row>
    <row r="101" spans="1:17" ht="26.1" customHeight="1" x14ac:dyDescent="0.3">
      <c r="A101" s="4">
        <f t="shared" si="23"/>
        <v>96</v>
      </c>
      <c r="B101" s="16" t="s">
        <v>113</v>
      </c>
      <c r="C101" s="5" t="s">
        <v>332</v>
      </c>
      <c r="D101" s="6">
        <v>3</v>
      </c>
      <c r="E101" s="6">
        <v>4</v>
      </c>
      <c r="F101" s="15">
        <v>1400</v>
      </c>
      <c r="G101" s="20">
        <v>1700</v>
      </c>
      <c r="H101" s="20">
        <v>1460</v>
      </c>
      <c r="I101" s="20"/>
      <c r="J101" s="30">
        <f t="shared" si="24"/>
        <v>1140</v>
      </c>
      <c r="K101" s="8">
        <f t="shared" si="22"/>
        <v>10.443755175254962</v>
      </c>
      <c r="L101" s="7">
        <f t="shared" si="19"/>
        <v>1400</v>
      </c>
      <c r="M101" s="7">
        <f t="shared" si="18"/>
        <v>4200</v>
      </c>
      <c r="N101" s="3"/>
      <c r="P101" s="17">
        <f>_xlfn.STDEV.S(F101:H101)</f>
        <v>158.74507866387543</v>
      </c>
      <c r="Q101" s="18">
        <f>(F101+G101+H101)/3</f>
        <v>1520</v>
      </c>
    </row>
    <row r="102" spans="1:17" ht="26.1" customHeight="1" x14ac:dyDescent="0.3">
      <c r="A102" s="4">
        <f t="shared" si="23"/>
        <v>97</v>
      </c>
      <c r="B102" s="16" t="s">
        <v>114</v>
      </c>
      <c r="C102" s="5" t="s">
        <v>332</v>
      </c>
      <c r="D102" s="6">
        <v>5</v>
      </c>
      <c r="E102" s="6">
        <v>4</v>
      </c>
      <c r="F102" s="15">
        <v>1200</v>
      </c>
      <c r="G102" s="20">
        <v>1500</v>
      </c>
      <c r="H102" s="20">
        <v>1470</v>
      </c>
      <c r="I102" s="20"/>
      <c r="J102" s="30">
        <f t="shared" si="24"/>
        <v>1042.5</v>
      </c>
      <c r="K102" s="8">
        <f t="shared" si="22"/>
        <v>11.886842907811729</v>
      </c>
      <c r="L102" s="7">
        <f t="shared" si="19"/>
        <v>1200</v>
      </c>
      <c r="M102" s="7">
        <f t="shared" si="18"/>
        <v>6000</v>
      </c>
      <c r="N102" s="3"/>
      <c r="P102" s="17">
        <f t="shared" si="27"/>
        <v>165.22711641858305</v>
      </c>
      <c r="Q102" s="18">
        <f t="shared" si="28"/>
        <v>1390</v>
      </c>
    </row>
    <row r="103" spans="1:17" ht="26.1" customHeight="1" x14ac:dyDescent="0.3">
      <c r="A103" s="4">
        <f t="shared" si="23"/>
        <v>98</v>
      </c>
      <c r="B103" s="16" t="s">
        <v>115</v>
      </c>
      <c r="C103" s="5" t="s">
        <v>332</v>
      </c>
      <c r="D103" s="6">
        <v>2</v>
      </c>
      <c r="E103" s="6">
        <v>4</v>
      </c>
      <c r="F103" s="15">
        <v>4100</v>
      </c>
      <c r="G103" s="20">
        <v>3000</v>
      </c>
      <c r="H103" s="20">
        <v>4350</v>
      </c>
      <c r="I103" s="20"/>
      <c r="J103" s="30">
        <f t="shared" si="24"/>
        <v>2862.5</v>
      </c>
      <c r="K103" s="8">
        <f t="shared" si="22"/>
        <v>18.817870241410674</v>
      </c>
      <c r="L103" s="7">
        <f t="shared" si="19"/>
        <v>3000</v>
      </c>
      <c r="M103" s="7">
        <f t="shared" si="18"/>
        <v>6000</v>
      </c>
      <c r="N103" s="3"/>
      <c r="P103" s="17">
        <f>_xlfn.STDEV.S(F103:H103)</f>
        <v>718.21538088050727</v>
      </c>
      <c r="Q103" s="18">
        <f>(F103+G103+H103)/3</f>
        <v>3816.6666666666665</v>
      </c>
    </row>
    <row r="104" spans="1:17" ht="26.1" customHeight="1" x14ac:dyDescent="0.3">
      <c r="A104" s="4">
        <f t="shared" si="23"/>
        <v>99</v>
      </c>
      <c r="B104" s="16" t="s">
        <v>116</v>
      </c>
      <c r="C104" s="5" t="s">
        <v>332</v>
      </c>
      <c r="D104" s="6">
        <v>3</v>
      </c>
      <c r="E104" s="6">
        <v>4</v>
      </c>
      <c r="F104" s="15">
        <v>3500</v>
      </c>
      <c r="G104" s="20">
        <v>2600</v>
      </c>
      <c r="H104" s="20">
        <v>4000</v>
      </c>
      <c r="I104" s="20">
        <v>5258.04</v>
      </c>
      <c r="J104" s="30">
        <f t="shared" si="24"/>
        <v>3839.51</v>
      </c>
      <c r="K104" s="8">
        <f t="shared" si="22"/>
        <v>28.883868522758675</v>
      </c>
      <c r="L104" s="7">
        <f t="shared" si="19"/>
        <v>2600</v>
      </c>
      <c r="M104" s="7">
        <f t="shared" si="18"/>
        <v>7800</v>
      </c>
      <c r="N104" s="3"/>
      <c r="P104" s="17">
        <f t="shared" si="20"/>
        <v>1108.9990203181717</v>
      </c>
      <c r="Q104" s="18">
        <f t="shared" si="21"/>
        <v>3839.51</v>
      </c>
    </row>
    <row r="105" spans="1:17" ht="26.1" customHeight="1" x14ac:dyDescent="0.3">
      <c r="A105" s="4">
        <f t="shared" si="23"/>
        <v>100</v>
      </c>
      <c r="B105" s="16" t="s">
        <v>117</v>
      </c>
      <c r="C105" s="5" t="s">
        <v>332</v>
      </c>
      <c r="D105" s="6">
        <v>5</v>
      </c>
      <c r="E105" s="6">
        <v>4</v>
      </c>
      <c r="F105" s="15">
        <v>5140</v>
      </c>
      <c r="G105" s="20">
        <v>5000</v>
      </c>
      <c r="H105" s="20">
        <v>5400</v>
      </c>
      <c r="I105" s="20">
        <v>3657.97</v>
      </c>
      <c r="J105" s="30">
        <f t="shared" si="24"/>
        <v>4799.4925000000003</v>
      </c>
      <c r="K105" s="8">
        <f t="shared" si="22"/>
        <v>16.227799874014547</v>
      </c>
      <c r="L105" s="7">
        <f t="shared" si="19"/>
        <v>3657.97</v>
      </c>
      <c r="M105" s="7">
        <f t="shared" si="18"/>
        <v>18289.849999999999</v>
      </c>
      <c r="N105" s="3"/>
      <c r="P105" s="17">
        <f t="shared" si="20"/>
        <v>778.85203786833767</v>
      </c>
      <c r="Q105" s="18">
        <f t="shared" si="21"/>
        <v>4799.4925000000003</v>
      </c>
    </row>
    <row r="106" spans="1:17" ht="26.1" customHeight="1" x14ac:dyDescent="0.3">
      <c r="A106" s="4">
        <f t="shared" si="23"/>
        <v>101</v>
      </c>
      <c r="B106" s="16" t="s">
        <v>118</v>
      </c>
      <c r="C106" s="5" t="s">
        <v>332</v>
      </c>
      <c r="D106" s="6">
        <v>7</v>
      </c>
      <c r="E106" s="6">
        <v>4</v>
      </c>
      <c r="F106" s="15">
        <v>2500</v>
      </c>
      <c r="G106" s="20">
        <v>1900</v>
      </c>
      <c r="H106" s="20">
        <v>2470</v>
      </c>
      <c r="I106" s="20">
        <v>3519.32</v>
      </c>
      <c r="J106" s="30">
        <f t="shared" si="24"/>
        <v>2597.33</v>
      </c>
      <c r="K106" s="8">
        <f t="shared" si="22"/>
        <v>25.942038667540292</v>
      </c>
      <c r="L106" s="7">
        <f t="shared" si="19"/>
        <v>1900</v>
      </c>
      <c r="M106" s="7">
        <f t="shared" si="18"/>
        <v>13300</v>
      </c>
      <c r="N106" s="3"/>
      <c r="P106" s="17">
        <f t="shared" si="20"/>
        <v>673.80035292362425</v>
      </c>
      <c r="Q106" s="18">
        <f t="shared" si="21"/>
        <v>2597.33</v>
      </c>
    </row>
    <row r="107" spans="1:17" ht="26.1" customHeight="1" x14ac:dyDescent="0.3">
      <c r="A107" s="4">
        <f t="shared" si="23"/>
        <v>102</v>
      </c>
      <c r="B107" s="16" t="s">
        <v>119</v>
      </c>
      <c r="C107" s="5" t="s">
        <v>332</v>
      </c>
      <c r="D107" s="6">
        <v>10</v>
      </c>
      <c r="E107" s="6">
        <v>4</v>
      </c>
      <c r="F107" s="15">
        <v>2150</v>
      </c>
      <c r="G107" s="20">
        <v>1700</v>
      </c>
      <c r="H107" s="20">
        <v>1980</v>
      </c>
      <c r="I107" s="20">
        <v>2517.83</v>
      </c>
      <c r="J107" s="30">
        <f t="shared" si="24"/>
        <v>2086.9575</v>
      </c>
      <c r="K107" s="8">
        <f t="shared" si="22"/>
        <v>16.385378471320664</v>
      </c>
      <c r="L107" s="7">
        <f t="shared" si="19"/>
        <v>1700</v>
      </c>
      <c r="M107" s="7">
        <f t="shared" si="18"/>
        <v>17000</v>
      </c>
      <c r="N107" s="3"/>
      <c r="P107" s="17">
        <f t="shared" si="20"/>
        <v>341.95588491061193</v>
      </c>
      <c r="Q107" s="18">
        <f t="shared" si="21"/>
        <v>2086.9575</v>
      </c>
    </row>
    <row r="108" spans="1:17" ht="26.1" customHeight="1" x14ac:dyDescent="0.3">
      <c r="A108" s="4">
        <f t="shared" si="23"/>
        <v>103</v>
      </c>
      <c r="B108" s="16" t="s">
        <v>120</v>
      </c>
      <c r="C108" s="5" t="s">
        <v>332</v>
      </c>
      <c r="D108" s="6">
        <v>18</v>
      </c>
      <c r="E108" s="6">
        <v>4</v>
      </c>
      <c r="F108" s="15">
        <v>2150</v>
      </c>
      <c r="G108" s="20">
        <v>1850</v>
      </c>
      <c r="H108" s="20">
        <v>1980</v>
      </c>
      <c r="I108" s="20">
        <v>2277.62</v>
      </c>
      <c r="J108" s="30">
        <f t="shared" si="24"/>
        <v>2064.4049999999997</v>
      </c>
      <c r="K108" s="8">
        <f t="shared" si="22"/>
        <v>9.1002469223218956</v>
      </c>
      <c r="L108" s="7">
        <f t="shared" si="19"/>
        <v>1850</v>
      </c>
      <c r="M108" s="7">
        <f t="shared" si="18"/>
        <v>33300</v>
      </c>
      <c r="N108" s="3"/>
      <c r="P108" s="17">
        <f t="shared" si="20"/>
        <v>187.8659524767593</v>
      </c>
      <c r="Q108" s="18">
        <f t="shared" si="21"/>
        <v>2064.4049999999997</v>
      </c>
    </row>
    <row r="109" spans="1:17" ht="26.1" customHeight="1" x14ac:dyDescent="0.3">
      <c r="A109" s="4">
        <f t="shared" si="23"/>
        <v>104</v>
      </c>
      <c r="B109" s="16" t="s">
        <v>121</v>
      </c>
      <c r="C109" s="5" t="s">
        <v>332</v>
      </c>
      <c r="D109" s="6">
        <v>10</v>
      </c>
      <c r="E109" s="6">
        <v>4</v>
      </c>
      <c r="F109" s="15">
        <v>2350</v>
      </c>
      <c r="G109" s="20">
        <v>2000</v>
      </c>
      <c r="H109" s="20">
        <v>2100</v>
      </c>
      <c r="I109" s="20">
        <v>2317.4699999999998</v>
      </c>
      <c r="J109" s="30">
        <f t="shared" si="24"/>
        <v>2191.8674999999998</v>
      </c>
      <c r="K109" s="8">
        <f t="shared" si="22"/>
        <v>7.7261258012088385</v>
      </c>
      <c r="L109" s="7">
        <f t="shared" si="19"/>
        <v>2000</v>
      </c>
      <c r="M109" s="7">
        <f t="shared" si="18"/>
        <v>20000</v>
      </c>
      <c r="N109" s="3"/>
      <c r="P109" s="17">
        <f t="shared" si="20"/>
        <v>169.34644044581111</v>
      </c>
      <c r="Q109" s="18">
        <f t="shared" si="21"/>
        <v>2191.8674999999998</v>
      </c>
    </row>
    <row r="110" spans="1:17" ht="26.1" customHeight="1" x14ac:dyDescent="0.3">
      <c r="A110" s="4">
        <f t="shared" si="23"/>
        <v>105</v>
      </c>
      <c r="B110" s="16" t="s">
        <v>122</v>
      </c>
      <c r="C110" s="5" t="s">
        <v>332</v>
      </c>
      <c r="D110" s="6">
        <v>12</v>
      </c>
      <c r="E110" s="6">
        <v>4</v>
      </c>
      <c r="F110" s="15">
        <v>870</v>
      </c>
      <c r="G110" s="20">
        <v>750</v>
      </c>
      <c r="H110" s="20">
        <v>1020</v>
      </c>
      <c r="I110" s="20"/>
      <c r="J110" s="30">
        <f t="shared" si="24"/>
        <v>660</v>
      </c>
      <c r="K110" s="8">
        <f t="shared" si="22"/>
        <v>15.372442339168957</v>
      </c>
      <c r="L110" s="7">
        <f t="shared" si="19"/>
        <v>750</v>
      </c>
      <c r="M110" s="7">
        <f t="shared" si="18"/>
        <v>9000</v>
      </c>
      <c r="N110" s="3"/>
      <c r="P110" s="17">
        <f>_xlfn.STDEV.S(F110:H110)</f>
        <v>135.27749258468683</v>
      </c>
      <c r="Q110" s="18">
        <f>(F110+G110+H110)/3</f>
        <v>880</v>
      </c>
    </row>
    <row r="111" spans="1:17" ht="26.1" customHeight="1" x14ac:dyDescent="0.3">
      <c r="A111" s="4">
        <f t="shared" si="23"/>
        <v>106</v>
      </c>
      <c r="B111" s="16" t="s">
        <v>123</v>
      </c>
      <c r="C111" s="5" t="s">
        <v>332</v>
      </c>
      <c r="D111" s="6">
        <v>8</v>
      </c>
      <c r="E111" s="6">
        <v>4</v>
      </c>
      <c r="F111" s="15">
        <v>900</v>
      </c>
      <c r="G111" s="20">
        <v>800</v>
      </c>
      <c r="H111" s="20">
        <v>1000</v>
      </c>
      <c r="I111" s="20"/>
      <c r="J111" s="30">
        <f t="shared" si="24"/>
        <v>675</v>
      </c>
      <c r="K111" s="8">
        <f t="shared" si="22"/>
        <v>11.111111111111111</v>
      </c>
      <c r="L111" s="7">
        <f t="shared" si="19"/>
        <v>800</v>
      </c>
      <c r="M111" s="7">
        <f t="shared" si="18"/>
        <v>6400</v>
      </c>
      <c r="N111" s="3"/>
      <c r="P111" s="17">
        <f t="shared" ref="P111" si="29">_xlfn.STDEV.S(F111:H111)</f>
        <v>100</v>
      </c>
      <c r="Q111" s="18">
        <f t="shared" ref="Q111" si="30">(F111+G111+H111)/3</f>
        <v>900</v>
      </c>
    </row>
    <row r="112" spans="1:17" ht="26.1" customHeight="1" x14ac:dyDescent="0.3">
      <c r="A112" s="4">
        <f t="shared" si="23"/>
        <v>107</v>
      </c>
      <c r="B112" s="16" t="s">
        <v>124</v>
      </c>
      <c r="C112" s="5" t="s">
        <v>332</v>
      </c>
      <c r="D112" s="6">
        <v>6</v>
      </c>
      <c r="E112" s="6">
        <v>4</v>
      </c>
      <c r="F112" s="15">
        <v>2400</v>
      </c>
      <c r="G112" s="20">
        <v>2450</v>
      </c>
      <c r="H112" s="20">
        <v>2790</v>
      </c>
      <c r="I112" s="20"/>
      <c r="J112" s="30">
        <f t="shared" si="24"/>
        <v>1910</v>
      </c>
      <c r="K112" s="8">
        <f t="shared" si="22"/>
        <v>8.3328764619879614</v>
      </c>
      <c r="L112" s="7">
        <f t="shared" si="19"/>
        <v>2400</v>
      </c>
      <c r="M112" s="7">
        <f t="shared" si="18"/>
        <v>14400</v>
      </c>
      <c r="N112" s="3"/>
      <c r="P112" s="17">
        <f>_xlfn.STDEV.S(F112:H112)</f>
        <v>212.21058723196006</v>
      </c>
      <c r="Q112" s="18">
        <f>(F112+G112+H112)/3</f>
        <v>2546.6666666666665</v>
      </c>
    </row>
    <row r="113" spans="1:17" ht="26.1" customHeight="1" x14ac:dyDescent="0.3">
      <c r="A113" s="4">
        <f t="shared" si="23"/>
        <v>108</v>
      </c>
      <c r="B113" s="16" t="s">
        <v>125</v>
      </c>
      <c r="C113" s="5" t="s">
        <v>332</v>
      </c>
      <c r="D113" s="6">
        <v>5</v>
      </c>
      <c r="E113" s="6">
        <v>4</v>
      </c>
      <c r="F113" s="20">
        <v>7500</v>
      </c>
      <c r="G113" s="20"/>
      <c r="H113" s="20">
        <v>6000</v>
      </c>
      <c r="I113" s="20">
        <v>10084.25</v>
      </c>
      <c r="J113" s="30">
        <f t="shared" si="24"/>
        <v>5896.0625</v>
      </c>
      <c r="K113" s="8">
        <f t="shared" si="22"/>
        <v>26.279896625451094</v>
      </c>
      <c r="L113" s="7">
        <f t="shared" si="19"/>
        <v>6000</v>
      </c>
      <c r="M113" s="7">
        <f t="shared" si="18"/>
        <v>30000</v>
      </c>
      <c r="N113" s="3"/>
      <c r="P113" s="17">
        <f>_xlfn.STDEV.S(F113:I113)</f>
        <v>2065.9721732959833</v>
      </c>
      <c r="Q113" s="18">
        <f>(F113+H113+I113)/3</f>
        <v>7861.416666666667</v>
      </c>
    </row>
    <row r="114" spans="1:17" ht="26.1" customHeight="1" x14ac:dyDescent="0.3">
      <c r="A114" s="4">
        <f t="shared" si="23"/>
        <v>109</v>
      </c>
      <c r="B114" s="16" t="s">
        <v>126</v>
      </c>
      <c r="C114" s="5" t="s">
        <v>332</v>
      </c>
      <c r="D114" s="6">
        <v>4</v>
      </c>
      <c r="E114" s="6">
        <v>4</v>
      </c>
      <c r="F114" s="20">
        <v>12000</v>
      </c>
      <c r="G114" s="20"/>
      <c r="H114" s="20">
        <v>10000</v>
      </c>
      <c r="I114" s="20">
        <v>14246.02</v>
      </c>
      <c r="J114" s="30">
        <f t="shared" si="24"/>
        <v>9061.505000000001</v>
      </c>
      <c r="K114" s="8">
        <f t="shared" si="22"/>
        <v>17.581496352963974</v>
      </c>
      <c r="L114" s="7">
        <f t="shared" si="19"/>
        <v>10000</v>
      </c>
      <c r="M114" s="7">
        <f t="shared" si="18"/>
        <v>40000</v>
      </c>
      <c r="N114" s="3"/>
      <c r="P114" s="17">
        <f>_xlfn.STDEV.S(F114:I114)</f>
        <v>2124.1975614648645</v>
      </c>
      <c r="Q114" s="18">
        <f>(F114+H114+I114)/3</f>
        <v>12082.006666666668</v>
      </c>
    </row>
    <row r="115" spans="1:17" ht="26.1" customHeight="1" x14ac:dyDescent="0.3">
      <c r="A115" s="4">
        <f t="shared" si="23"/>
        <v>110</v>
      </c>
      <c r="B115" s="16" t="s">
        <v>127</v>
      </c>
      <c r="C115" s="5" t="s">
        <v>332</v>
      </c>
      <c r="D115" s="6">
        <v>2</v>
      </c>
      <c r="E115" s="6">
        <v>4</v>
      </c>
      <c r="F115" s="20">
        <v>16500</v>
      </c>
      <c r="G115" s="20"/>
      <c r="H115" s="20">
        <v>13500</v>
      </c>
      <c r="I115" s="20">
        <v>18896.919999999998</v>
      </c>
      <c r="J115" s="30">
        <f t="shared" si="24"/>
        <v>12224.23</v>
      </c>
      <c r="K115" s="8">
        <f t="shared" si="22"/>
        <v>16.59043214030023</v>
      </c>
      <c r="L115" s="7">
        <f t="shared" si="19"/>
        <v>13500</v>
      </c>
      <c r="M115" s="7">
        <f t="shared" si="18"/>
        <v>27000</v>
      </c>
      <c r="N115" s="3"/>
      <c r="P115" s="17">
        <f t="shared" ref="P115:P117" si="31">_xlfn.STDEV.S(F115:I115)</f>
        <v>2704.070110432297</v>
      </c>
      <c r="Q115" s="18">
        <f t="shared" ref="Q115:Q117" si="32">(F115+H115+I115)/3</f>
        <v>16298.973333333333</v>
      </c>
    </row>
    <row r="116" spans="1:17" ht="26.1" customHeight="1" x14ac:dyDescent="0.3">
      <c r="A116" s="4">
        <f t="shared" si="23"/>
        <v>111</v>
      </c>
      <c r="B116" s="16" t="s">
        <v>128</v>
      </c>
      <c r="C116" s="5" t="s">
        <v>332</v>
      </c>
      <c r="D116" s="6">
        <v>6</v>
      </c>
      <c r="E116" s="6">
        <v>4</v>
      </c>
      <c r="F116" s="20">
        <v>18500</v>
      </c>
      <c r="G116" s="20"/>
      <c r="H116" s="20">
        <v>16000</v>
      </c>
      <c r="I116" s="20">
        <v>23260.91</v>
      </c>
      <c r="J116" s="30">
        <f t="shared" si="24"/>
        <v>14440.227500000001</v>
      </c>
      <c r="K116" s="8">
        <f t="shared" si="22"/>
        <v>19.158227620016497</v>
      </c>
      <c r="L116" s="7">
        <f t="shared" si="19"/>
        <v>16000</v>
      </c>
      <c r="M116" s="7">
        <f t="shared" si="18"/>
        <v>96000</v>
      </c>
      <c r="N116" s="3"/>
      <c r="P116" s="17">
        <f t="shared" si="31"/>
        <v>3688.6555377309573</v>
      </c>
      <c r="Q116" s="18">
        <f t="shared" si="32"/>
        <v>19253.636666666669</v>
      </c>
    </row>
    <row r="117" spans="1:17" ht="26.1" customHeight="1" x14ac:dyDescent="0.3">
      <c r="A117" s="4">
        <f t="shared" si="23"/>
        <v>112</v>
      </c>
      <c r="B117" s="16" t="s">
        <v>129</v>
      </c>
      <c r="C117" s="5" t="s">
        <v>332</v>
      </c>
      <c r="D117" s="6">
        <v>10</v>
      </c>
      <c r="E117" s="6">
        <v>4</v>
      </c>
      <c r="F117" s="20">
        <v>20500</v>
      </c>
      <c r="G117" s="20"/>
      <c r="H117" s="20">
        <v>18500</v>
      </c>
      <c r="I117" s="20">
        <v>26470.05</v>
      </c>
      <c r="J117" s="30">
        <f t="shared" si="24"/>
        <v>16367.512500000001</v>
      </c>
      <c r="K117" s="8">
        <f t="shared" si="22"/>
        <v>19.000513877379404</v>
      </c>
      <c r="L117" s="7">
        <f t="shared" si="19"/>
        <v>18500</v>
      </c>
      <c r="M117" s="7">
        <f t="shared" si="18"/>
        <v>185000</v>
      </c>
      <c r="N117" s="3"/>
      <c r="P117" s="17">
        <f t="shared" si="31"/>
        <v>4146.5486452590785</v>
      </c>
      <c r="Q117" s="18">
        <f t="shared" si="32"/>
        <v>21823.350000000002</v>
      </c>
    </row>
    <row r="118" spans="1:17" ht="26.1" customHeight="1" x14ac:dyDescent="0.3">
      <c r="A118" s="4">
        <f t="shared" si="23"/>
        <v>113</v>
      </c>
      <c r="B118" s="16" t="s">
        <v>130</v>
      </c>
      <c r="C118" s="5" t="s">
        <v>332</v>
      </c>
      <c r="D118" s="6">
        <v>5</v>
      </c>
      <c r="E118" s="6">
        <v>4</v>
      </c>
      <c r="F118" s="15">
        <v>8000</v>
      </c>
      <c r="G118" s="20">
        <v>8900</v>
      </c>
      <c r="H118" s="20">
        <v>9500</v>
      </c>
      <c r="I118" s="20">
        <v>13147.74</v>
      </c>
      <c r="J118" s="30">
        <f t="shared" si="24"/>
        <v>9886.9349999999995</v>
      </c>
      <c r="K118" s="8">
        <f t="shared" si="22"/>
        <v>22.854221167938427</v>
      </c>
      <c r="L118" s="7">
        <f t="shared" si="19"/>
        <v>8000</v>
      </c>
      <c r="M118" s="7">
        <f t="shared" si="18"/>
        <v>40000</v>
      </c>
      <c r="N118" s="3"/>
      <c r="P118" s="17">
        <f t="shared" si="20"/>
        <v>2259.581991630313</v>
      </c>
      <c r="Q118" s="18">
        <f t="shared" si="21"/>
        <v>9886.9349999999995</v>
      </c>
    </row>
    <row r="119" spans="1:17" ht="26.1" customHeight="1" x14ac:dyDescent="0.3">
      <c r="A119" s="4">
        <f t="shared" si="23"/>
        <v>114</v>
      </c>
      <c r="B119" s="16" t="s">
        <v>131</v>
      </c>
      <c r="C119" s="5" t="s">
        <v>332</v>
      </c>
      <c r="D119" s="6">
        <v>4</v>
      </c>
      <c r="E119" s="6">
        <v>4</v>
      </c>
      <c r="F119" s="15">
        <v>13500</v>
      </c>
      <c r="G119" s="20">
        <v>14500</v>
      </c>
      <c r="H119" s="20">
        <v>15000</v>
      </c>
      <c r="I119" s="20">
        <v>16866.43</v>
      </c>
      <c r="J119" s="30">
        <f t="shared" si="24"/>
        <v>14966.6075</v>
      </c>
      <c r="K119" s="8">
        <f t="shared" si="22"/>
        <v>9.4326547197309338</v>
      </c>
      <c r="L119" s="7">
        <f t="shared" si="19"/>
        <v>13500</v>
      </c>
      <c r="M119" s="7">
        <f t="shared" si="18"/>
        <v>54000</v>
      </c>
      <c r="N119" s="3"/>
      <c r="P119" s="17">
        <f t="shared" si="20"/>
        <v>1411.7484087323539</v>
      </c>
      <c r="Q119" s="18">
        <f t="shared" si="21"/>
        <v>14966.6075</v>
      </c>
    </row>
    <row r="120" spans="1:17" ht="26.1" customHeight="1" x14ac:dyDescent="0.3">
      <c r="A120" s="4">
        <f t="shared" si="23"/>
        <v>115</v>
      </c>
      <c r="B120" s="16" t="s">
        <v>132</v>
      </c>
      <c r="C120" s="5" t="s">
        <v>332</v>
      </c>
      <c r="D120" s="6">
        <v>2</v>
      </c>
      <c r="E120" s="6">
        <v>4</v>
      </c>
      <c r="F120" s="15">
        <v>14500</v>
      </c>
      <c r="G120" s="20">
        <v>15750</v>
      </c>
      <c r="H120" s="20">
        <v>16840</v>
      </c>
      <c r="I120" s="20">
        <v>20014.45</v>
      </c>
      <c r="J120" s="30">
        <f t="shared" si="24"/>
        <v>16776.112499999999</v>
      </c>
      <c r="K120" s="8">
        <f t="shared" si="22"/>
        <v>14.074231709513658</v>
      </c>
      <c r="L120" s="7">
        <f t="shared" si="19"/>
        <v>14500</v>
      </c>
      <c r="M120" s="7">
        <f t="shared" si="18"/>
        <v>29000</v>
      </c>
      <c r="N120" s="3"/>
      <c r="P120" s="17">
        <f t="shared" si="20"/>
        <v>2361.1089450986842</v>
      </c>
      <c r="Q120" s="18">
        <f t="shared" si="21"/>
        <v>16776.112499999999</v>
      </c>
    </row>
    <row r="121" spans="1:17" ht="26.1" customHeight="1" x14ac:dyDescent="0.3">
      <c r="A121" s="4">
        <f t="shared" si="23"/>
        <v>116</v>
      </c>
      <c r="B121" s="16" t="s">
        <v>133</v>
      </c>
      <c r="C121" s="5" t="s">
        <v>332</v>
      </c>
      <c r="D121" s="6">
        <v>6</v>
      </c>
      <c r="E121" s="6">
        <v>4</v>
      </c>
      <c r="F121" s="15">
        <v>17000</v>
      </c>
      <c r="G121" s="20">
        <v>18500</v>
      </c>
      <c r="H121" s="20">
        <v>19000</v>
      </c>
      <c r="I121" s="20">
        <v>23205.96</v>
      </c>
      <c r="J121" s="30">
        <f t="shared" si="24"/>
        <v>19426.489999999998</v>
      </c>
      <c r="K121" s="8">
        <f t="shared" si="22"/>
        <v>13.688038361675488</v>
      </c>
      <c r="L121" s="7">
        <f t="shared" si="19"/>
        <v>17000</v>
      </c>
      <c r="M121" s="7">
        <f t="shared" si="18"/>
        <v>102000</v>
      </c>
      <c r="N121" s="3"/>
      <c r="P121" s="17">
        <f t="shared" si="20"/>
        <v>2659.1054035270522</v>
      </c>
      <c r="Q121" s="18">
        <f t="shared" si="21"/>
        <v>19426.489999999998</v>
      </c>
    </row>
    <row r="122" spans="1:17" ht="26.1" customHeight="1" x14ac:dyDescent="0.3">
      <c r="A122" s="4">
        <f t="shared" si="23"/>
        <v>117</v>
      </c>
      <c r="B122" s="16" t="s">
        <v>134</v>
      </c>
      <c r="C122" s="5" t="s">
        <v>332</v>
      </c>
      <c r="D122" s="6">
        <v>10</v>
      </c>
      <c r="E122" s="6">
        <v>4</v>
      </c>
      <c r="F122" s="15">
        <v>19000</v>
      </c>
      <c r="G122" s="20">
        <v>20500</v>
      </c>
      <c r="H122" s="20">
        <v>21500</v>
      </c>
      <c r="I122" s="20">
        <v>27024.81</v>
      </c>
      <c r="J122" s="30">
        <f t="shared" si="24"/>
        <v>22006.202499999999</v>
      </c>
      <c r="K122" s="8">
        <f t="shared" si="22"/>
        <v>15.904295648335856</v>
      </c>
      <c r="L122" s="7">
        <f t="shared" si="19"/>
        <v>19000</v>
      </c>
      <c r="M122" s="7">
        <f t="shared" si="18"/>
        <v>190000</v>
      </c>
      <c r="N122" s="3"/>
      <c r="P122" s="17">
        <f t="shared" si="20"/>
        <v>3499.9315065714763</v>
      </c>
      <c r="Q122" s="18">
        <f t="shared" si="21"/>
        <v>22006.202499999999</v>
      </c>
    </row>
    <row r="123" spans="1:17" ht="26.1" customHeight="1" x14ac:dyDescent="0.3">
      <c r="A123" s="4">
        <f t="shared" si="23"/>
        <v>118</v>
      </c>
      <c r="B123" s="16" t="s">
        <v>135</v>
      </c>
      <c r="C123" s="5" t="s">
        <v>332</v>
      </c>
      <c r="D123" s="6">
        <v>4</v>
      </c>
      <c r="E123" s="6">
        <v>4</v>
      </c>
      <c r="F123" s="15">
        <v>13500</v>
      </c>
      <c r="G123" s="20">
        <v>14500</v>
      </c>
      <c r="H123" s="20">
        <v>15000</v>
      </c>
      <c r="I123" s="20">
        <v>7987.62</v>
      </c>
      <c r="J123" s="30">
        <f t="shared" si="24"/>
        <v>12746.905000000001</v>
      </c>
      <c r="K123" s="8">
        <f t="shared" si="22"/>
        <v>25.367410342471473</v>
      </c>
      <c r="L123" s="7">
        <f t="shared" si="19"/>
        <v>7987.62</v>
      </c>
      <c r="M123" s="7">
        <f t="shared" si="18"/>
        <v>31950.48</v>
      </c>
      <c r="N123" s="3"/>
      <c r="P123" s="17">
        <f t="shared" si="20"/>
        <v>3233.5596973150136</v>
      </c>
      <c r="Q123" s="18">
        <f t="shared" si="21"/>
        <v>12746.905000000001</v>
      </c>
    </row>
    <row r="124" spans="1:17" ht="26.1" customHeight="1" x14ac:dyDescent="0.3">
      <c r="A124" s="4">
        <f t="shared" si="23"/>
        <v>119</v>
      </c>
      <c r="B124" s="16" t="s">
        <v>136</v>
      </c>
      <c r="C124" s="5" t="s">
        <v>332</v>
      </c>
      <c r="D124" s="6">
        <v>2</v>
      </c>
      <c r="E124" s="6">
        <v>4</v>
      </c>
      <c r="F124" s="15">
        <v>15000</v>
      </c>
      <c r="G124" s="20">
        <v>15750</v>
      </c>
      <c r="H124" s="20">
        <v>16840</v>
      </c>
      <c r="I124" s="20">
        <v>9733.36</v>
      </c>
      <c r="J124" s="30">
        <f t="shared" si="24"/>
        <v>14330.84</v>
      </c>
      <c r="K124" s="8">
        <f t="shared" si="22"/>
        <v>22.027405499939803</v>
      </c>
      <c r="L124" s="7">
        <f t="shared" si="19"/>
        <v>9733.36</v>
      </c>
      <c r="M124" s="7">
        <f t="shared" si="18"/>
        <v>19466.72</v>
      </c>
      <c r="N124" s="3"/>
      <c r="P124" s="17">
        <f t="shared" si="20"/>
        <v>3156.7122383475735</v>
      </c>
      <c r="Q124" s="18">
        <f t="shared" si="21"/>
        <v>14330.84</v>
      </c>
    </row>
    <row r="125" spans="1:17" ht="26.1" customHeight="1" x14ac:dyDescent="0.3">
      <c r="A125" s="4">
        <f t="shared" si="23"/>
        <v>120</v>
      </c>
      <c r="B125" s="16" t="s">
        <v>137</v>
      </c>
      <c r="C125" s="5" t="s">
        <v>332</v>
      </c>
      <c r="D125" s="6">
        <v>6</v>
      </c>
      <c r="E125" s="6">
        <v>4</v>
      </c>
      <c r="F125" s="15">
        <v>17000</v>
      </c>
      <c r="G125" s="20">
        <v>18500</v>
      </c>
      <c r="H125" s="20">
        <v>19000</v>
      </c>
      <c r="I125" s="20">
        <v>11479.13</v>
      </c>
      <c r="J125" s="30">
        <f t="shared" si="24"/>
        <v>16494.782500000001</v>
      </c>
      <c r="K125" s="8">
        <f t="shared" si="22"/>
        <v>20.916151827241649</v>
      </c>
      <c r="L125" s="7">
        <f t="shared" si="19"/>
        <v>11479.13</v>
      </c>
      <c r="M125" s="7">
        <f t="shared" si="18"/>
        <v>68874.78</v>
      </c>
      <c r="N125" s="3"/>
      <c r="P125" s="17">
        <f t="shared" si="20"/>
        <v>3450.0737512732862</v>
      </c>
      <c r="Q125" s="18">
        <f t="shared" si="21"/>
        <v>16494.782500000001</v>
      </c>
    </row>
    <row r="126" spans="1:17" ht="26.1" customHeight="1" x14ac:dyDescent="0.3">
      <c r="A126" s="4">
        <f t="shared" si="23"/>
        <v>121</v>
      </c>
      <c r="B126" s="16" t="s">
        <v>138</v>
      </c>
      <c r="C126" s="5" t="s">
        <v>332</v>
      </c>
      <c r="D126" s="6">
        <v>10</v>
      </c>
      <c r="E126" s="6">
        <v>4</v>
      </c>
      <c r="F126" s="15">
        <v>19000</v>
      </c>
      <c r="G126" s="20">
        <v>20500</v>
      </c>
      <c r="H126" s="20">
        <v>21500</v>
      </c>
      <c r="I126" s="20">
        <v>14231.74</v>
      </c>
      <c r="J126" s="30">
        <f t="shared" si="24"/>
        <v>18807.935000000001</v>
      </c>
      <c r="K126" s="8">
        <f t="shared" si="22"/>
        <v>17.115905134450298</v>
      </c>
      <c r="L126" s="7">
        <f t="shared" si="19"/>
        <v>14231.74</v>
      </c>
      <c r="M126" s="7">
        <f t="shared" si="18"/>
        <v>142317.4</v>
      </c>
      <c r="N126" s="3"/>
      <c r="P126" s="17">
        <f t="shared" si="20"/>
        <v>3219.1483123490748</v>
      </c>
      <c r="Q126" s="18">
        <f t="shared" si="21"/>
        <v>18807.935000000001</v>
      </c>
    </row>
    <row r="127" spans="1:17" ht="26.1" customHeight="1" x14ac:dyDescent="0.3">
      <c r="A127" s="4">
        <f t="shared" si="23"/>
        <v>122</v>
      </c>
      <c r="B127" s="16" t="s">
        <v>139</v>
      </c>
      <c r="C127" s="5" t="s">
        <v>332</v>
      </c>
      <c r="D127" s="6">
        <v>9</v>
      </c>
      <c r="E127" s="6">
        <v>4</v>
      </c>
      <c r="F127" s="15">
        <v>800</v>
      </c>
      <c r="G127" s="20">
        <v>750</v>
      </c>
      <c r="H127" s="20">
        <v>870</v>
      </c>
      <c r="I127" s="20"/>
      <c r="J127" s="30">
        <f t="shared" si="24"/>
        <v>605</v>
      </c>
      <c r="K127" s="8">
        <f t="shared" si="22"/>
        <v>7.4723724462913736</v>
      </c>
      <c r="L127" s="7">
        <f t="shared" si="19"/>
        <v>750</v>
      </c>
      <c r="M127" s="7">
        <f t="shared" si="18"/>
        <v>6750</v>
      </c>
      <c r="N127" s="3"/>
      <c r="P127" s="17">
        <f>_xlfn.STDEV.S(F127:H127)</f>
        <v>60.277137733417078</v>
      </c>
      <c r="Q127" s="18">
        <f>(F127+G127+H127)/3</f>
        <v>806.66666666666663</v>
      </c>
    </row>
    <row r="128" spans="1:17" ht="26.1" customHeight="1" x14ac:dyDescent="0.3">
      <c r="A128" s="4">
        <f t="shared" si="23"/>
        <v>123</v>
      </c>
      <c r="B128" s="16" t="s">
        <v>140</v>
      </c>
      <c r="C128" s="5" t="s">
        <v>332</v>
      </c>
      <c r="D128" s="6">
        <v>1</v>
      </c>
      <c r="E128" s="6">
        <v>4</v>
      </c>
      <c r="F128" s="15">
        <v>22700</v>
      </c>
      <c r="G128" s="20">
        <v>24500</v>
      </c>
      <c r="H128" s="20">
        <v>23400</v>
      </c>
      <c r="I128" s="20"/>
      <c r="J128" s="30">
        <f t="shared" si="24"/>
        <v>17650</v>
      </c>
      <c r="K128" s="8">
        <f t="shared" si="22"/>
        <v>3.8557103651037394</v>
      </c>
      <c r="L128" s="7">
        <f t="shared" si="19"/>
        <v>22700</v>
      </c>
      <c r="M128" s="7">
        <f t="shared" si="18"/>
        <v>22700</v>
      </c>
      <c r="N128" s="3"/>
      <c r="P128" s="17">
        <f>_xlfn.STDEV.S(F128:H128)</f>
        <v>907.3771725877466</v>
      </c>
      <c r="Q128" s="18">
        <f>(F128+G128+H128)/3</f>
        <v>23533.333333333332</v>
      </c>
    </row>
    <row r="129" spans="1:17" ht="26.1" customHeight="1" x14ac:dyDescent="0.3">
      <c r="A129" s="4">
        <f t="shared" si="23"/>
        <v>124</v>
      </c>
      <c r="B129" s="16" t="s">
        <v>141</v>
      </c>
      <c r="C129" s="5" t="s">
        <v>332</v>
      </c>
      <c r="D129" s="6">
        <v>1</v>
      </c>
      <c r="E129" s="6">
        <v>4</v>
      </c>
      <c r="F129" s="15">
        <v>20900</v>
      </c>
      <c r="G129" s="20">
        <v>21540</v>
      </c>
      <c r="H129" s="20">
        <v>23400</v>
      </c>
      <c r="I129" s="20">
        <v>28613.08</v>
      </c>
      <c r="J129" s="30">
        <f t="shared" si="24"/>
        <v>23613.27</v>
      </c>
      <c r="K129" s="8">
        <f t="shared" si="22"/>
        <v>14.812867879074151</v>
      </c>
      <c r="L129" s="7">
        <f t="shared" si="19"/>
        <v>20900</v>
      </c>
      <c r="M129" s="7">
        <f t="shared" si="18"/>
        <v>20900</v>
      </c>
      <c r="N129" s="3"/>
      <c r="P129" s="17">
        <f t="shared" si="20"/>
        <v>3497.8024870290528</v>
      </c>
      <c r="Q129" s="18">
        <f t="shared" si="21"/>
        <v>23613.27</v>
      </c>
    </row>
    <row r="130" spans="1:17" ht="26.1" customHeight="1" x14ac:dyDescent="0.3">
      <c r="A130" s="4">
        <f t="shared" si="23"/>
        <v>125</v>
      </c>
      <c r="B130" s="16" t="s">
        <v>142</v>
      </c>
      <c r="C130" s="5" t="s">
        <v>332</v>
      </c>
      <c r="D130" s="6">
        <v>2</v>
      </c>
      <c r="E130" s="6">
        <v>4</v>
      </c>
      <c r="F130" s="15">
        <v>19500</v>
      </c>
      <c r="G130" s="20">
        <v>21000</v>
      </c>
      <c r="H130" s="20">
        <v>25000</v>
      </c>
      <c r="I130" s="20">
        <v>26280.35</v>
      </c>
      <c r="J130" s="30">
        <f t="shared" si="24"/>
        <v>22945.087500000001</v>
      </c>
      <c r="K130" s="8">
        <f t="shared" si="22"/>
        <v>14.009445201598341</v>
      </c>
      <c r="L130" s="7">
        <f t="shared" si="19"/>
        <v>19500</v>
      </c>
      <c r="M130" s="7">
        <f t="shared" si="18"/>
        <v>39000</v>
      </c>
      <c r="N130" s="3"/>
      <c r="P130" s="17">
        <f t="shared" si="20"/>
        <v>3214.4794597712912</v>
      </c>
      <c r="Q130" s="18">
        <f t="shared" si="21"/>
        <v>22945.087500000001</v>
      </c>
    </row>
    <row r="131" spans="1:17" ht="26.1" customHeight="1" x14ac:dyDescent="0.3">
      <c r="A131" s="4">
        <f t="shared" si="23"/>
        <v>126</v>
      </c>
      <c r="B131" s="16" t="s">
        <v>143</v>
      </c>
      <c r="C131" s="5" t="s">
        <v>332</v>
      </c>
      <c r="D131" s="6">
        <v>2</v>
      </c>
      <c r="E131" s="6">
        <v>4</v>
      </c>
      <c r="F131" s="15">
        <v>17540</v>
      </c>
      <c r="G131" s="20">
        <v>18460</v>
      </c>
      <c r="H131" s="20">
        <v>20000</v>
      </c>
      <c r="I131" s="20">
        <v>24150.03</v>
      </c>
      <c r="J131" s="30">
        <f t="shared" si="24"/>
        <v>20037.5075</v>
      </c>
      <c r="K131" s="8">
        <f t="shared" si="22"/>
        <v>14.590071159419542</v>
      </c>
      <c r="L131" s="7">
        <f t="shared" si="19"/>
        <v>17540</v>
      </c>
      <c r="M131" s="7">
        <f t="shared" si="18"/>
        <v>35080</v>
      </c>
      <c r="N131" s="3"/>
      <c r="P131" s="17">
        <f t="shared" si="20"/>
        <v>2923.4866028240276</v>
      </c>
      <c r="Q131" s="18">
        <f t="shared" si="21"/>
        <v>20037.5075</v>
      </c>
    </row>
    <row r="132" spans="1:17" ht="26.1" customHeight="1" x14ac:dyDescent="0.3">
      <c r="A132" s="4">
        <f t="shared" si="23"/>
        <v>127</v>
      </c>
      <c r="B132" s="16" t="s">
        <v>144</v>
      </c>
      <c r="C132" s="5" t="s">
        <v>332</v>
      </c>
      <c r="D132" s="6">
        <v>1</v>
      </c>
      <c r="E132" s="6">
        <v>4</v>
      </c>
      <c r="F132" s="15">
        <v>17000</v>
      </c>
      <c r="G132" s="20">
        <v>18000</v>
      </c>
      <c r="H132" s="20">
        <v>19000</v>
      </c>
      <c r="I132" s="20">
        <v>22019.72</v>
      </c>
      <c r="J132" s="30">
        <f t="shared" si="24"/>
        <v>19004.93</v>
      </c>
      <c r="K132" s="8">
        <f t="shared" si="22"/>
        <v>11.414820715942778</v>
      </c>
      <c r="L132" s="7">
        <f t="shared" si="19"/>
        <v>17000</v>
      </c>
      <c r="M132" s="7">
        <f t="shared" si="18"/>
        <v>17000</v>
      </c>
      <c r="N132" s="3"/>
      <c r="P132" s="17">
        <f t="shared" si="20"/>
        <v>2169.3786866904238</v>
      </c>
      <c r="Q132" s="18">
        <f t="shared" si="21"/>
        <v>19004.93</v>
      </c>
    </row>
    <row r="133" spans="1:17" ht="26.1" customHeight="1" x14ac:dyDescent="0.3">
      <c r="A133" s="4">
        <f t="shared" si="23"/>
        <v>128</v>
      </c>
      <c r="B133" s="16" t="s">
        <v>145</v>
      </c>
      <c r="C133" s="5" t="s">
        <v>332</v>
      </c>
      <c r="D133" s="6">
        <v>1</v>
      </c>
      <c r="E133" s="6">
        <v>4</v>
      </c>
      <c r="F133" s="15">
        <v>16500</v>
      </c>
      <c r="G133" s="20">
        <v>18000</v>
      </c>
      <c r="H133" s="20">
        <v>18500</v>
      </c>
      <c r="I133" s="20">
        <v>18202.63</v>
      </c>
      <c r="J133" s="30">
        <f t="shared" si="24"/>
        <v>17800.657500000001</v>
      </c>
      <c r="K133" s="8">
        <f t="shared" si="22"/>
        <v>5.0059229487159875</v>
      </c>
      <c r="L133" s="7">
        <f t="shared" si="19"/>
        <v>16500</v>
      </c>
      <c r="M133" s="7">
        <f t="shared" si="18"/>
        <v>16500</v>
      </c>
      <c r="N133" s="3"/>
      <c r="P133" s="17">
        <f t="shared" si="20"/>
        <v>891.08719881483376</v>
      </c>
      <c r="Q133" s="18">
        <f t="shared" si="21"/>
        <v>17800.657500000001</v>
      </c>
    </row>
    <row r="134" spans="1:17" ht="26.1" customHeight="1" x14ac:dyDescent="0.3">
      <c r="A134" s="4">
        <f t="shared" si="23"/>
        <v>129</v>
      </c>
      <c r="B134" s="16" t="s">
        <v>146</v>
      </c>
      <c r="C134" s="5" t="s">
        <v>332</v>
      </c>
      <c r="D134" s="6">
        <v>1</v>
      </c>
      <c r="E134" s="6">
        <v>4</v>
      </c>
      <c r="F134" s="15">
        <v>15650</v>
      </c>
      <c r="G134" s="20">
        <v>15900</v>
      </c>
      <c r="H134" s="20">
        <v>15500</v>
      </c>
      <c r="I134" s="20">
        <v>17776.59</v>
      </c>
      <c r="J134" s="30">
        <f t="shared" si="24"/>
        <v>16206.647499999999</v>
      </c>
      <c r="K134" s="8">
        <f t="shared" si="22"/>
        <v>6.5377694576541394</v>
      </c>
      <c r="L134" s="7">
        <f t="shared" si="19"/>
        <v>15500</v>
      </c>
      <c r="M134" s="7">
        <f t="shared" ref="M134:M197" si="33">L134*D134</f>
        <v>15500</v>
      </c>
      <c r="N134" s="3"/>
      <c r="P134" s="17">
        <f t="shared" si="20"/>
        <v>1059.5532503646682</v>
      </c>
      <c r="Q134" s="18">
        <f t="shared" si="21"/>
        <v>16206.647499999999</v>
      </c>
    </row>
    <row r="135" spans="1:17" ht="26.1" customHeight="1" x14ac:dyDescent="0.3">
      <c r="A135" s="4">
        <f t="shared" si="23"/>
        <v>130</v>
      </c>
      <c r="B135" s="16" t="s">
        <v>147</v>
      </c>
      <c r="C135" s="5" t="s">
        <v>332</v>
      </c>
      <c r="D135" s="6">
        <v>1</v>
      </c>
      <c r="E135" s="6">
        <v>4</v>
      </c>
      <c r="F135" s="15">
        <v>12400</v>
      </c>
      <c r="G135" s="20">
        <v>12900</v>
      </c>
      <c r="H135" s="20">
        <v>12500</v>
      </c>
      <c r="I135" s="20">
        <v>17350.55</v>
      </c>
      <c r="J135" s="30">
        <f t="shared" si="24"/>
        <v>13787.637500000001</v>
      </c>
      <c r="K135" s="8">
        <f t="shared" si="22"/>
        <v>17.298672047094023</v>
      </c>
      <c r="L135" s="7">
        <f t="shared" ref="L135:L198" si="34">MIN(F135:I135)</f>
        <v>12400</v>
      </c>
      <c r="M135" s="7">
        <f t="shared" si="33"/>
        <v>12400</v>
      </c>
      <c r="N135" s="3"/>
      <c r="P135" s="17">
        <f t="shared" ref="P135:P193" si="35">_xlfn.STDEV.S(F135:I135)</f>
        <v>2385.0781941671535</v>
      </c>
      <c r="Q135" s="18">
        <f t="shared" ref="Q135:Q193" si="36">(F135+G135+H135+I135)/4</f>
        <v>13787.637500000001</v>
      </c>
    </row>
    <row r="136" spans="1:17" ht="26.1" customHeight="1" x14ac:dyDescent="0.3">
      <c r="A136" s="4">
        <f t="shared" si="23"/>
        <v>131</v>
      </c>
      <c r="B136" s="16" t="s">
        <v>148</v>
      </c>
      <c r="C136" s="5" t="s">
        <v>332</v>
      </c>
      <c r="D136" s="6">
        <v>1</v>
      </c>
      <c r="E136" s="6">
        <v>4</v>
      </c>
      <c r="F136" s="15">
        <v>8000</v>
      </c>
      <c r="G136" s="20">
        <v>7900</v>
      </c>
      <c r="H136" s="20">
        <v>7500</v>
      </c>
      <c r="I136" s="20"/>
      <c r="J136" s="30">
        <f t="shared" si="24"/>
        <v>5850</v>
      </c>
      <c r="K136" s="8">
        <f t="shared" si="22"/>
        <v>3.3919888603392194</v>
      </c>
      <c r="L136" s="7">
        <f t="shared" si="34"/>
        <v>7500</v>
      </c>
      <c r="M136" s="7">
        <f t="shared" si="33"/>
        <v>7500</v>
      </c>
      <c r="N136" s="3"/>
      <c r="P136" s="17">
        <f>_xlfn.STDEV.S(F136:H136)</f>
        <v>264.57513110645908</v>
      </c>
      <c r="Q136" s="18">
        <f>(F136+G136+H136)/3</f>
        <v>7800</v>
      </c>
    </row>
    <row r="137" spans="1:17" ht="26.1" customHeight="1" x14ac:dyDescent="0.3">
      <c r="A137" s="4">
        <f t="shared" si="23"/>
        <v>132</v>
      </c>
      <c r="B137" s="16" t="s">
        <v>149</v>
      </c>
      <c r="C137" s="5" t="s">
        <v>332</v>
      </c>
      <c r="D137" s="6">
        <v>3</v>
      </c>
      <c r="E137" s="6">
        <v>4</v>
      </c>
      <c r="F137" s="15">
        <v>5700</v>
      </c>
      <c r="G137" s="20">
        <v>6750</v>
      </c>
      <c r="H137" s="20">
        <v>6500</v>
      </c>
      <c r="I137" s="20"/>
      <c r="J137" s="30">
        <f t="shared" si="24"/>
        <v>4737.5</v>
      </c>
      <c r="K137" s="8">
        <f t="shared" ref="K137:K200" si="37">(P137/Q137)*100</f>
        <v>8.6831043123505722</v>
      </c>
      <c r="L137" s="7">
        <f t="shared" si="34"/>
        <v>5700</v>
      </c>
      <c r="M137" s="7">
        <f t="shared" si="33"/>
        <v>17100</v>
      </c>
      <c r="N137" s="3"/>
      <c r="P137" s="17">
        <f t="shared" ref="P137:P138" si="38">_xlfn.STDEV.S(F137:H137)</f>
        <v>548.4827557301445</v>
      </c>
      <c r="Q137" s="18">
        <f t="shared" ref="Q137" si="39">(F137+G137+H137)/3</f>
        <v>6316.666666666667</v>
      </c>
    </row>
    <row r="138" spans="1:17" ht="26.1" customHeight="1" x14ac:dyDescent="0.3">
      <c r="A138" s="4">
        <f t="shared" ref="A138:A201" si="40">A137+1</f>
        <v>133</v>
      </c>
      <c r="B138" s="16" t="s">
        <v>150</v>
      </c>
      <c r="C138" s="5" t="s">
        <v>332</v>
      </c>
      <c r="D138" s="6">
        <v>3</v>
      </c>
      <c r="E138" s="6">
        <v>4</v>
      </c>
      <c r="F138" s="15">
        <v>4500</v>
      </c>
      <c r="G138" s="20">
        <v>5700</v>
      </c>
      <c r="H138" s="20">
        <v>6000</v>
      </c>
      <c r="I138" s="20"/>
      <c r="J138" s="30">
        <f t="shared" si="24"/>
        <v>4050</v>
      </c>
      <c r="K138" s="8">
        <f t="shared" si="37"/>
        <v>14.698618394803281</v>
      </c>
      <c r="L138" s="7">
        <f t="shared" si="34"/>
        <v>4500</v>
      </c>
      <c r="M138" s="7">
        <f t="shared" si="33"/>
        <v>13500</v>
      </c>
      <c r="N138" s="3"/>
      <c r="P138" s="17">
        <f t="shared" si="38"/>
        <v>793.72539331937719</v>
      </c>
      <c r="Q138" s="18">
        <f>(F138+G138+H138)/3</f>
        <v>5400</v>
      </c>
    </row>
    <row r="139" spans="1:17" ht="26.1" customHeight="1" x14ac:dyDescent="0.3">
      <c r="A139" s="4">
        <f t="shared" si="40"/>
        <v>134</v>
      </c>
      <c r="B139" s="16" t="s">
        <v>151</v>
      </c>
      <c r="C139" s="5" t="s">
        <v>332</v>
      </c>
      <c r="D139" s="6">
        <v>10</v>
      </c>
      <c r="E139" s="6">
        <v>4</v>
      </c>
      <c r="F139" s="15">
        <v>1100</v>
      </c>
      <c r="G139" s="20">
        <v>800</v>
      </c>
      <c r="H139" s="20">
        <v>900</v>
      </c>
      <c r="I139" s="20">
        <v>1024.8</v>
      </c>
      <c r="J139" s="30">
        <f t="shared" ref="J139:J202" si="41">(F139+G139+H139+I139)/E139</f>
        <v>956.2</v>
      </c>
      <c r="K139" s="8">
        <f t="shared" si="37"/>
        <v>13.892738205514929</v>
      </c>
      <c r="L139" s="7">
        <f t="shared" si="34"/>
        <v>800</v>
      </c>
      <c r="M139" s="7">
        <f t="shared" si="33"/>
        <v>8000</v>
      </c>
      <c r="N139" s="3"/>
      <c r="P139" s="17">
        <f t="shared" si="35"/>
        <v>132.84236272113375</v>
      </c>
      <c r="Q139" s="18">
        <f t="shared" si="36"/>
        <v>956.2</v>
      </c>
    </row>
    <row r="140" spans="1:17" ht="26.1" customHeight="1" x14ac:dyDescent="0.3">
      <c r="A140" s="4">
        <f t="shared" si="40"/>
        <v>135</v>
      </c>
      <c r="B140" s="16" t="s">
        <v>152</v>
      </c>
      <c r="C140" s="5" t="s">
        <v>332</v>
      </c>
      <c r="D140" s="6">
        <v>4</v>
      </c>
      <c r="E140" s="6">
        <v>4</v>
      </c>
      <c r="F140" s="15">
        <v>1100</v>
      </c>
      <c r="G140" s="20">
        <v>800</v>
      </c>
      <c r="H140" s="20">
        <v>900</v>
      </c>
      <c r="I140" s="20"/>
      <c r="J140" s="30">
        <f t="shared" si="41"/>
        <v>700</v>
      </c>
      <c r="K140" s="8">
        <f t="shared" si="37"/>
        <v>16.366341767699403</v>
      </c>
      <c r="L140" s="7">
        <f t="shared" si="34"/>
        <v>800</v>
      </c>
      <c r="M140" s="7">
        <f t="shared" si="33"/>
        <v>3200</v>
      </c>
      <c r="N140" s="3"/>
      <c r="P140" s="17">
        <f>_xlfn.STDEV.S(F140:H140)</f>
        <v>152.75252316519442</v>
      </c>
      <c r="Q140" s="18">
        <f>(F140+G140+H140)/3</f>
        <v>933.33333333333337</v>
      </c>
    </row>
    <row r="141" spans="1:17" ht="26.1" customHeight="1" x14ac:dyDescent="0.3">
      <c r="A141" s="4">
        <f t="shared" si="40"/>
        <v>136</v>
      </c>
      <c r="B141" s="16" t="s">
        <v>153</v>
      </c>
      <c r="C141" s="5" t="s">
        <v>332</v>
      </c>
      <c r="D141" s="6">
        <v>4</v>
      </c>
      <c r="E141" s="6">
        <v>4</v>
      </c>
      <c r="F141" s="15">
        <v>1100</v>
      </c>
      <c r="G141" s="20">
        <v>800</v>
      </c>
      <c r="H141" s="20">
        <v>900</v>
      </c>
      <c r="I141" s="20"/>
      <c r="J141" s="30">
        <f t="shared" si="41"/>
        <v>700</v>
      </c>
      <c r="K141" s="8">
        <f t="shared" si="37"/>
        <v>16.366341767699403</v>
      </c>
      <c r="L141" s="7">
        <f t="shared" si="34"/>
        <v>800</v>
      </c>
      <c r="M141" s="7">
        <f t="shared" si="33"/>
        <v>3200</v>
      </c>
      <c r="N141" s="3"/>
      <c r="P141" s="17">
        <f t="shared" ref="P141:P144" si="42">_xlfn.STDEV.S(F141:H141)</f>
        <v>152.75252316519442</v>
      </c>
      <c r="Q141" s="18">
        <f t="shared" ref="Q141:Q144" si="43">(F141+G141+H141)/3</f>
        <v>933.33333333333337</v>
      </c>
    </row>
    <row r="142" spans="1:17" ht="26.1" customHeight="1" x14ac:dyDescent="0.3">
      <c r="A142" s="4">
        <f t="shared" si="40"/>
        <v>137</v>
      </c>
      <c r="B142" s="16" t="s">
        <v>154</v>
      </c>
      <c r="C142" s="5" t="s">
        <v>332</v>
      </c>
      <c r="D142" s="6">
        <v>3</v>
      </c>
      <c r="E142" s="6">
        <v>4</v>
      </c>
      <c r="F142" s="15">
        <v>1400</v>
      </c>
      <c r="G142" s="20">
        <v>1200</v>
      </c>
      <c r="H142" s="20">
        <v>1300</v>
      </c>
      <c r="I142" s="20"/>
      <c r="J142" s="30">
        <f t="shared" si="41"/>
        <v>975</v>
      </c>
      <c r="K142" s="8">
        <f t="shared" si="37"/>
        <v>7.6923076923076925</v>
      </c>
      <c r="L142" s="7">
        <f t="shared" si="34"/>
        <v>1200</v>
      </c>
      <c r="M142" s="7">
        <f t="shared" si="33"/>
        <v>3600</v>
      </c>
      <c r="N142" s="3"/>
      <c r="P142" s="17">
        <f t="shared" si="42"/>
        <v>100</v>
      </c>
      <c r="Q142" s="18">
        <f t="shared" si="43"/>
        <v>1300</v>
      </c>
    </row>
    <row r="143" spans="1:17" ht="26.1" customHeight="1" x14ac:dyDescent="0.3">
      <c r="A143" s="4">
        <f t="shared" si="40"/>
        <v>138</v>
      </c>
      <c r="B143" s="16" t="s">
        <v>155</v>
      </c>
      <c r="C143" s="5" t="s">
        <v>332</v>
      </c>
      <c r="D143" s="6">
        <v>7</v>
      </c>
      <c r="E143" s="6">
        <v>4</v>
      </c>
      <c r="F143" s="15">
        <v>500</v>
      </c>
      <c r="G143" s="20">
        <v>450</v>
      </c>
      <c r="H143" s="20">
        <v>480</v>
      </c>
      <c r="I143" s="20"/>
      <c r="J143" s="30">
        <f t="shared" si="41"/>
        <v>357.5</v>
      </c>
      <c r="K143" s="8">
        <f t="shared" si="37"/>
        <v>5.2796045001893352</v>
      </c>
      <c r="L143" s="7">
        <f t="shared" si="34"/>
        <v>450</v>
      </c>
      <c r="M143" s="7">
        <f t="shared" si="33"/>
        <v>3150</v>
      </c>
      <c r="N143" s="3"/>
      <c r="P143" s="17">
        <f t="shared" si="42"/>
        <v>25.166114784235834</v>
      </c>
      <c r="Q143" s="18">
        <f t="shared" si="43"/>
        <v>476.66666666666669</v>
      </c>
    </row>
    <row r="144" spans="1:17" ht="26.1" customHeight="1" x14ac:dyDescent="0.3">
      <c r="A144" s="4">
        <f t="shared" si="40"/>
        <v>139</v>
      </c>
      <c r="B144" s="16" t="s">
        <v>156</v>
      </c>
      <c r="C144" s="5" t="s">
        <v>332</v>
      </c>
      <c r="D144" s="6">
        <v>5</v>
      </c>
      <c r="E144" s="6">
        <v>4</v>
      </c>
      <c r="F144" s="15">
        <v>550</v>
      </c>
      <c r="G144" s="20">
        <v>580</v>
      </c>
      <c r="H144" s="20">
        <v>520</v>
      </c>
      <c r="I144" s="20"/>
      <c r="J144" s="30">
        <f t="shared" si="41"/>
        <v>412.5</v>
      </c>
      <c r="K144" s="8">
        <f t="shared" si="37"/>
        <v>5.4545454545454541</v>
      </c>
      <c r="L144" s="7">
        <f t="shared" si="34"/>
        <v>520</v>
      </c>
      <c r="M144" s="7">
        <f t="shared" si="33"/>
        <v>2600</v>
      </c>
      <c r="N144" s="3"/>
      <c r="P144" s="17">
        <f t="shared" si="42"/>
        <v>30</v>
      </c>
      <c r="Q144" s="18">
        <f t="shared" si="43"/>
        <v>550</v>
      </c>
    </row>
    <row r="145" spans="1:17" ht="26.1" customHeight="1" x14ac:dyDescent="0.3">
      <c r="A145" s="4">
        <f t="shared" si="40"/>
        <v>140</v>
      </c>
      <c r="B145" s="16" t="s">
        <v>157</v>
      </c>
      <c r="C145" s="5" t="s">
        <v>332</v>
      </c>
      <c r="D145" s="6">
        <v>3</v>
      </c>
      <c r="E145" s="6">
        <v>4</v>
      </c>
      <c r="F145" s="15">
        <v>650</v>
      </c>
      <c r="G145" s="20">
        <v>650</v>
      </c>
      <c r="H145" s="20">
        <v>600</v>
      </c>
      <c r="I145" s="20"/>
      <c r="J145" s="30">
        <f t="shared" si="41"/>
        <v>475</v>
      </c>
      <c r="K145" s="8">
        <f t="shared" si="37"/>
        <v>4.5580284409707295</v>
      </c>
      <c r="L145" s="7">
        <f t="shared" si="34"/>
        <v>600</v>
      </c>
      <c r="M145" s="7">
        <f t="shared" si="33"/>
        <v>1800</v>
      </c>
      <c r="N145" s="3"/>
      <c r="P145" s="17">
        <f>_xlfn.STDEV.S(F145:H145)</f>
        <v>28.867513459481287</v>
      </c>
      <c r="Q145" s="18">
        <f>(F145+G145+H145)/3</f>
        <v>633.33333333333337</v>
      </c>
    </row>
    <row r="146" spans="1:17" ht="26.1" customHeight="1" x14ac:dyDescent="0.3">
      <c r="A146" s="4">
        <f t="shared" si="40"/>
        <v>141</v>
      </c>
      <c r="B146" s="16" t="s">
        <v>158</v>
      </c>
      <c r="C146" s="5" t="s">
        <v>332</v>
      </c>
      <c r="D146" s="6">
        <v>550</v>
      </c>
      <c r="E146" s="6">
        <v>4</v>
      </c>
      <c r="F146" s="15">
        <v>40</v>
      </c>
      <c r="G146" s="20">
        <v>52</v>
      </c>
      <c r="H146" s="20">
        <v>55</v>
      </c>
      <c r="I146" s="20">
        <v>67.72</v>
      </c>
      <c r="J146" s="30">
        <f t="shared" si="41"/>
        <v>53.68</v>
      </c>
      <c r="K146" s="8">
        <f t="shared" si="37"/>
        <v>21.208310741094884</v>
      </c>
      <c r="L146" s="7">
        <f t="shared" si="34"/>
        <v>40</v>
      </c>
      <c r="M146" s="7">
        <f t="shared" si="33"/>
        <v>22000</v>
      </c>
      <c r="N146" s="3"/>
      <c r="P146" s="17">
        <f t="shared" si="35"/>
        <v>11.384621205819734</v>
      </c>
      <c r="Q146" s="18">
        <f t="shared" si="36"/>
        <v>53.68</v>
      </c>
    </row>
    <row r="147" spans="1:17" ht="26.1" customHeight="1" x14ac:dyDescent="0.3">
      <c r="A147" s="4">
        <f t="shared" si="40"/>
        <v>142</v>
      </c>
      <c r="B147" s="16" t="s">
        <v>159</v>
      </c>
      <c r="C147" s="5" t="s">
        <v>332</v>
      </c>
      <c r="D147" s="6">
        <v>500</v>
      </c>
      <c r="E147" s="6">
        <v>4</v>
      </c>
      <c r="F147" s="15">
        <v>45</v>
      </c>
      <c r="G147" s="20">
        <v>65</v>
      </c>
      <c r="H147" s="20">
        <v>68</v>
      </c>
      <c r="I147" s="20">
        <v>67.72</v>
      </c>
      <c r="J147" s="30">
        <f t="shared" si="41"/>
        <v>61.43</v>
      </c>
      <c r="K147" s="8">
        <f t="shared" si="37"/>
        <v>17.966120196786751</v>
      </c>
      <c r="L147" s="7">
        <f t="shared" si="34"/>
        <v>45</v>
      </c>
      <c r="M147" s="7">
        <f t="shared" si="33"/>
        <v>22500</v>
      </c>
      <c r="N147" s="3"/>
      <c r="P147" s="17">
        <f t="shared" si="35"/>
        <v>11.0365876368861</v>
      </c>
      <c r="Q147" s="18">
        <f t="shared" si="36"/>
        <v>61.43</v>
      </c>
    </row>
    <row r="148" spans="1:17" ht="26.1" customHeight="1" x14ac:dyDescent="0.3">
      <c r="A148" s="4">
        <f t="shared" si="40"/>
        <v>143</v>
      </c>
      <c r="B148" s="16" t="s">
        <v>160</v>
      </c>
      <c r="C148" s="5" t="s">
        <v>332</v>
      </c>
      <c r="D148" s="6">
        <v>500</v>
      </c>
      <c r="E148" s="6">
        <v>4</v>
      </c>
      <c r="F148" s="15">
        <v>55</v>
      </c>
      <c r="G148" s="20">
        <v>70</v>
      </c>
      <c r="H148" s="20">
        <v>70</v>
      </c>
      <c r="I148" s="20">
        <v>67.72</v>
      </c>
      <c r="J148" s="30">
        <f t="shared" si="41"/>
        <v>65.680000000000007</v>
      </c>
      <c r="K148" s="8">
        <f t="shared" si="37"/>
        <v>10.963256144648788</v>
      </c>
      <c r="L148" s="7">
        <f t="shared" si="34"/>
        <v>55</v>
      </c>
      <c r="M148" s="7">
        <f t="shared" si="33"/>
        <v>27500</v>
      </c>
      <c r="N148" s="3"/>
      <c r="P148" s="17">
        <f t="shared" si="35"/>
        <v>7.2006666358053257</v>
      </c>
      <c r="Q148" s="18">
        <f t="shared" si="36"/>
        <v>65.680000000000007</v>
      </c>
    </row>
    <row r="149" spans="1:17" ht="26.1" customHeight="1" x14ac:dyDescent="0.3">
      <c r="A149" s="4">
        <f t="shared" si="40"/>
        <v>144</v>
      </c>
      <c r="B149" s="16" t="s">
        <v>161</v>
      </c>
      <c r="C149" s="5" t="s">
        <v>332</v>
      </c>
      <c r="D149" s="6">
        <v>400</v>
      </c>
      <c r="E149" s="6">
        <v>4</v>
      </c>
      <c r="F149" s="15">
        <v>55</v>
      </c>
      <c r="G149" s="20">
        <v>65</v>
      </c>
      <c r="H149" s="20">
        <v>75</v>
      </c>
      <c r="I149" s="20">
        <v>68.510000000000005</v>
      </c>
      <c r="J149" s="30">
        <f t="shared" si="41"/>
        <v>65.877499999999998</v>
      </c>
      <c r="K149" s="8">
        <f t="shared" si="37"/>
        <v>12.677239538781137</v>
      </c>
      <c r="L149" s="7">
        <f t="shared" si="34"/>
        <v>55</v>
      </c>
      <c r="M149" s="7">
        <f t="shared" si="33"/>
        <v>22000</v>
      </c>
      <c r="N149" s="3"/>
      <c r="P149" s="17">
        <f t="shared" si="35"/>
        <v>8.3514484771605435</v>
      </c>
      <c r="Q149" s="18">
        <f t="shared" si="36"/>
        <v>65.877499999999998</v>
      </c>
    </row>
    <row r="150" spans="1:17" ht="26.1" customHeight="1" x14ac:dyDescent="0.3">
      <c r="A150" s="4">
        <f t="shared" si="40"/>
        <v>145</v>
      </c>
      <c r="B150" s="16" t="s">
        <v>162</v>
      </c>
      <c r="C150" s="5" t="s">
        <v>332</v>
      </c>
      <c r="D150" s="6">
        <v>320</v>
      </c>
      <c r="E150" s="6">
        <v>4</v>
      </c>
      <c r="F150" s="15">
        <v>60</v>
      </c>
      <c r="G150" s="20">
        <v>68</v>
      </c>
      <c r="H150" s="20">
        <v>80</v>
      </c>
      <c r="I150" s="20"/>
      <c r="J150" s="30">
        <f t="shared" si="41"/>
        <v>52</v>
      </c>
      <c r="K150" s="8">
        <f t="shared" si="37"/>
        <v>14.518912375520651</v>
      </c>
      <c r="L150" s="7">
        <f t="shared" si="34"/>
        <v>60</v>
      </c>
      <c r="M150" s="7">
        <f t="shared" si="33"/>
        <v>19200</v>
      </c>
      <c r="N150" s="3"/>
      <c r="P150" s="17">
        <f>_xlfn.STDEV.S(F150:H150)</f>
        <v>10.066445913694318</v>
      </c>
      <c r="Q150" s="18">
        <f>(F150+G150+H150)/3</f>
        <v>69.333333333333329</v>
      </c>
    </row>
    <row r="151" spans="1:17" ht="26.1" customHeight="1" x14ac:dyDescent="0.3">
      <c r="A151" s="4">
        <f t="shared" si="40"/>
        <v>146</v>
      </c>
      <c r="B151" s="16" t="s">
        <v>163</v>
      </c>
      <c r="C151" s="5" t="s">
        <v>332</v>
      </c>
      <c r="D151" s="6">
        <v>400</v>
      </c>
      <c r="E151" s="6">
        <v>4</v>
      </c>
      <c r="F151" s="15">
        <v>65</v>
      </c>
      <c r="G151" s="20">
        <v>75</v>
      </c>
      <c r="H151" s="20">
        <v>80</v>
      </c>
      <c r="I151" s="20">
        <v>86.77</v>
      </c>
      <c r="J151" s="30">
        <f t="shared" si="41"/>
        <v>76.692499999999995</v>
      </c>
      <c r="K151" s="8">
        <f t="shared" si="37"/>
        <v>11.952288999670699</v>
      </c>
      <c r="L151" s="7">
        <f t="shared" si="34"/>
        <v>65</v>
      </c>
      <c r="M151" s="7">
        <f t="shared" si="33"/>
        <v>26000</v>
      </c>
      <c r="N151" s="3"/>
      <c r="P151" s="17">
        <f t="shared" si="35"/>
        <v>9.1665092410724505</v>
      </c>
      <c r="Q151" s="18">
        <f t="shared" si="36"/>
        <v>76.692499999999995</v>
      </c>
    </row>
    <row r="152" spans="1:17" ht="26.1" customHeight="1" x14ac:dyDescent="0.3">
      <c r="A152" s="4">
        <f t="shared" si="40"/>
        <v>147</v>
      </c>
      <c r="B152" s="16" t="s">
        <v>164</v>
      </c>
      <c r="C152" s="5" t="s">
        <v>332</v>
      </c>
      <c r="D152" s="6">
        <v>400</v>
      </c>
      <c r="E152" s="6">
        <v>4</v>
      </c>
      <c r="F152" s="15">
        <v>65</v>
      </c>
      <c r="G152" s="20">
        <v>88</v>
      </c>
      <c r="H152" s="20">
        <v>85</v>
      </c>
      <c r="I152" s="20">
        <v>88.63</v>
      </c>
      <c r="J152" s="30">
        <f t="shared" si="41"/>
        <v>81.657499999999999</v>
      </c>
      <c r="K152" s="8">
        <f t="shared" si="37"/>
        <v>13.737088029821193</v>
      </c>
      <c r="L152" s="7">
        <f t="shared" si="34"/>
        <v>65</v>
      </c>
      <c r="M152" s="7">
        <f t="shared" si="33"/>
        <v>26000</v>
      </c>
      <c r="N152" s="3"/>
      <c r="P152" s="17">
        <f t="shared" si="35"/>
        <v>11.21736265795124</v>
      </c>
      <c r="Q152" s="18">
        <f t="shared" si="36"/>
        <v>81.657499999999999</v>
      </c>
    </row>
    <row r="153" spans="1:17" ht="26.1" customHeight="1" x14ac:dyDescent="0.3">
      <c r="A153" s="4">
        <f t="shared" si="40"/>
        <v>148</v>
      </c>
      <c r="B153" s="16" t="s">
        <v>165</v>
      </c>
      <c r="C153" s="5" t="s">
        <v>332</v>
      </c>
      <c r="D153" s="6">
        <v>300</v>
      </c>
      <c r="E153" s="6">
        <v>4</v>
      </c>
      <c r="F153" s="15">
        <v>65</v>
      </c>
      <c r="G153" s="20">
        <v>95</v>
      </c>
      <c r="H153" s="20">
        <v>90</v>
      </c>
      <c r="I153" s="20">
        <v>93.12</v>
      </c>
      <c r="J153" s="30">
        <f t="shared" si="41"/>
        <v>85.78</v>
      </c>
      <c r="K153" s="8">
        <f t="shared" si="37"/>
        <v>16.327769451926557</v>
      </c>
      <c r="L153" s="7">
        <f t="shared" si="34"/>
        <v>65</v>
      </c>
      <c r="M153" s="7">
        <f t="shared" si="33"/>
        <v>19500</v>
      </c>
      <c r="N153" s="3"/>
      <c r="P153" s="17">
        <f t="shared" si="35"/>
        <v>14.005960635862598</v>
      </c>
      <c r="Q153" s="18">
        <f t="shared" si="36"/>
        <v>85.78</v>
      </c>
    </row>
    <row r="154" spans="1:17" ht="26.1" customHeight="1" x14ac:dyDescent="0.3">
      <c r="A154" s="4">
        <f t="shared" si="40"/>
        <v>149</v>
      </c>
      <c r="B154" s="16" t="s">
        <v>166</v>
      </c>
      <c r="C154" s="5" t="s">
        <v>332</v>
      </c>
      <c r="D154" s="6">
        <v>650</v>
      </c>
      <c r="E154" s="6">
        <v>4</v>
      </c>
      <c r="F154" s="15">
        <v>130</v>
      </c>
      <c r="G154" s="20">
        <v>140</v>
      </c>
      <c r="H154" s="20">
        <v>160</v>
      </c>
      <c r="I154" s="20">
        <v>153.72</v>
      </c>
      <c r="J154" s="30">
        <f t="shared" si="41"/>
        <v>145.93</v>
      </c>
      <c r="K154" s="8">
        <f t="shared" si="37"/>
        <v>9.2580197519891279</v>
      </c>
      <c r="L154" s="7">
        <f t="shared" si="34"/>
        <v>130</v>
      </c>
      <c r="M154" s="7">
        <f t="shared" si="33"/>
        <v>84500</v>
      </c>
      <c r="N154" s="3"/>
      <c r="P154" s="17">
        <f t="shared" si="35"/>
        <v>13.510228224077736</v>
      </c>
      <c r="Q154" s="18">
        <f t="shared" si="36"/>
        <v>145.93</v>
      </c>
    </row>
    <row r="155" spans="1:17" ht="26.1" customHeight="1" x14ac:dyDescent="0.3">
      <c r="A155" s="4">
        <f t="shared" si="40"/>
        <v>150</v>
      </c>
      <c r="B155" s="16" t="s">
        <v>167</v>
      </c>
      <c r="C155" s="5" t="s">
        <v>332</v>
      </c>
      <c r="D155" s="6">
        <v>550</v>
      </c>
      <c r="E155" s="6">
        <v>4</v>
      </c>
      <c r="F155" s="15">
        <v>130</v>
      </c>
      <c r="G155" s="20">
        <v>140</v>
      </c>
      <c r="H155" s="20">
        <v>160</v>
      </c>
      <c r="I155" s="20">
        <v>167.14</v>
      </c>
      <c r="J155" s="30">
        <f t="shared" si="41"/>
        <v>149.285</v>
      </c>
      <c r="K155" s="8">
        <f t="shared" si="37"/>
        <v>11.548910972408919</v>
      </c>
      <c r="L155" s="7">
        <f t="shared" si="34"/>
        <v>130</v>
      </c>
      <c r="M155" s="7">
        <f t="shared" si="33"/>
        <v>71500</v>
      </c>
      <c r="N155" s="3"/>
      <c r="P155" s="17">
        <f t="shared" si="35"/>
        <v>17.240791745160656</v>
      </c>
      <c r="Q155" s="18">
        <f t="shared" si="36"/>
        <v>149.285</v>
      </c>
    </row>
    <row r="156" spans="1:17" ht="26.1" customHeight="1" x14ac:dyDescent="0.3">
      <c r="A156" s="4">
        <f t="shared" si="40"/>
        <v>151</v>
      </c>
      <c r="B156" s="16" t="s">
        <v>168</v>
      </c>
      <c r="C156" s="5" t="s">
        <v>332</v>
      </c>
      <c r="D156" s="6">
        <v>500</v>
      </c>
      <c r="E156" s="6">
        <v>4</v>
      </c>
      <c r="F156" s="15">
        <v>130</v>
      </c>
      <c r="G156" s="20">
        <v>140</v>
      </c>
      <c r="H156" s="20">
        <v>160</v>
      </c>
      <c r="I156" s="20">
        <v>173.24</v>
      </c>
      <c r="J156" s="30">
        <f t="shared" si="41"/>
        <v>150.81</v>
      </c>
      <c r="K156" s="8">
        <f t="shared" si="37"/>
        <v>12.911592746549625</v>
      </c>
      <c r="L156" s="7">
        <f t="shared" si="34"/>
        <v>130</v>
      </c>
      <c r="M156" s="7">
        <f t="shared" si="33"/>
        <v>65000</v>
      </c>
      <c r="N156" s="3"/>
      <c r="P156" s="17">
        <f t="shared" si="35"/>
        <v>19.471973021071488</v>
      </c>
      <c r="Q156" s="18">
        <f t="shared" si="36"/>
        <v>150.81</v>
      </c>
    </row>
    <row r="157" spans="1:17" ht="26.1" customHeight="1" x14ac:dyDescent="0.3">
      <c r="A157" s="4">
        <f t="shared" si="40"/>
        <v>152</v>
      </c>
      <c r="B157" s="16" t="s">
        <v>169</v>
      </c>
      <c r="C157" s="5" t="s">
        <v>332</v>
      </c>
      <c r="D157" s="6">
        <v>500</v>
      </c>
      <c r="E157" s="6">
        <v>4</v>
      </c>
      <c r="F157" s="15">
        <v>130</v>
      </c>
      <c r="G157" s="20">
        <v>140</v>
      </c>
      <c r="H157" s="20">
        <v>160</v>
      </c>
      <c r="I157" s="20">
        <v>230.58</v>
      </c>
      <c r="J157" s="30">
        <f t="shared" si="41"/>
        <v>165.14500000000001</v>
      </c>
      <c r="K157" s="8">
        <f t="shared" si="37"/>
        <v>27.473586757112361</v>
      </c>
      <c r="L157" s="7">
        <f t="shared" si="34"/>
        <v>130</v>
      </c>
      <c r="M157" s="7">
        <f t="shared" si="33"/>
        <v>65000</v>
      </c>
      <c r="N157" s="3"/>
      <c r="P157" s="17">
        <f t="shared" si="35"/>
        <v>45.37125485003321</v>
      </c>
      <c r="Q157" s="18">
        <f t="shared" si="36"/>
        <v>165.14500000000001</v>
      </c>
    </row>
    <row r="158" spans="1:17" ht="26.1" customHeight="1" x14ac:dyDescent="0.3">
      <c r="A158" s="4">
        <f t="shared" si="40"/>
        <v>153</v>
      </c>
      <c r="B158" s="16" t="s">
        <v>170</v>
      </c>
      <c r="C158" s="5" t="s">
        <v>332</v>
      </c>
      <c r="D158" s="6">
        <v>400</v>
      </c>
      <c r="E158" s="6">
        <v>4</v>
      </c>
      <c r="F158" s="15">
        <v>140</v>
      </c>
      <c r="G158" s="20">
        <v>160</v>
      </c>
      <c r="H158" s="20">
        <v>170</v>
      </c>
      <c r="I158" s="20">
        <v>233.02</v>
      </c>
      <c r="J158" s="30">
        <f t="shared" si="41"/>
        <v>175.755</v>
      </c>
      <c r="K158" s="8">
        <f t="shared" si="37"/>
        <v>22.851320585094264</v>
      </c>
      <c r="L158" s="7">
        <f t="shared" si="34"/>
        <v>140</v>
      </c>
      <c r="M158" s="7">
        <f t="shared" si="33"/>
        <v>56000</v>
      </c>
      <c r="N158" s="3"/>
      <c r="P158" s="17">
        <f t="shared" si="35"/>
        <v>40.162338494332424</v>
      </c>
      <c r="Q158" s="18">
        <f t="shared" si="36"/>
        <v>175.755</v>
      </c>
    </row>
    <row r="159" spans="1:17" ht="26.1" customHeight="1" x14ac:dyDescent="0.3">
      <c r="A159" s="4">
        <f t="shared" si="40"/>
        <v>154</v>
      </c>
      <c r="B159" s="16" t="s">
        <v>171</v>
      </c>
      <c r="C159" s="5" t="s">
        <v>332</v>
      </c>
      <c r="D159" s="6">
        <v>300</v>
      </c>
      <c r="E159" s="6">
        <v>4</v>
      </c>
      <c r="F159" s="15">
        <v>140</v>
      </c>
      <c r="G159" s="20">
        <v>160</v>
      </c>
      <c r="H159" s="20">
        <v>170</v>
      </c>
      <c r="I159" s="20">
        <v>247.66</v>
      </c>
      <c r="J159" s="30">
        <f t="shared" si="41"/>
        <v>179.41499999999999</v>
      </c>
      <c r="K159" s="8">
        <f t="shared" si="37"/>
        <v>26.293915794434643</v>
      </c>
      <c r="L159" s="7">
        <f t="shared" si="34"/>
        <v>140</v>
      </c>
      <c r="M159" s="7">
        <f t="shared" si="33"/>
        <v>42000</v>
      </c>
      <c r="N159" s="3"/>
      <c r="P159" s="17">
        <f t="shared" si="35"/>
        <v>47.175229022584908</v>
      </c>
      <c r="Q159" s="18">
        <f t="shared" si="36"/>
        <v>179.41499999999999</v>
      </c>
    </row>
    <row r="160" spans="1:17" ht="26.1" customHeight="1" x14ac:dyDescent="0.3">
      <c r="A160" s="4">
        <f t="shared" si="40"/>
        <v>155</v>
      </c>
      <c r="B160" s="16" t="s">
        <v>172</v>
      </c>
      <c r="C160" s="5" t="s">
        <v>332</v>
      </c>
      <c r="D160" s="6">
        <v>300</v>
      </c>
      <c r="E160" s="6">
        <v>4</v>
      </c>
      <c r="F160" s="15">
        <v>140</v>
      </c>
      <c r="G160" s="20">
        <v>160</v>
      </c>
      <c r="H160" s="20">
        <v>170</v>
      </c>
      <c r="I160" s="20">
        <v>263.52</v>
      </c>
      <c r="J160" s="30">
        <f t="shared" si="41"/>
        <v>183.38</v>
      </c>
      <c r="K160" s="8">
        <f t="shared" si="37"/>
        <v>29.917734343719182</v>
      </c>
      <c r="L160" s="7">
        <f t="shared" si="34"/>
        <v>140</v>
      </c>
      <c r="M160" s="7">
        <f t="shared" si="33"/>
        <v>42000</v>
      </c>
      <c r="N160" s="3"/>
      <c r="P160" s="17">
        <f t="shared" si="35"/>
        <v>54.863141239512231</v>
      </c>
      <c r="Q160" s="18">
        <f t="shared" si="36"/>
        <v>183.38</v>
      </c>
    </row>
    <row r="161" spans="1:17" ht="26.1" customHeight="1" x14ac:dyDescent="0.3">
      <c r="A161" s="4">
        <f t="shared" si="40"/>
        <v>156</v>
      </c>
      <c r="B161" s="16" t="s">
        <v>173</v>
      </c>
      <c r="C161" s="5" t="s">
        <v>332</v>
      </c>
      <c r="D161" s="6">
        <v>350</v>
      </c>
      <c r="E161" s="6">
        <v>4</v>
      </c>
      <c r="F161" s="15">
        <v>140</v>
      </c>
      <c r="G161" s="20">
        <v>160</v>
      </c>
      <c r="H161" s="20">
        <v>170</v>
      </c>
      <c r="I161" s="20"/>
      <c r="J161" s="30">
        <f t="shared" si="41"/>
        <v>117.5</v>
      </c>
      <c r="K161" s="8">
        <f>(P161/Q161)*100</f>
        <v>9.7501610530975338</v>
      </c>
      <c r="L161" s="7">
        <f t="shared" si="34"/>
        <v>140</v>
      </c>
      <c r="M161" s="7">
        <f t="shared" si="33"/>
        <v>49000</v>
      </c>
      <c r="N161" s="3"/>
      <c r="P161" s="17">
        <f>_xlfn.STDEV.S(F161:H161)</f>
        <v>15.275252316519468</v>
      </c>
      <c r="Q161" s="18">
        <f>(F161+G161+H161)/3</f>
        <v>156.66666666666666</v>
      </c>
    </row>
    <row r="162" spans="1:17" ht="26.1" customHeight="1" x14ac:dyDescent="0.3">
      <c r="A162" s="4">
        <f t="shared" si="40"/>
        <v>157</v>
      </c>
      <c r="B162" s="16" t="s">
        <v>174</v>
      </c>
      <c r="C162" s="5" t="s">
        <v>332</v>
      </c>
      <c r="D162" s="6">
        <v>700</v>
      </c>
      <c r="E162" s="6">
        <v>4</v>
      </c>
      <c r="F162" s="15">
        <v>130</v>
      </c>
      <c r="G162" s="20">
        <v>150</v>
      </c>
      <c r="H162" s="20">
        <v>165</v>
      </c>
      <c r="I162" s="20">
        <v>229.79</v>
      </c>
      <c r="J162" s="30">
        <f t="shared" si="41"/>
        <v>168.69749999999999</v>
      </c>
      <c r="K162" s="8">
        <f t="shared" si="37"/>
        <v>25.595015117677345</v>
      </c>
      <c r="L162" s="7">
        <f t="shared" si="34"/>
        <v>130</v>
      </c>
      <c r="M162" s="7">
        <f t="shared" si="33"/>
        <v>91000</v>
      </c>
      <c r="N162" s="3"/>
      <c r="P162" s="17">
        <f t="shared" si="35"/>
        <v>43.17815062814374</v>
      </c>
      <c r="Q162" s="18">
        <f t="shared" si="36"/>
        <v>168.69749999999999</v>
      </c>
    </row>
    <row r="163" spans="1:17" ht="26.1" customHeight="1" x14ac:dyDescent="0.3">
      <c r="A163" s="4">
        <f t="shared" si="40"/>
        <v>158</v>
      </c>
      <c r="B163" s="16" t="s">
        <v>175</v>
      </c>
      <c r="C163" s="5" t="s">
        <v>332</v>
      </c>
      <c r="D163" s="6">
        <v>650</v>
      </c>
      <c r="E163" s="6">
        <v>4</v>
      </c>
      <c r="F163" s="15">
        <v>140</v>
      </c>
      <c r="G163" s="20">
        <v>160</v>
      </c>
      <c r="H163" s="20">
        <v>180</v>
      </c>
      <c r="I163" s="20">
        <v>232.44</v>
      </c>
      <c r="J163" s="30">
        <f t="shared" si="41"/>
        <v>178.11</v>
      </c>
      <c r="K163" s="8">
        <f t="shared" si="37"/>
        <v>22.307020408625974</v>
      </c>
      <c r="L163" s="7">
        <f t="shared" si="34"/>
        <v>140</v>
      </c>
      <c r="M163" s="7">
        <f t="shared" si="33"/>
        <v>91000</v>
      </c>
      <c r="N163" s="3"/>
      <c r="P163" s="17">
        <f t="shared" si="35"/>
        <v>39.731034049803725</v>
      </c>
      <c r="Q163" s="18">
        <f t="shared" si="36"/>
        <v>178.11</v>
      </c>
    </row>
    <row r="164" spans="1:17" ht="26.1" customHeight="1" x14ac:dyDescent="0.3">
      <c r="A164" s="4">
        <f t="shared" si="40"/>
        <v>159</v>
      </c>
      <c r="B164" s="16" t="s">
        <v>176</v>
      </c>
      <c r="C164" s="5" t="s">
        <v>332</v>
      </c>
      <c r="D164" s="6">
        <v>500</v>
      </c>
      <c r="E164" s="6">
        <v>4</v>
      </c>
      <c r="F164" s="15">
        <v>150</v>
      </c>
      <c r="G164" s="20">
        <v>180</v>
      </c>
      <c r="H164" s="20">
        <v>200</v>
      </c>
      <c r="I164" s="20">
        <v>244.09</v>
      </c>
      <c r="J164" s="30">
        <f t="shared" si="41"/>
        <v>193.52250000000001</v>
      </c>
      <c r="K164" s="8">
        <f t="shared" si="37"/>
        <v>20.400913744994327</v>
      </c>
      <c r="L164" s="7">
        <f t="shared" si="34"/>
        <v>150</v>
      </c>
      <c r="M164" s="7">
        <f t="shared" si="33"/>
        <v>75000</v>
      </c>
      <c r="N164" s="3"/>
      <c r="P164" s="17">
        <f t="shared" si="35"/>
        <v>39.480358302156652</v>
      </c>
      <c r="Q164" s="18">
        <f t="shared" si="36"/>
        <v>193.52250000000001</v>
      </c>
    </row>
    <row r="165" spans="1:17" ht="26.1" customHeight="1" x14ac:dyDescent="0.3">
      <c r="A165" s="4">
        <f t="shared" si="40"/>
        <v>160</v>
      </c>
      <c r="B165" s="16" t="s">
        <v>177</v>
      </c>
      <c r="C165" s="5" t="s">
        <v>332</v>
      </c>
      <c r="D165" s="6">
        <v>5</v>
      </c>
      <c r="E165" s="6">
        <v>4</v>
      </c>
      <c r="F165" s="15">
        <v>8950</v>
      </c>
      <c r="G165" s="20">
        <v>8680</v>
      </c>
      <c r="H165" s="20">
        <v>9150</v>
      </c>
      <c r="I165" s="20"/>
      <c r="J165" s="30">
        <f t="shared" si="41"/>
        <v>6695</v>
      </c>
      <c r="K165" s="8">
        <f t="shared" si="37"/>
        <v>2.6422762614390574</v>
      </c>
      <c r="L165" s="7">
        <f t="shared" si="34"/>
        <v>8680</v>
      </c>
      <c r="M165" s="7">
        <f t="shared" si="33"/>
        <v>43400</v>
      </c>
      <c r="N165" s="3"/>
      <c r="P165" s="17">
        <f>_xlfn.STDEV.S(F165:H165)</f>
        <v>235.86719427112652</v>
      </c>
      <c r="Q165" s="18">
        <f>(F165+G165+H165)/3</f>
        <v>8926.6666666666661</v>
      </c>
    </row>
    <row r="166" spans="1:17" ht="26.1" customHeight="1" x14ac:dyDescent="0.3">
      <c r="A166" s="4">
        <f t="shared" si="40"/>
        <v>161</v>
      </c>
      <c r="B166" s="16" t="s">
        <v>178</v>
      </c>
      <c r="C166" s="5" t="s">
        <v>332</v>
      </c>
      <c r="D166" s="6">
        <v>5</v>
      </c>
      <c r="E166" s="6">
        <v>4</v>
      </c>
      <c r="F166" s="15">
        <v>8800</v>
      </c>
      <c r="G166" s="20">
        <v>9500</v>
      </c>
      <c r="H166" s="20">
        <v>8400</v>
      </c>
      <c r="I166" s="20"/>
      <c r="J166" s="30">
        <f t="shared" si="41"/>
        <v>6675</v>
      </c>
      <c r="K166" s="8">
        <f t="shared" si="37"/>
        <v>6.2559150144157556</v>
      </c>
      <c r="L166" s="7">
        <f t="shared" si="34"/>
        <v>8400</v>
      </c>
      <c r="M166" s="7">
        <f t="shared" si="33"/>
        <v>42000</v>
      </c>
      <c r="N166" s="3"/>
      <c r="P166" s="17">
        <f t="shared" ref="P166:P171" si="44">_xlfn.STDEV.S(F166:H166)</f>
        <v>556.77643628300223</v>
      </c>
      <c r="Q166" s="18">
        <f t="shared" ref="Q166:Q171" si="45">(F166+G166+H166)/3</f>
        <v>8900</v>
      </c>
    </row>
    <row r="167" spans="1:17" ht="26.1" customHeight="1" x14ac:dyDescent="0.3">
      <c r="A167" s="4">
        <f t="shared" si="40"/>
        <v>162</v>
      </c>
      <c r="B167" s="16" t="s">
        <v>179</v>
      </c>
      <c r="C167" s="5" t="s">
        <v>332</v>
      </c>
      <c r="D167" s="6">
        <v>4</v>
      </c>
      <c r="E167" s="6">
        <v>4</v>
      </c>
      <c r="F167" s="15">
        <v>11800</v>
      </c>
      <c r="G167" s="20">
        <v>10540</v>
      </c>
      <c r="H167" s="20">
        <v>9360</v>
      </c>
      <c r="I167" s="20"/>
      <c r="J167" s="30">
        <f t="shared" si="41"/>
        <v>7925</v>
      </c>
      <c r="K167" s="8">
        <f t="shared" si="37"/>
        <v>11.547809712849753</v>
      </c>
      <c r="L167" s="7">
        <f t="shared" si="34"/>
        <v>9360</v>
      </c>
      <c r="M167" s="7">
        <f t="shared" si="33"/>
        <v>37440</v>
      </c>
      <c r="N167" s="3"/>
      <c r="P167" s="17">
        <f t="shared" si="44"/>
        <v>1220.2185596577906</v>
      </c>
      <c r="Q167" s="18">
        <f t="shared" si="45"/>
        <v>10566.666666666666</v>
      </c>
    </row>
    <row r="168" spans="1:17" ht="26.1" customHeight="1" x14ac:dyDescent="0.3">
      <c r="A168" s="4">
        <f t="shared" si="40"/>
        <v>163</v>
      </c>
      <c r="B168" s="16" t="s">
        <v>180</v>
      </c>
      <c r="C168" s="5" t="s">
        <v>332</v>
      </c>
      <c r="D168" s="6">
        <v>5</v>
      </c>
      <c r="E168" s="6">
        <v>4</v>
      </c>
      <c r="F168" s="15">
        <v>12530</v>
      </c>
      <c r="G168" s="20">
        <v>11000</v>
      </c>
      <c r="H168" s="20">
        <v>9800</v>
      </c>
      <c r="I168" s="20"/>
      <c r="J168" s="30">
        <f t="shared" si="41"/>
        <v>8332.5</v>
      </c>
      <c r="K168" s="8">
        <f t="shared" si="37"/>
        <v>12.316112853100028</v>
      </c>
      <c r="L168" s="7">
        <f t="shared" si="34"/>
        <v>9800</v>
      </c>
      <c r="M168" s="7">
        <f t="shared" si="33"/>
        <v>49000</v>
      </c>
      <c r="N168" s="3"/>
      <c r="P168" s="17">
        <f t="shared" si="44"/>
        <v>1368.3201379794132</v>
      </c>
      <c r="Q168" s="18">
        <f t="shared" si="45"/>
        <v>11110</v>
      </c>
    </row>
    <row r="169" spans="1:17" ht="26.1" customHeight="1" x14ac:dyDescent="0.3">
      <c r="A169" s="4">
        <f t="shared" si="40"/>
        <v>164</v>
      </c>
      <c r="B169" s="16" t="s">
        <v>181</v>
      </c>
      <c r="C169" s="5" t="s">
        <v>332</v>
      </c>
      <c r="D169" s="6">
        <v>3</v>
      </c>
      <c r="E169" s="6">
        <v>4</v>
      </c>
      <c r="F169" s="15">
        <v>22500</v>
      </c>
      <c r="G169" s="20">
        <v>18700</v>
      </c>
      <c r="H169" s="20">
        <v>21540</v>
      </c>
      <c r="I169" s="20"/>
      <c r="J169" s="30">
        <f t="shared" si="41"/>
        <v>15685</v>
      </c>
      <c r="K169" s="8">
        <f t="shared" si="37"/>
        <v>9.4484660682938344</v>
      </c>
      <c r="L169" s="7">
        <f t="shared" si="34"/>
        <v>18700</v>
      </c>
      <c r="M169" s="7">
        <f t="shared" si="33"/>
        <v>56100</v>
      </c>
      <c r="N169" s="3"/>
      <c r="P169" s="17">
        <f t="shared" si="44"/>
        <v>1975.9892037491838</v>
      </c>
      <c r="Q169" s="18">
        <f t="shared" si="45"/>
        <v>20913.333333333332</v>
      </c>
    </row>
    <row r="170" spans="1:17" ht="26.1" customHeight="1" x14ac:dyDescent="0.3">
      <c r="A170" s="4">
        <f t="shared" si="40"/>
        <v>165</v>
      </c>
      <c r="B170" s="16" t="s">
        <v>182</v>
      </c>
      <c r="C170" s="5" t="s">
        <v>332</v>
      </c>
      <c r="D170" s="6">
        <v>2</v>
      </c>
      <c r="E170" s="6">
        <v>4</v>
      </c>
      <c r="F170" s="15">
        <v>21850</v>
      </c>
      <c r="G170" s="20">
        <v>18700</v>
      </c>
      <c r="H170" s="20">
        <v>22480</v>
      </c>
      <c r="I170" s="20"/>
      <c r="J170" s="30">
        <f t="shared" si="41"/>
        <v>15757.5</v>
      </c>
      <c r="K170" s="8">
        <f t="shared" si="37"/>
        <v>9.6390607320729202</v>
      </c>
      <c r="L170" s="7">
        <f t="shared" si="34"/>
        <v>18700</v>
      </c>
      <c r="M170" s="7">
        <f t="shared" si="33"/>
        <v>37400</v>
      </c>
      <c r="N170" s="3"/>
      <c r="P170" s="17">
        <f t="shared" si="44"/>
        <v>2025.1666598085205</v>
      </c>
      <c r="Q170" s="18">
        <f t="shared" si="45"/>
        <v>21010</v>
      </c>
    </row>
    <row r="171" spans="1:17" ht="26.1" customHeight="1" x14ac:dyDescent="0.3">
      <c r="A171" s="4">
        <f t="shared" si="40"/>
        <v>166</v>
      </c>
      <c r="B171" s="16" t="s">
        <v>183</v>
      </c>
      <c r="C171" s="5" t="s">
        <v>332</v>
      </c>
      <c r="D171" s="6">
        <v>3</v>
      </c>
      <c r="E171" s="6">
        <v>4</v>
      </c>
      <c r="F171" s="15">
        <v>24800</v>
      </c>
      <c r="G171" s="20">
        <v>21500</v>
      </c>
      <c r="H171" s="20">
        <v>22350</v>
      </c>
      <c r="I171" s="20"/>
      <c r="J171" s="30">
        <f t="shared" si="41"/>
        <v>17162.5</v>
      </c>
      <c r="K171" s="8">
        <f t="shared" si="37"/>
        <v>7.4876651033159378</v>
      </c>
      <c r="L171" s="7">
        <f t="shared" si="34"/>
        <v>21500</v>
      </c>
      <c r="M171" s="7">
        <f t="shared" si="33"/>
        <v>64500</v>
      </c>
      <c r="N171" s="3"/>
      <c r="P171" s="17">
        <f t="shared" si="44"/>
        <v>1713.4273644754637</v>
      </c>
      <c r="Q171" s="18">
        <f t="shared" si="45"/>
        <v>22883.333333333332</v>
      </c>
    </row>
    <row r="172" spans="1:17" ht="26.1" customHeight="1" x14ac:dyDescent="0.3">
      <c r="A172" s="4">
        <f t="shared" si="40"/>
        <v>167</v>
      </c>
      <c r="B172" s="16" t="s">
        <v>184</v>
      </c>
      <c r="C172" s="5" t="s">
        <v>332</v>
      </c>
      <c r="D172" s="6">
        <v>2</v>
      </c>
      <c r="E172" s="6">
        <v>4</v>
      </c>
      <c r="F172" s="15">
        <v>143570</v>
      </c>
      <c r="G172" s="20">
        <v>179820</v>
      </c>
      <c r="H172" s="20">
        <v>184500</v>
      </c>
      <c r="I172" s="20"/>
      <c r="J172" s="30">
        <f t="shared" si="41"/>
        <v>126972.5</v>
      </c>
      <c r="K172" s="8">
        <f t="shared" si="37"/>
        <v>13.232683264227308</v>
      </c>
      <c r="L172" s="7">
        <f t="shared" si="34"/>
        <v>143570</v>
      </c>
      <c r="M172" s="7">
        <f t="shared" si="33"/>
        <v>287140</v>
      </c>
      <c r="N172" s="3"/>
      <c r="P172" s="17">
        <f>_xlfn.STDEV.S(F172:H172)</f>
        <v>22402.49167689469</v>
      </c>
      <c r="Q172" s="18">
        <f>(F172+G172+H172)/3</f>
        <v>169296.66666666666</v>
      </c>
    </row>
    <row r="173" spans="1:17" ht="26.1" customHeight="1" x14ac:dyDescent="0.3">
      <c r="A173" s="4">
        <f t="shared" si="40"/>
        <v>168</v>
      </c>
      <c r="B173" s="16" t="s">
        <v>185</v>
      </c>
      <c r="C173" s="5" t="s">
        <v>332</v>
      </c>
      <c r="D173" s="6">
        <v>10</v>
      </c>
      <c r="E173" s="6">
        <v>4</v>
      </c>
      <c r="F173" s="15">
        <v>640</v>
      </c>
      <c r="G173" s="20">
        <v>550</v>
      </c>
      <c r="H173" s="20">
        <v>600</v>
      </c>
      <c r="I173" s="20">
        <v>326.83</v>
      </c>
      <c r="J173" s="30">
        <f t="shared" si="41"/>
        <v>529.20749999999998</v>
      </c>
      <c r="K173" s="8">
        <f t="shared" si="37"/>
        <v>26.426638111299379</v>
      </c>
      <c r="L173" s="7">
        <f t="shared" si="34"/>
        <v>326.83</v>
      </c>
      <c r="M173" s="7">
        <f t="shared" si="33"/>
        <v>3268.2999999999997</v>
      </c>
      <c r="N173" s="3"/>
      <c r="P173" s="17">
        <f t="shared" si="35"/>
        <v>139.85175088285465</v>
      </c>
      <c r="Q173" s="18">
        <f t="shared" si="36"/>
        <v>529.20749999999998</v>
      </c>
    </row>
    <row r="174" spans="1:17" ht="26.1" customHeight="1" x14ac:dyDescent="0.3">
      <c r="A174" s="4">
        <f t="shared" si="40"/>
        <v>169</v>
      </c>
      <c r="B174" s="16" t="s">
        <v>186</v>
      </c>
      <c r="C174" s="5" t="s">
        <v>332</v>
      </c>
      <c r="D174" s="6">
        <v>7</v>
      </c>
      <c r="E174" s="6">
        <v>4</v>
      </c>
      <c r="F174" s="15">
        <v>640</v>
      </c>
      <c r="G174" s="20">
        <v>550</v>
      </c>
      <c r="H174" s="20">
        <v>600</v>
      </c>
      <c r="I174" s="20">
        <v>336.77</v>
      </c>
      <c r="J174" s="30">
        <f t="shared" si="41"/>
        <v>531.6925</v>
      </c>
      <c r="K174" s="8">
        <f t="shared" si="37"/>
        <v>25.40254200170935</v>
      </c>
      <c r="L174" s="7">
        <f t="shared" si="34"/>
        <v>336.77</v>
      </c>
      <c r="M174" s="7">
        <f t="shared" si="33"/>
        <v>2357.39</v>
      </c>
      <c r="N174" s="3"/>
      <c r="P174" s="17">
        <f t="shared" si="35"/>
        <v>135.06341063243849</v>
      </c>
      <c r="Q174" s="18">
        <f t="shared" si="36"/>
        <v>531.6925</v>
      </c>
    </row>
    <row r="175" spans="1:17" ht="26.1" customHeight="1" x14ac:dyDescent="0.3">
      <c r="A175" s="4">
        <f t="shared" si="40"/>
        <v>170</v>
      </c>
      <c r="B175" s="16" t="s">
        <v>187</v>
      </c>
      <c r="C175" s="5" t="s">
        <v>332</v>
      </c>
      <c r="D175" s="6">
        <v>5</v>
      </c>
      <c r="E175" s="6">
        <v>4</v>
      </c>
      <c r="F175" s="15">
        <v>640</v>
      </c>
      <c r="G175" s="20">
        <v>550</v>
      </c>
      <c r="H175" s="20">
        <v>600</v>
      </c>
      <c r="I175" s="20">
        <v>511.94</v>
      </c>
      <c r="J175" s="30">
        <f t="shared" si="41"/>
        <v>575.48500000000001</v>
      </c>
      <c r="K175" s="8">
        <f t="shared" si="37"/>
        <v>9.7529405496207815</v>
      </c>
      <c r="L175" s="7">
        <f t="shared" si="34"/>
        <v>511.94</v>
      </c>
      <c r="M175" s="7">
        <f t="shared" si="33"/>
        <v>2559.6999999999998</v>
      </c>
      <c r="N175" s="3"/>
      <c r="P175" s="17">
        <f t="shared" si="35"/>
        <v>56.126709921985153</v>
      </c>
      <c r="Q175" s="18">
        <f t="shared" si="36"/>
        <v>575.48500000000001</v>
      </c>
    </row>
    <row r="176" spans="1:17" ht="26.1" customHeight="1" x14ac:dyDescent="0.3">
      <c r="A176" s="4">
        <f t="shared" si="40"/>
        <v>171</v>
      </c>
      <c r="B176" s="16" t="s">
        <v>188</v>
      </c>
      <c r="C176" s="5" t="s">
        <v>332</v>
      </c>
      <c r="D176" s="6">
        <v>8</v>
      </c>
      <c r="E176" s="6">
        <v>4</v>
      </c>
      <c r="F176" s="15">
        <v>700</v>
      </c>
      <c r="G176" s="20">
        <v>600</v>
      </c>
      <c r="H176" s="20">
        <v>500</v>
      </c>
      <c r="I176" s="20">
        <v>822.78</v>
      </c>
      <c r="J176" s="30">
        <f t="shared" si="41"/>
        <v>655.69499999999994</v>
      </c>
      <c r="K176" s="8">
        <f t="shared" si="37"/>
        <v>21.063161460949217</v>
      </c>
      <c r="L176" s="7">
        <f t="shared" si="34"/>
        <v>500</v>
      </c>
      <c r="M176" s="7">
        <f t="shared" si="33"/>
        <v>4000</v>
      </c>
      <c r="N176" s="3"/>
      <c r="P176" s="17">
        <f t="shared" si="35"/>
        <v>138.11009654137095</v>
      </c>
      <c r="Q176" s="18">
        <f t="shared" si="36"/>
        <v>655.69499999999994</v>
      </c>
    </row>
    <row r="177" spans="1:17" ht="26.1" customHeight="1" x14ac:dyDescent="0.3">
      <c r="A177" s="4">
        <f t="shared" si="40"/>
        <v>172</v>
      </c>
      <c r="B177" s="16" t="s">
        <v>189</v>
      </c>
      <c r="C177" s="5" t="s">
        <v>332</v>
      </c>
      <c r="D177" s="6">
        <v>2</v>
      </c>
      <c r="E177" s="6">
        <v>4</v>
      </c>
      <c r="F177" s="15">
        <v>17500</v>
      </c>
      <c r="G177" s="20">
        <v>15600</v>
      </c>
      <c r="H177" s="20">
        <v>18000</v>
      </c>
      <c r="I177" s="20"/>
      <c r="J177" s="30">
        <f t="shared" si="41"/>
        <v>12775</v>
      </c>
      <c r="K177" s="8">
        <f t="shared" si="37"/>
        <v>7.4338238407916171</v>
      </c>
      <c r="L177" s="7">
        <f t="shared" si="34"/>
        <v>15600</v>
      </c>
      <c r="M177" s="7">
        <f t="shared" si="33"/>
        <v>31200</v>
      </c>
      <c r="N177" s="3"/>
      <c r="P177" s="17">
        <f>_xlfn.STDEV.S(F177:H177)</f>
        <v>1266.2279942148386</v>
      </c>
      <c r="Q177" s="18">
        <f>(F177+G177+H177)/3</f>
        <v>17033.333333333332</v>
      </c>
    </row>
    <row r="178" spans="1:17" ht="26.1" customHeight="1" x14ac:dyDescent="0.3">
      <c r="A178" s="4">
        <f t="shared" si="40"/>
        <v>173</v>
      </c>
      <c r="B178" s="16" t="s">
        <v>190</v>
      </c>
      <c r="C178" s="5" t="s">
        <v>332</v>
      </c>
      <c r="D178" s="6">
        <v>2</v>
      </c>
      <c r="E178" s="6">
        <v>4</v>
      </c>
      <c r="F178" s="15">
        <v>15400</v>
      </c>
      <c r="G178" s="20">
        <v>18900</v>
      </c>
      <c r="H178" s="20">
        <v>20500</v>
      </c>
      <c r="I178" s="20"/>
      <c r="J178" s="30">
        <f t="shared" si="41"/>
        <v>13700</v>
      </c>
      <c r="K178" s="8">
        <f t="shared" si="37"/>
        <v>14.27912420400701</v>
      </c>
      <c r="L178" s="7">
        <f t="shared" si="34"/>
        <v>15400</v>
      </c>
      <c r="M178" s="7">
        <f t="shared" si="33"/>
        <v>30800</v>
      </c>
      <c r="N178" s="3"/>
      <c r="P178" s="17">
        <f t="shared" ref="P178:P183" si="46">_xlfn.STDEV.S(F178:H178)</f>
        <v>2608.3200212652805</v>
      </c>
      <c r="Q178" s="18">
        <f t="shared" ref="Q178:Q182" si="47">(F178+G178+H178)/3</f>
        <v>18266.666666666668</v>
      </c>
    </row>
    <row r="179" spans="1:17" ht="26.1" customHeight="1" x14ac:dyDescent="0.3">
      <c r="A179" s="4">
        <f t="shared" si="40"/>
        <v>174</v>
      </c>
      <c r="B179" s="16" t="s">
        <v>191</v>
      </c>
      <c r="C179" s="5" t="s">
        <v>332</v>
      </c>
      <c r="D179" s="6">
        <v>1</v>
      </c>
      <c r="E179" s="6">
        <v>4</v>
      </c>
      <c r="F179" s="15">
        <v>17980</v>
      </c>
      <c r="G179" s="20">
        <v>24570</v>
      </c>
      <c r="H179" s="20">
        <v>26300</v>
      </c>
      <c r="I179" s="20"/>
      <c r="J179" s="30">
        <f t="shared" si="41"/>
        <v>17212.5</v>
      </c>
      <c r="K179" s="8">
        <f t="shared" si="37"/>
        <v>19.129433579968484</v>
      </c>
      <c r="L179" s="7">
        <f t="shared" si="34"/>
        <v>17980</v>
      </c>
      <c r="M179" s="7">
        <f t="shared" si="33"/>
        <v>17980</v>
      </c>
      <c r="N179" s="3"/>
      <c r="P179" s="17">
        <f t="shared" si="46"/>
        <v>4390.2050066027668</v>
      </c>
      <c r="Q179" s="18">
        <f t="shared" si="47"/>
        <v>22950</v>
      </c>
    </row>
    <row r="180" spans="1:17" ht="26.1" customHeight="1" x14ac:dyDescent="0.3">
      <c r="A180" s="4">
        <f t="shared" si="40"/>
        <v>175</v>
      </c>
      <c r="B180" s="16" t="s">
        <v>192</v>
      </c>
      <c r="C180" s="5" t="s">
        <v>332</v>
      </c>
      <c r="D180" s="6">
        <v>2</v>
      </c>
      <c r="E180" s="6">
        <v>4</v>
      </c>
      <c r="F180" s="15">
        <v>15400</v>
      </c>
      <c r="G180" s="20">
        <v>18500</v>
      </c>
      <c r="H180" s="20">
        <v>19850</v>
      </c>
      <c r="I180" s="20"/>
      <c r="J180" s="30">
        <f t="shared" si="41"/>
        <v>13437.5</v>
      </c>
      <c r="K180" s="8">
        <f t="shared" si="37"/>
        <v>12.734676472399237</v>
      </c>
      <c r="L180" s="7">
        <f t="shared" si="34"/>
        <v>15400</v>
      </c>
      <c r="M180" s="7">
        <f t="shared" si="33"/>
        <v>30800</v>
      </c>
      <c r="N180" s="3"/>
      <c r="P180" s="17">
        <f t="shared" si="46"/>
        <v>2281.6295346381967</v>
      </c>
      <c r="Q180" s="18">
        <f t="shared" si="47"/>
        <v>17916.666666666668</v>
      </c>
    </row>
    <row r="181" spans="1:17" ht="26.1" customHeight="1" x14ac:dyDescent="0.3">
      <c r="A181" s="4">
        <f t="shared" si="40"/>
        <v>176</v>
      </c>
      <c r="B181" s="16" t="s">
        <v>193</v>
      </c>
      <c r="C181" s="5" t="s">
        <v>332</v>
      </c>
      <c r="D181" s="6">
        <v>2</v>
      </c>
      <c r="E181" s="6">
        <v>4</v>
      </c>
      <c r="F181" s="15">
        <v>11780</v>
      </c>
      <c r="G181" s="20">
        <v>9740</v>
      </c>
      <c r="H181" s="20">
        <v>12780</v>
      </c>
      <c r="I181" s="20"/>
      <c r="J181" s="30">
        <f t="shared" si="41"/>
        <v>8575</v>
      </c>
      <c r="K181" s="8">
        <f t="shared" si="37"/>
        <v>13.551301412661299</v>
      </c>
      <c r="L181" s="7">
        <f t="shared" si="34"/>
        <v>9740</v>
      </c>
      <c r="M181" s="7">
        <f t="shared" si="33"/>
        <v>19480</v>
      </c>
      <c r="N181" s="3"/>
      <c r="P181" s="17">
        <f t="shared" si="46"/>
        <v>1549.3654615142752</v>
      </c>
      <c r="Q181" s="18">
        <f t="shared" si="47"/>
        <v>11433.333333333334</v>
      </c>
    </row>
    <row r="182" spans="1:17" ht="26.1" customHeight="1" x14ac:dyDescent="0.3">
      <c r="A182" s="4">
        <f t="shared" si="40"/>
        <v>177</v>
      </c>
      <c r="B182" s="16" t="s">
        <v>194</v>
      </c>
      <c r="C182" s="5" t="s">
        <v>332</v>
      </c>
      <c r="D182" s="6">
        <v>4</v>
      </c>
      <c r="E182" s="6">
        <v>4</v>
      </c>
      <c r="F182" s="15">
        <v>7500</v>
      </c>
      <c r="G182" s="20">
        <v>8460</v>
      </c>
      <c r="H182" s="20">
        <v>9810</v>
      </c>
      <c r="I182" s="20"/>
      <c r="J182" s="30">
        <f t="shared" si="41"/>
        <v>6442.5</v>
      </c>
      <c r="K182" s="8">
        <f t="shared" si="37"/>
        <v>13.509593027603584</v>
      </c>
      <c r="L182" s="7">
        <f t="shared" si="34"/>
        <v>7500</v>
      </c>
      <c r="M182" s="7">
        <f t="shared" si="33"/>
        <v>30000</v>
      </c>
      <c r="N182" s="3"/>
      <c r="P182" s="17">
        <f t="shared" si="46"/>
        <v>1160.4740410711479</v>
      </c>
      <c r="Q182" s="18">
        <f t="shared" si="47"/>
        <v>8590</v>
      </c>
    </row>
    <row r="183" spans="1:17" ht="26.1" customHeight="1" x14ac:dyDescent="0.3">
      <c r="A183" s="4">
        <f t="shared" si="40"/>
        <v>178</v>
      </c>
      <c r="B183" s="16" t="s">
        <v>195</v>
      </c>
      <c r="C183" s="5" t="s">
        <v>332</v>
      </c>
      <c r="D183" s="6">
        <v>6</v>
      </c>
      <c r="E183" s="6">
        <v>4</v>
      </c>
      <c r="F183" s="15">
        <v>4800</v>
      </c>
      <c r="G183" s="20">
        <v>5750</v>
      </c>
      <c r="H183" s="20">
        <v>5500</v>
      </c>
      <c r="I183" s="20"/>
      <c r="J183" s="30">
        <f t="shared" si="41"/>
        <v>4012.5</v>
      </c>
      <c r="K183" s="8">
        <f t="shared" si="37"/>
        <v>9.2045400016786036</v>
      </c>
      <c r="L183" s="7">
        <f t="shared" si="34"/>
        <v>4800</v>
      </c>
      <c r="M183" s="7">
        <f t="shared" si="33"/>
        <v>28800</v>
      </c>
      <c r="N183" s="3"/>
      <c r="P183" s="17">
        <f t="shared" si="46"/>
        <v>492.44289008980525</v>
      </c>
      <c r="Q183" s="18">
        <f>(F183+G183+H183)/3</f>
        <v>5350</v>
      </c>
    </row>
    <row r="184" spans="1:17" ht="26.1" customHeight="1" x14ac:dyDescent="0.3">
      <c r="A184" s="4">
        <f t="shared" si="40"/>
        <v>179</v>
      </c>
      <c r="B184" s="16" t="s">
        <v>196</v>
      </c>
      <c r="C184" s="5" t="s">
        <v>332</v>
      </c>
      <c r="D184" s="6">
        <v>5</v>
      </c>
      <c r="E184" s="6">
        <v>4</v>
      </c>
      <c r="F184" s="15">
        <v>3290</v>
      </c>
      <c r="G184" s="20">
        <v>3560</v>
      </c>
      <c r="H184" s="20">
        <v>3850</v>
      </c>
      <c r="I184" s="20">
        <v>1769.61</v>
      </c>
      <c r="J184" s="30">
        <f t="shared" si="41"/>
        <v>3117.4025000000001</v>
      </c>
      <c r="K184" s="8">
        <f t="shared" si="37"/>
        <v>29.7417108726784</v>
      </c>
      <c r="L184" s="7">
        <f t="shared" si="34"/>
        <v>1769.61</v>
      </c>
      <c r="M184" s="7">
        <f t="shared" si="33"/>
        <v>8848.0499999999993</v>
      </c>
      <c r="N184" s="3"/>
      <c r="P184" s="17">
        <f t="shared" si="35"/>
        <v>927.16883828764833</v>
      </c>
      <c r="Q184" s="18">
        <f t="shared" si="36"/>
        <v>3117.4025000000001</v>
      </c>
    </row>
    <row r="185" spans="1:17" ht="26.1" customHeight="1" x14ac:dyDescent="0.3">
      <c r="A185" s="4">
        <f t="shared" si="40"/>
        <v>180</v>
      </c>
      <c r="B185" s="16" t="s">
        <v>197</v>
      </c>
      <c r="C185" s="5" t="s">
        <v>332</v>
      </c>
      <c r="D185" s="6">
        <v>3</v>
      </c>
      <c r="E185" s="6">
        <v>4</v>
      </c>
      <c r="F185" s="15">
        <v>3290</v>
      </c>
      <c r="G185" s="20">
        <v>3560</v>
      </c>
      <c r="H185" s="20">
        <v>3850</v>
      </c>
      <c r="I185" s="20"/>
      <c r="J185" s="30">
        <f t="shared" si="41"/>
        <v>2675</v>
      </c>
      <c r="K185" s="8">
        <f t="shared" si="37"/>
        <v>7.8521360042224195</v>
      </c>
      <c r="L185" s="7">
        <f t="shared" si="34"/>
        <v>3290</v>
      </c>
      <c r="M185" s="7">
        <f t="shared" si="33"/>
        <v>9870</v>
      </c>
      <c r="N185" s="3"/>
      <c r="P185" s="17">
        <f>_xlfn.STDEV.S(F185:H185)</f>
        <v>280.05951748393295</v>
      </c>
      <c r="Q185" s="18">
        <f>(F185+G185+H185)/3</f>
        <v>3566.6666666666665</v>
      </c>
    </row>
    <row r="186" spans="1:17" ht="26.1" customHeight="1" x14ac:dyDescent="0.3">
      <c r="A186" s="4">
        <f t="shared" si="40"/>
        <v>181</v>
      </c>
      <c r="B186" s="16" t="s">
        <v>198</v>
      </c>
      <c r="C186" s="5" t="s">
        <v>332</v>
      </c>
      <c r="D186" s="6">
        <v>3</v>
      </c>
      <c r="E186" s="6">
        <v>4</v>
      </c>
      <c r="F186" s="15">
        <v>3290</v>
      </c>
      <c r="G186" s="20">
        <v>3560</v>
      </c>
      <c r="H186" s="20">
        <v>3850</v>
      </c>
      <c r="I186" s="20">
        <v>6105.01</v>
      </c>
      <c r="J186" s="30">
        <f t="shared" si="41"/>
        <v>4201.2525000000005</v>
      </c>
      <c r="K186" s="8">
        <f t="shared" si="37"/>
        <v>30.695769059572719</v>
      </c>
      <c r="L186" s="7">
        <f t="shared" si="34"/>
        <v>3290</v>
      </c>
      <c r="M186" s="7">
        <f t="shared" si="33"/>
        <v>9870</v>
      </c>
      <c r="N186" s="3"/>
      <c r="P186" s="17">
        <f t="shared" si="35"/>
        <v>1289.6067650095256</v>
      </c>
      <c r="Q186" s="18">
        <f t="shared" si="36"/>
        <v>4201.2525000000005</v>
      </c>
    </row>
    <row r="187" spans="1:17" ht="26.1" customHeight="1" x14ac:dyDescent="0.3">
      <c r="A187" s="4">
        <f t="shared" si="40"/>
        <v>182</v>
      </c>
      <c r="B187" s="16" t="s">
        <v>199</v>
      </c>
      <c r="C187" s="5" t="s">
        <v>332</v>
      </c>
      <c r="D187" s="6">
        <v>4</v>
      </c>
      <c r="E187" s="6">
        <v>4</v>
      </c>
      <c r="F187" s="15">
        <v>3290</v>
      </c>
      <c r="G187" s="20">
        <v>3560</v>
      </c>
      <c r="H187" s="20">
        <v>3850</v>
      </c>
      <c r="I187" s="20"/>
      <c r="J187" s="30">
        <f t="shared" si="41"/>
        <v>2675</v>
      </c>
      <c r="K187" s="8">
        <f t="shared" si="37"/>
        <v>7.8521360042224195</v>
      </c>
      <c r="L187" s="7">
        <f t="shared" si="34"/>
        <v>3290</v>
      </c>
      <c r="M187" s="7">
        <f t="shared" si="33"/>
        <v>13160</v>
      </c>
      <c r="N187" s="3"/>
      <c r="P187" s="17">
        <f>_xlfn.STDEV.S(F187:H187)</f>
        <v>280.05951748393295</v>
      </c>
      <c r="Q187" s="18">
        <f>(F187+G187+H187)/3</f>
        <v>3566.6666666666665</v>
      </c>
    </row>
    <row r="188" spans="1:17" ht="26.1" customHeight="1" x14ac:dyDescent="0.3">
      <c r="A188" s="4">
        <f t="shared" si="40"/>
        <v>183</v>
      </c>
      <c r="B188" s="16" t="s">
        <v>200</v>
      </c>
      <c r="C188" s="5" t="s">
        <v>332</v>
      </c>
      <c r="D188" s="6">
        <v>4</v>
      </c>
      <c r="E188" s="6">
        <v>4</v>
      </c>
      <c r="F188" s="15">
        <v>3290</v>
      </c>
      <c r="G188" s="20">
        <v>3560</v>
      </c>
      <c r="H188" s="20">
        <v>3850</v>
      </c>
      <c r="I188" s="20"/>
      <c r="J188" s="30">
        <f t="shared" si="41"/>
        <v>2675</v>
      </c>
      <c r="K188" s="8">
        <f t="shared" si="37"/>
        <v>7.8521360042224195</v>
      </c>
      <c r="L188" s="7">
        <f t="shared" si="34"/>
        <v>3290</v>
      </c>
      <c r="M188" s="7">
        <f t="shared" si="33"/>
        <v>13160</v>
      </c>
      <c r="N188" s="3"/>
      <c r="P188" s="17">
        <f t="shared" ref="P188:P189" si="48">_xlfn.STDEV.S(F188:H188)</f>
        <v>280.05951748393295</v>
      </c>
      <c r="Q188" s="18">
        <f t="shared" ref="Q188" si="49">(F188+G188+H188)/3</f>
        <v>3566.6666666666665</v>
      </c>
    </row>
    <row r="189" spans="1:17" ht="26.1" customHeight="1" x14ac:dyDescent="0.3">
      <c r="A189" s="4">
        <f t="shared" si="40"/>
        <v>184</v>
      </c>
      <c r="B189" s="16" t="s">
        <v>200</v>
      </c>
      <c r="C189" s="5" t="s">
        <v>332</v>
      </c>
      <c r="D189" s="6">
        <v>3</v>
      </c>
      <c r="E189" s="6">
        <v>4</v>
      </c>
      <c r="F189" s="15">
        <v>3290</v>
      </c>
      <c r="G189" s="20">
        <v>3560</v>
      </c>
      <c r="H189" s="20">
        <v>3850</v>
      </c>
      <c r="I189" s="20"/>
      <c r="J189" s="30">
        <f t="shared" si="41"/>
        <v>2675</v>
      </c>
      <c r="K189" s="8">
        <f t="shared" si="37"/>
        <v>7.8521360042224195</v>
      </c>
      <c r="L189" s="7">
        <f t="shared" si="34"/>
        <v>3290</v>
      </c>
      <c r="M189" s="7">
        <f t="shared" si="33"/>
        <v>9870</v>
      </c>
      <c r="N189" s="3"/>
      <c r="P189" s="17">
        <f t="shared" si="48"/>
        <v>280.05951748393295</v>
      </c>
      <c r="Q189" s="18">
        <f>(F189+G189+H189)/3</f>
        <v>3566.6666666666665</v>
      </c>
    </row>
    <row r="190" spans="1:17" ht="26.1" customHeight="1" x14ac:dyDescent="0.3">
      <c r="A190" s="4">
        <f t="shared" si="40"/>
        <v>185</v>
      </c>
      <c r="B190" s="16" t="s">
        <v>201</v>
      </c>
      <c r="C190" s="5" t="s">
        <v>332</v>
      </c>
      <c r="D190" s="6">
        <v>6</v>
      </c>
      <c r="E190" s="6">
        <v>4</v>
      </c>
      <c r="F190" s="15">
        <v>4050</v>
      </c>
      <c r="G190" s="20">
        <v>4560</v>
      </c>
      <c r="H190" s="20">
        <v>4850</v>
      </c>
      <c r="I190" s="20">
        <v>6413.16</v>
      </c>
      <c r="J190" s="30">
        <f t="shared" si="41"/>
        <v>4968.29</v>
      </c>
      <c r="K190" s="8">
        <f t="shared" si="37"/>
        <v>20.498602446012232</v>
      </c>
      <c r="L190" s="7">
        <f t="shared" si="34"/>
        <v>4050</v>
      </c>
      <c r="M190" s="7">
        <f t="shared" si="33"/>
        <v>24300</v>
      </c>
      <c r="N190" s="3"/>
      <c r="P190" s="17">
        <f t="shared" si="35"/>
        <v>1018.4300154649811</v>
      </c>
      <c r="Q190" s="18">
        <f t="shared" si="36"/>
        <v>4968.29</v>
      </c>
    </row>
    <row r="191" spans="1:17" ht="26.1" customHeight="1" x14ac:dyDescent="0.3">
      <c r="A191" s="4">
        <f t="shared" si="40"/>
        <v>186</v>
      </c>
      <c r="B191" s="16" t="s">
        <v>202</v>
      </c>
      <c r="C191" s="5" t="s">
        <v>332</v>
      </c>
      <c r="D191" s="6">
        <v>6</v>
      </c>
      <c r="E191" s="6">
        <v>4</v>
      </c>
      <c r="F191" s="15">
        <v>4050</v>
      </c>
      <c r="G191" s="20">
        <v>4560</v>
      </c>
      <c r="H191" s="20">
        <v>4850</v>
      </c>
      <c r="I191" s="20">
        <v>6864.45</v>
      </c>
      <c r="J191" s="30">
        <f t="shared" si="41"/>
        <v>5081.1125000000002</v>
      </c>
      <c r="K191" s="8">
        <f t="shared" si="37"/>
        <v>24.286522025887368</v>
      </c>
      <c r="L191" s="7">
        <f t="shared" si="34"/>
        <v>4050</v>
      </c>
      <c r="M191" s="7">
        <f t="shared" si="33"/>
        <v>24300</v>
      </c>
      <c r="N191" s="3"/>
      <c r="P191" s="17">
        <f t="shared" si="35"/>
        <v>1234.0255064726164</v>
      </c>
      <c r="Q191" s="18">
        <f t="shared" si="36"/>
        <v>5081.1125000000002</v>
      </c>
    </row>
    <row r="192" spans="1:17" ht="26.1" customHeight="1" x14ac:dyDescent="0.3">
      <c r="A192" s="4">
        <f t="shared" si="40"/>
        <v>187</v>
      </c>
      <c r="B192" s="16" t="s">
        <v>203</v>
      </c>
      <c r="C192" s="5" t="s">
        <v>332</v>
      </c>
      <c r="D192" s="6">
        <v>6</v>
      </c>
      <c r="E192" s="6">
        <v>4</v>
      </c>
      <c r="F192" s="15">
        <v>4050</v>
      </c>
      <c r="G192" s="20">
        <v>4560</v>
      </c>
      <c r="H192" s="20">
        <v>4850</v>
      </c>
      <c r="I192" s="20">
        <v>6319.6</v>
      </c>
      <c r="J192" s="30">
        <f t="shared" si="41"/>
        <v>4944.8999999999996</v>
      </c>
      <c r="K192" s="8">
        <f t="shared" si="37"/>
        <v>19.703192993173879</v>
      </c>
      <c r="L192" s="7">
        <f t="shared" si="34"/>
        <v>4050</v>
      </c>
      <c r="M192" s="7">
        <f t="shared" si="33"/>
        <v>24300</v>
      </c>
      <c r="N192" s="3"/>
      <c r="P192" s="17">
        <f t="shared" si="35"/>
        <v>974.3031903194551</v>
      </c>
      <c r="Q192" s="18">
        <f t="shared" si="36"/>
        <v>4944.8999999999996</v>
      </c>
    </row>
    <row r="193" spans="1:17" ht="26.1" customHeight="1" x14ac:dyDescent="0.3">
      <c r="A193" s="4">
        <f t="shared" si="40"/>
        <v>188</v>
      </c>
      <c r="B193" s="16" t="s">
        <v>204</v>
      </c>
      <c r="C193" s="5" t="s">
        <v>332</v>
      </c>
      <c r="D193" s="6">
        <v>6</v>
      </c>
      <c r="E193" s="6">
        <v>4</v>
      </c>
      <c r="F193" s="15">
        <v>3800</v>
      </c>
      <c r="G193" s="20">
        <v>3450</v>
      </c>
      <c r="H193" s="20">
        <v>4450</v>
      </c>
      <c r="I193" s="20">
        <v>6319.6</v>
      </c>
      <c r="J193" s="30">
        <f t="shared" si="41"/>
        <v>4504.8999999999996</v>
      </c>
      <c r="K193" s="8">
        <f t="shared" si="37"/>
        <v>28.38646201981852</v>
      </c>
      <c r="L193" s="7">
        <f t="shared" si="34"/>
        <v>3450</v>
      </c>
      <c r="M193" s="7">
        <f t="shared" si="33"/>
        <v>20700</v>
      </c>
      <c r="N193" s="3"/>
      <c r="P193" s="17">
        <f t="shared" si="35"/>
        <v>1278.7817275308043</v>
      </c>
      <c r="Q193" s="18">
        <f t="shared" si="36"/>
        <v>4504.8999999999996</v>
      </c>
    </row>
    <row r="194" spans="1:17" ht="26.1" customHeight="1" x14ac:dyDescent="0.3">
      <c r="A194" s="4">
        <f t="shared" si="40"/>
        <v>189</v>
      </c>
      <c r="B194" s="16" t="s">
        <v>205</v>
      </c>
      <c r="C194" s="5" t="s">
        <v>332</v>
      </c>
      <c r="D194" s="6">
        <v>6</v>
      </c>
      <c r="E194" s="6">
        <v>4</v>
      </c>
      <c r="F194" s="15">
        <v>3800</v>
      </c>
      <c r="G194" s="20">
        <v>3450</v>
      </c>
      <c r="H194" s="20">
        <v>4150</v>
      </c>
      <c r="I194" s="20"/>
      <c r="J194" s="30">
        <f t="shared" si="41"/>
        <v>2850</v>
      </c>
      <c r="K194" s="8">
        <f t="shared" si="37"/>
        <v>9.2105263157894726</v>
      </c>
      <c r="L194" s="7">
        <f t="shared" si="34"/>
        <v>3450</v>
      </c>
      <c r="M194" s="7">
        <f t="shared" si="33"/>
        <v>20700</v>
      </c>
      <c r="N194" s="3"/>
      <c r="P194" s="17">
        <f>_xlfn.STDEV.S(F194:H194)</f>
        <v>350</v>
      </c>
      <c r="Q194" s="18">
        <f>(F194+G194+H194)/3</f>
        <v>3800</v>
      </c>
    </row>
    <row r="195" spans="1:17" ht="26.1" customHeight="1" x14ac:dyDescent="0.3">
      <c r="A195" s="4">
        <f t="shared" si="40"/>
        <v>190</v>
      </c>
      <c r="B195" s="16" t="s">
        <v>206</v>
      </c>
      <c r="C195" s="5" t="s">
        <v>332</v>
      </c>
      <c r="D195" s="6">
        <v>6</v>
      </c>
      <c r="E195" s="6">
        <v>4</v>
      </c>
      <c r="F195" s="15">
        <v>3500</v>
      </c>
      <c r="G195" s="20">
        <v>2780</v>
      </c>
      <c r="H195" s="20">
        <v>2500</v>
      </c>
      <c r="I195" s="20"/>
      <c r="J195" s="30">
        <f t="shared" si="41"/>
        <v>2195</v>
      </c>
      <c r="K195" s="8">
        <f t="shared" si="37"/>
        <v>17.626917651164582</v>
      </c>
      <c r="L195" s="7">
        <f t="shared" si="34"/>
        <v>2500</v>
      </c>
      <c r="M195" s="7">
        <f t="shared" si="33"/>
        <v>15000</v>
      </c>
      <c r="N195" s="3"/>
      <c r="P195" s="17">
        <f t="shared" ref="P195:P201" si="50">_xlfn.STDEV.S(F195:H195)</f>
        <v>515.88112325741668</v>
      </c>
      <c r="Q195" s="18">
        <f t="shared" ref="Q195:Q200" si="51">(F195+G195+H195)/3</f>
        <v>2926.6666666666665</v>
      </c>
    </row>
    <row r="196" spans="1:17" ht="26.1" customHeight="1" x14ac:dyDescent="0.3">
      <c r="A196" s="4">
        <f t="shared" si="40"/>
        <v>191</v>
      </c>
      <c r="B196" s="16" t="s">
        <v>207</v>
      </c>
      <c r="C196" s="5" t="s">
        <v>332</v>
      </c>
      <c r="D196" s="6">
        <v>4</v>
      </c>
      <c r="E196" s="6">
        <v>4</v>
      </c>
      <c r="F196" s="15">
        <v>3050</v>
      </c>
      <c r="G196" s="20">
        <v>3560</v>
      </c>
      <c r="H196" s="20">
        <v>3850</v>
      </c>
      <c r="I196" s="20"/>
      <c r="J196" s="30">
        <f t="shared" si="41"/>
        <v>2615</v>
      </c>
      <c r="K196" s="8">
        <f t="shared" si="37"/>
        <v>11.615973841353009</v>
      </c>
      <c r="L196" s="7">
        <f t="shared" si="34"/>
        <v>3050</v>
      </c>
      <c r="M196" s="7">
        <f t="shared" si="33"/>
        <v>12200</v>
      </c>
      <c r="N196" s="3"/>
      <c r="P196" s="17">
        <f t="shared" si="50"/>
        <v>405.01028793517492</v>
      </c>
      <c r="Q196" s="18">
        <f t="shared" si="51"/>
        <v>3486.6666666666665</v>
      </c>
    </row>
    <row r="197" spans="1:17" ht="26.1" customHeight="1" x14ac:dyDescent="0.3">
      <c r="A197" s="4">
        <f t="shared" si="40"/>
        <v>192</v>
      </c>
      <c r="B197" s="16" t="s">
        <v>208</v>
      </c>
      <c r="C197" s="5" t="s">
        <v>332</v>
      </c>
      <c r="D197" s="6">
        <v>5</v>
      </c>
      <c r="E197" s="6">
        <v>4</v>
      </c>
      <c r="F197" s="15">
        <v>3050</v>
      </c>
      <c r="G197" s="20">
        <v>3560</v>
      </c>
      <c r="H197" s="20">
        <v>3850</v>
      </c>
      <c r="I197" s="20"/>
      <c r="J197" s="30">
        <f t="shared" si="41"/>
        <v>2615</v>
      </c>
      <c r="K197" s="8">
        <f t="shared" si="37"/>
        <v>11.615973841353009</v>
      </c>
      <c r="L197" s="7">
        <f t="shared" si="34"/>
        <v>3050</v>
      </c>
      <c r="M197" s="7">
        <f t="shared" si="33"/>
        <v>15250</v>
      </c>
      <c r="N197" s="3"/>
      <c r="P197" s="17">
        <f t="shared" si="50"/>
        <v>405.01028793517492</v>
      </c>
      <c r="Q197" s="18">
        <f t="shared" si="51"/>
        <v>3486.6666666666665</v>
      </c>
    </row>
    <row r="198" spans="1:17" ht="26.1" customHeight="1" x14ac:dyDescent="0.3">
      <c r="A198" s="4">
        <f t="shared" si="40"/>
        <v>193</v>
      </c>
      <c r="B198" s="16" t="s">
        <v>209</v>
      </c>
      <c r="C198" s="5" t="s">
        <v>332</v>
      </c>
      <c r="D198" s="6">
        <v>3</v>
      </c>
      <c r="E198" s="6">
        <v>4</v>
      </c>
      <c r="F198" s="15">
        <v>3050</v>
      </c>
      <c r="G198" s="20">
        <v>3560</v>
      </c>
      <c r="H198" s="20">
        <v>3850</v>
      </c>
      <c r="I198" s="20"/>
      <c r="J198" s="30">
        <f t="shared" si="41"/>
        <v>2615</v>
      </c>
      <c r="K198" s="8">
        <f t="shared" si="37"/>
        <v>11.615973841353009</v>
      </c>
      <c r="L198" s="7">
        <f t="shared" si="34"/>
        <v>3050</v>
      </c>
      <c r="M198" s="7">
        <f t="shared" ref="M198:M261" si="52">L198*D198</f>
        <v>9150</v>
      </c>
      <c r="N198" s="3"/>
      <c r="P198" s="17">
        <f t="shared" si="50"/>
        <v>405.01028793517492</v>
      </c>
      <c r="Q198" s="18">
        <f t="shared" si="51"/>
        <v>3486.6666666666665</v>
      </c>
    </row>
    <row r="199" spans="1:17" ht="26.1" customHeight="1" x14ac:dyDescent="0.3">
      <c r="A199" s="4">
        <f t="shared" si="40"/>
        <v>194</v>
      </c>
      <c r="B199" s="16" t="s">
        <v>210</v>
      </c>
      <c r="C199" s="5" t="s">
        <v>332</v>
      </c>
      <c r="D199" s="6">
        <v>5</v>
      </c>
      <c r="E199" s="6">
        <v>4</v>
      </c>
      <c r="F199" s="15">
        <v>3050</v>
      </c>
      <c r="G199" s="20">
        <v>3560</v>
      </c>
      <c r="H199" s="20">
        <v>3850</v>
      </c>
      <c r="I199" s="20"/>
      <c r="J199" s="30">
        <f t="shared" si="41"/>
        <v>2615</v>
      </c>
      <c r="K199" s="8">
        <f t="shared" si="37"/>
        <v>11.615973841353009</v>
      </c>
      <c r="L199" s="7">
        <f t="shared" ref="L199:L262" si="53">MIN(F199:I199)</f>
        <v>3050</v>
      </c>
      <c r="M199" s="7">
        <f t="shared" si="52"/>
        <v>15250</v>
      </c>
      <c r="N199" s="3"/>
      <c r="P199" s="17">
        <f t="shared" si="50"/>
        <v>405.01028793517492</v>
      </c>
      <c r="Q199" s="18">
        <f t="shared" si="51"/>
        <v>3486.6666666666665</v>
      </c>
    </row>
    <row r="200" spans="1:17" ht="26.1" customHeight="1" x14ac:dyDescent="0.3">
      <c r="A200" s="4">
        <f t="shared" si="40"/>
        <v>195</v>
      </c>
      <c r="B200" s="16" t="s">
        <v>211</v>
      </c>
      <c r="C200" s="5" t="s">
        <v>332</v>
      </c>
      <c r="D200" s="6">
        <v>4</v>
      </c>
      <c r="E200" s="6">
        <v>4</v>
      </c>
      <c r="F200" s="15">
        <v>3050</v>
      </c>
      <c r="G200" s="20">
        <v>3560</v>
      </c>
      <c r="H200" s="20">
        <v>3850</v>
      </c>
      <c r="I200" s="20"/>
      <c r="J200" s="30">
        <f t="shared" si="41"/>
        <v>2615</v>
      </c>
      <c r="K200" s="8">
        <f t="shared" si="37"/>
        <v>11.615973841353009</v>
      </c>
      <c r="L200" s="7">
        <f t="shared" si="53"/>
        <v>3050</v>
      </c>
      <c r="M200" s="7">
        <f t="shared" si="52"/>
        <v>12200</v>
      </c>
      <c r="N200" s="3"/>
      <c r="P200" s="17">
        <f t="shared" si="50"/>
        <v>405.01028793517492</v>
      </c>
      <c r="Q200" s="18">
        <f t="shared" si="51"/>
        <v>3486.6666666666665</v>
      </c>
    </row>
    <row r="201" spans="1:17" ht="26.1" customHeight="1" x14ac:dyDescent="0.3">
      <c r="A201" s="4">
        <f t="shared" si="40"/>
        <v>196</v>
      </c>
      <c r="B201" s="16" t="s">
        <v>212</v>
      </c>
      <c r="C201" s="5" t="s">
        <v>332</v>
      </c>
      <c r="D201" s="6">
        <v>4</v>
      </c>
      <c r="E201" s="6">
        <v>4</v>
      </c>
      <c r="F201" s="15">
        <v>4050</v>
      </c>
      <c r="G201" s="20">
        <v>4560</v>
      </c>
      <c r="H201" s="20">
        <v>4850</v>
      </c>
      <c r="I201" s="20"/>
      <c r="J201" s="30">
        <f t="shared" si="41"/>
        <v>3365</v>
      </c>
      <c r="K201" s="8">
        <f t="shared" ref="K201:K264" si="54">(P201/Q201)*100</f>
        <v>9.0269752140083543</v>
      </c>
      <c r="L201" s="7">
        <f t="shared" si="53"/>
        <v>4050</v>
      </c>
      <c r="M201" s="7">
        <f t="shared" si="52"/>
        <v>16200</v>
      </c>
      <c r="N201" s="3"/>
      <c r="P201" s="17">
        <f t="shared" si="50"/>
        <v>405.01028793517492</v>
      </c>
      <c r="Q201" s="18">
        <f>(F201+G201+H201)/3</f>
        <v>4486.666666666667</v>
      </c>
    </row>
    <row r="202" spans="1:17" ht="26.1" customHeight="1" x14ac:dyDescent="0.3">
      <c r="A202" s="4">
        <f t="shared" ref="A202:A265" si="55">A201+1</f>
        <v>197</v>
      </c>
      <c r="B202" s="16" t="s">
        <v>213</v>
      </c>
      <c r="C202" s="5" t="s">
        <v>332</v>
      </c>
      <c r="D202" s="6">
        <v>4</v>
      </c>
      <c r="E202" s="6">
        <v>4</v>
      </c>
      <c r="F202" s="15">
        <v>3800</v>
      </c>
      <c r="G202" s="20">
        <v>3450</v>
      </c>
      <c r="H202" s="20">
        <v>4450</v>
      </c>
      <c r="I202" s="20"/>
      <c r="J202" s="30">
        <f t="shared" si="41"/>
        <v>2925</v>
      </c>
      <c r="K202" s="8">
        <f t="shared" si="54"/>
        <v>13.011399442425923</v>
      </c>
      <c r="L202" s="7">
        <f t="shared" si="53"/>
        <v>3450</v>
      </c>
      <c r="M202" s="7">
        <f t="shared" si="52"/>
        <v>13800</v>
      </c>
      <c r="N202" s="3"/>
      <c r="P202" s="17">
        <f>_xlfn.STDEV.S(F202:H202)</f>
        <v>507.44457825461097</v>
      </c>
      <c r="Q202" s="18">
        <f>(F202+G202+H202)/3</f>
        <v>3900</v>
      </c>
    </row>
    <row r="203" spans="1:17" ht="26.1" customHeight="1" x14ac:dyDescent="0.3">
      <c r="A203" s="4">
        <f t="shared" si="55"/>
        <v>198</v>
      </c>
      <c r="B203" s="16" t="s">
        <v>214</v>
      </c>
      <c r="C203" s="5" t="s">
        <v>332</v>
      </c>
      <c r="D203" s="6">
        <v>7</v>
      </c>
      <c r="E203" s="6">
        <v>4</v>
      </c>
      <c r="F203" s="15">
        <v>3800</v>
      </c>
      <c r="G203" s="20">
        <v>3450</v>
      </c>
      <c r="H203" s="20">
        <v>4150</v>
      </c>
      <c r="I203" s="20"/>
      <c r="J203" s="30">
        <f t="shared" ref="J203:J266" si="56">(F203+G203+H203+I203)/E203</f>
        <v>2850</v>
      </c>
      <c r="K203" s="8">
        <f t="shared" si="54"/>
        <v>9.2105263157894726</v>
      </c>
      <c r="L203" s="7">
        <f t="shared" si="53"/>
        <v>3450</v>
      </c>
      <c r="M203" s="7">
        <f t="shared" si="52"/>
        <v>24150</v>
      </c>
      <c r="N203" s="3"/>
      <c r="P203" s="17">
        <f>_xlfn.STDEV.S(F203:H203)</f>
        <v>350</v>
      </c>
      <c r="Q203" s="18">
        <f>(F203+G203+H203)/3</f>
        <v>3800</v>
      </c>
    </row>
    <row r="204" spans="1:17" ht="26.1" customHeight="1" x14ac:dyDescent="0.3">
      <c r="A204" s="4">
        <f t="shared" si="55"/>
        <v>199</v>
      </c>
      <c r="B204" s="16" t="s">
        <v>215</v>
      </c>
      <c r="C204" s="5" t="s">
        <v>332</v>
      </c>
      <c r="D204" s="6">
        <v>7</v>
      </c>
      <c r="E204" s="6">
        <v>4</v>
      </c>
      <c r="F204" s="15">
        <v>3550</v>
      </c>
      <c r="G204" s="20">
        <v>3800</v>
      </c>
      <c r="H204" s="20">
        <v>4250</v>
      </c>
      <c r="I204" s="20">
        <v>6319.6</v>
      </c>
      <c r="J204" s="30">
        <f t="shared" si="56"/>
        <v>4479.8999999999996</v>
      </c>
      <c r="K204" s="8">
        <f t="shared" si="54"/>
        <v>28.130139424193779</v>
      </c>
      <c r="L204" s="7">
        <f t="shared" si="53"/>
        <v>3550</v>
      </c>
      <c r="M204" s="7">
        <f t="shared" si="52"/>
        <v>24850</v>
      </c>
      <c r="N204" s="3"/>
      <c r="P204" s="17">
        <f t="shared" ref="P204:P262" si="57">_xlfn.STDEV.S(F204:I204)</f>
        <v>1260.202116064457</v>
      </c>
      <c r="Q204" s="18">
        <f t="shared" ref="Q204:Q262" si="58">(F204+G204+H204+I204)/4</f>
        <v>4479.8999999999996</v>
      </c>
    </row>
    <row r="205" spans="1:17" ht="26.1" customHeight="1" x14ac:dyDescent="0.3">
      <c r="A205" s="4">
        <f t="shared" si="55"/>
        <v>200</v>
      </c>
      <c r="B205" s="16" t="s">
        <v>216</v>
      </c>
      <c r="C205" s="5" t="s">
        <v>332</v>
      </c>
      <c r="D205" s="6">
        <v>5</v>
      </c>
      <c r="E205" s="6">
        <v>4</v>
      </c>
      <c r="F205" s="15">
        <v>3550</v>
      </c>
      <c r="G205" s="20">
        <v>3800</v>
      </c>
      <c r="H205" s="20">
        <v>4250</v>
      </c>
      <c r="I205" s="20">
        <v>6319.6</v>
      </c>
      <c r="J205" s="30">
        <f t="shared" si="56"/>
        <v>4479.8999999999996</v>
      </c>
      <c r="K205" s="8">
        <f t="shared" si="54"/>
        <v>28.130139424193779</v>
      </c>
      <c r="L205" s="7">
        <f t="shared" si="53"/>
        <v>3550</v>
      </c>
      <c r="M205" s="7">
        <f t="shared" si="52"/>
        <v>17750</v>
      </c>
      <c r="N205" s="3"/>
      <c r="P205" s="17">
        <f t="shared" si="57"/>
        <v>1260.202116064457</v>
      </c>
      <c r="Q205" s="18">
        <f t="shared" si="58"/>
        <v>4479.8999999999996</v>
      </c>
    </row>
    <row r="206" spans="1:17" ht="26.1" customHeight="1" x14ac:dyDescent="0.3">
      <c r="A206" s="4">
        <f t="shared" si="55"/>
        <v>201</v>
      </c>
      <c r="B206" s="16" t="s">
        <v>217</v>
      </c>
      <c r="C206" s="5" t="s">
        <v>332</v>
      </c>
      <c r="D206" s="6">
        <v>5</v>
      </c>
      <c r="E206" s="6">
        <v>4</v>
      </c>
      <c r="F206" s="15">
        <v>3550</v>
      </c>
      <c r="G206" s="20">
        <v>3800</v>
      </c>
      <c r="H206" s="20">
        <v>4250</v>
      </c>
      <c r="I206" s="20">
        <v>6319.6</v>
      </c>
      <c r="J206" s="30">
        <f t="shared" si="56"/>
        <v>4479.8999999999996</v>
      </c>
      <c r="K206" s="8">
        <f t="shared" si="54"/>
        <v>28.130139424193779</v>
      </c>
      <c r="L206" s="7">
        <f t="shared" si="53"/>
        <v>3550</v>
      </c>
      <c r="M206" s="7">
        <f t="shared" si="52"/>
        <v>17750</v>
      </c>
      <c r="N206" s="3"/>
      <c r="P206" s="17">
        <f t="shared" si="57"/>
        <v>1260.202116064457</v>
      </c>
      <c r="Q206" s="18">
        <f t="shared" si="58"/>
        <v>4479.8999999999996</v>
      </c>
    </row>
    <row r="207" spans="1:17" ht="26.1" customHeight="1" x14ac:dyDescent="0.3">
      <c r="A207" s="4">
        <f t="shared" si="55"/>
        <v>202</v>
      </c>
      <c r="B207" s="16" t="s">
        <v>218</v>
      </c>
      <c r="C207" s="5" t="s">
        <v>332</v>
      </c>
      <c r="D207" s="6">
        <v>3</v>
      </c>
      <c r="E207" s="6">
        <v>4</v>
      </c>
      <c r="F207" s="15">
        <v>2450</v>
      </c>
      <c r="G207" s="20">
        <v>3150</v>
      </c>
      <c r="H207" s="20">
        <v>3560</v>
      </c>
      <c r="I207" s="20"/>
      <c r="J207" s="30">
        <f t="shared" si="56"/>
        <v>2290</v>
      </c>
      <c r="K207" s="8">
        <f t="shared" si="54"/>
        <v>18.382477170002581</v>
      </c>
      <c r="L207" s="7">
        <f t="shared" si="53"/>
        <v>2450</v>
      </c>
      <c r="M207" s="7">
        <f t="shared" si="52"/>
        <v>7350</v>
      </c>
      <c r="N207" s="3"/>
      <c r="P207" s="17">
        <f>_xlfn.STDEV.S(F207:H207)</f>
        <v>561.27830292407884</v>
      </c>
      <c r="Q207" s="18">
        <f>(F207+G207+H207)/3</f>
        <v>3053.3333333333335</v>
      </c>
    </row>
    <row r="208" spans="1:17" ht="26.1" customHeight="1" x14ac:dyDescent="0.3">
      <c r="A208" s="4">
        <f t="shared" si="55"/>
        <v>203</v>
      </c>
      <c r="B208" s="16" t="s">
        <v>219</v>
      </c>
      <c r="C208" s="5" t="s">
        <v>332</v>
      </c>
      <c r="D208" s="6">
        <v>5</v>
      </c>
      <c r="E208" s="6">
        <v>4</v>
      </c>
      <c r="F208" s="15">
        <v>2600</v>
      </c>
      <c r="G208" s="20">
        <v>3250</v>
      </c>
      <c r="H208" s="20">
        <v>3500</v>
      </c>
      <c r="I208" s="20"/>
      <c r="J208" s="30">
        <f t="shared" si="56"/>
        <v>2337.5</v>
      </c>
      <c r="K208" s="8">
        <f t="shared" si="54"/>
        <v>14.906267235044252</v>
      </c>
      <c r="L208" s="7">
        <f t="shared" si="53"/>
        <v>2600</v>
      </c>
      <c r="M208" s="7">
        <f t="shared" si="52"/>
        <v>13000</v>
      </c>
      <c r="N208" s="3"/>
      <c r="P208" s="17">
        <f t="shared" ref="P208:P211" si="59">_xlfn.STDEV.S(F208:H208)</f>
        <v>464.57866215887913</v>
      </c>
      <c r="Q208" s="18">
        <f t="shared" ref="Q208:Q210" si="60">(F208+G208+H208)/3</f>
        <v>3116.6666666666665</v>
      </c>
    </row>
    <row r="209" spans="1:17" ht="26.1" customHeight="1" x14ac:dyDescent="0.3">
      <c r="A209" s="4">
        <f t="shared" si="55"/>
        <v>204</v>
      </c>
      <c r="B209" s="16" t="s">
        <v>220</v>
      </c>
      <c r="C209" s="5" t="s">
        <v>332</v>
      </c>
      <c r="D209" s="6">
        <v>5</v>
      </c>
      <c r="E209" s="6">
        <v>4</v>
      </c>
      <c r="F209" s="15">
        <v>2800</v>
      </c>
      <c r="G209" s="20">
        <v>3350</v>
      </c>
      <c r="H209" s="20">
        <v>3850</v>
      </c>
      <c r="I209" s="20"/>
      <c r="J209" s="30">
        <f t="shared" si="56"/>
        <v>2500</v>
      </c>
      <c r="K209" s="8">
        <f t="shared" si="54"/>
        <v>15.755951256588748</v>
      </c>
      <c r="L209" s="7">
        <f t="shared" si="53"/>
        <v>2800</v>
      </c>
      <c r="M209" s="7">
        <f t="shared" si="52"/>
        <v>14000</v>
      </c>
      <c r="N209" s="3"/>
      <c r="P209" s="17">
        <f t="shared" si="59"/>
        <v>525.19837521962495</v>
      </c>
      <c r="Q209" s="18">
        <f t="shared" si="60"/>
        <v>3333.3333333333335</v>
      </c>
    </row>
    <row r="210" spans="1:17" ht="26.1" customHeight="1" x14ac:dyDescent="0.3">
      <c r="A210" s="4">
        <f t="shared" si="55"/>
        <v>205</v>
      </c>
      <c r="B210" s="16" t="s">
        <v>221</v>
      </c>
      <c r="C210" s="5" t="s">
        <v>332</v>
      </c>
      <c r="D210" s="6">
        <v>7</v>
      </c>
      <c r="E210" s="6">
        <v>4</v>
      </c>
      <c r="F210" s="15">
        <v>2800</v>
      </c>
      <c r="G210" s="20">
        <v>3350</v>
      </c>
      <c r="H210" s="20">
        <v>3850</v>
      </c>
      <c r="I210" s="20"/>
      <c r="J210" s="30">
        <f t="shared" si="56"/>
        <v>2500</v>
      </c>
      <c r="K210" s="8">
        <f t="shared" si="54"/>
        <v>15.755951256588748</v>
      </c>
      <c r="L210" s="7">
        <f t="shared" si="53"/>
        <v>2800</v>
      </c>
      <c r="M210" s="7">
        <f t="shared" si="52"/>
        <v>19600</v>
      </c>
      <c r="N210" s="3"/>
      <c r="P210" s="17">
        <f t="shared" si="59"/>
        <v>525.19837521962495</v>
      </c>
      <c r="Q210" s="18">
        <f t="shared" si="60"/>
        <v>3333.3333333333335</v>
      </c>
    </row>
    <row r="211" spans="1:17" ht="26.1" customHeight="1" x14ac:dyDescent="0.3">
      <c r="A211" s="4">
        <f t="shared" si="55"/>
        <v>206</v>
      </c>
      <c r="B211" s="16" t="s">
        <v>222</v>
      </c>
      <c r="C211" s="5" t="s">
        <v>332</v>
      </c>
      <c r="D211" s="6">
        <v>2</v>
      </c>
      <c r="E211" s="6">
        <v>4</v>
      </c>
      <c r="F211" s="15">
        <v>2900</v>
      </c>
      <c r="G211" s="20">
        <v>3500</v>
      </c>
      <c r="H211" s="20">
        <v>3850</v>
      </c>
      <c r="I211" s="20"/>
      <c r="J211" s="30">
        <f t="shared" si="56"/>
        <v>2562.5</v>
      </c>
      <c r="K211" s="8">
        <f t="shared" si="54"/>
        <v>14.061985663804426</v>
      </c>
      <c r="L211" s="7">
        <f t="shared" si="53"/>
        <v>2900</v>
      </c>
      <c r="M211" s="7">
        <f t="shared" si="52"/>
        <v>5800</v>
      </c>
      <c r="N211" s="3"/>
      <c r="P211" s="17">
        <f t="shared" si="59"/>
        <v>480.45117684665121</v>
      </c>
      <c r="Q211" s="18">
        <f>(F211+G211+H211)/3</f>
        <v>3416.6666666666665</v>
      </c>
    </row>
    <row r="212" spans="1:17" ht="26.1" customHeight="1" x14ac:dyDescent="0.3">
      <c r="A212" s="4">
        <f t="shared" si="55"/>
        <v>207</v>
      </c>
      <c r="B212" s="16" t="s">
        <v>223</v>
      </c>
      <c r="C212" s="5" t="s">
        <v>332</v>
      </c>
      <c r="D212" s="6">
        <v>3</v>
      </c>
      <c r="E212" s="6">
        <v>4</v>
      </c>
      <c r="F212" s="15">
        <v>3800</v>
      </c>
      <c r="G212" s="20">
        <v>3450</v>
      </c>
      <c r="H212" s="20">
        <v>4150</v>
      </c>
      <c r="I212" s="20">
        <v>6319.6</v>
      </c>
      <c r="J212" s="30">
        <f t="shared" si="56"/>
        <v>4429.8999999999996</v>
      </c>
      <c r="K212" s="8">
        <f t="shared" si="54"/>
        <v>29.161064278312026</v>
      </c>
      <c r="L212" s="7">
        <f t="shared" si="53"/>
        <v>3450</v>
      </c>
      <c r="M212" s="7">
        <f t="shared" si="52"/>
        <v>10350</v>
      </c>
      <c r="N212" s="3"/>
      <c r="P212" s="17">
        <f t="shared" si="57"/>
        <v>1291.8059864649445</v>
      </c>
      <c r="Q212" s="18">
        <f t="shared" si="58"/>
        <v>4429.8999999999996</v>
      </c>
    </row>
    <row r="213" spans="1:17" ht="26.1" customHeight="1" x14ac:dyDescent="0.3">
      <c r="A213" s="4">
        <f t="shared" si="55"/>
        <v>208</v>
      </c>
      <c r="B213" s="16" t="s">
        <v>224</v>
      </c>
      <c r="C213" s="5" t="s">
        <v>332</v>
      </c>
      <c r="D213" s="6">
        <v>3</v>
      </c>
      <c r="E213" s="6">
        <v>4</v>
      </c>
      <c r="F213" s="15">
        <v>4050</v>
      </c>
      <c r="G213" s="20">
        <v>3600</v>
      </c>
      <c r="H213" s="20">
        <v>4850</v>
      </c>
      <c r="I213" s="20">
        <v>6893.61</v>
      </c>
      <c r="J213" s="30">
        <f t="shared" si="56"/>
        <v>4848.4025000000001</v>
      </c>
      <c r="K213" s="8">
        <f t="shared" si="54"/>
        <v>30.075390536242192</v>
      </c>
      <c r="L213" s="7">
        <f t="shared" si="53"/>
        <v>3600</v>
      </c>
      <c r="M213" s="7">
        <f t="shared" si="52"/>
        <v>10800</v>
      </c>
      <c r="N213" s="3"/>
      <c r="P213" s="17">
        <f t="shared" si="57"/>
        <v>1458.1759866439299</v>
      </c>
      <c r="Q213" s="18">
        <f t="shared" si="58"/>
        <v>4848.4025000000001</v>
      </c>
    </row>
    <row r="214" spans="1:17" ht="26.1" customHeight="1" x14ac:dyDescent="0.3">
      <c r="A214" s="4">
        <f t="shared" si="55"/>
        <v>209</v>
      </c>
      <c r="B214" s="16" t="s">
        <v>225</v>
      </c>
      <c r="C214" s="5" t="s">
        <v>332</v>
      </c>
      <c r="D214" s="6">
        <v>5</v>
      </c>
      <c r="E214" s="6">
        <v>4</v>
      </c>
      <c r="F214" s="15">
        <v>600</v>
      </c>
      <c r="G214" s="20">
        <v>800</v>
      </c>
      <c r="H214" s="20">
        <v>700</v>
      </c>
      <c r="I214" s="20"/>
      <c r="J214" s="30">
        <f t="shared" si="56"/>
        <v>525</v>
      </c>
      <c r="K214" s="8">
        <f t="shared" si="54"/>
        <v>14.285714285714285</v>
      </c>
      <c r="L214" s="7">
        <f t="shared" si="53"/>
        <v>600</v>
      </c>
      <c r="M214" s="7">
        <f t="shared" si="52"/>
        <v>3000</v>
      </c>
      <c r="N214" s="3"/>
      <c r="P214" s="17">
        <f>_xlfn.STDEV.S(F214:H214)</f>
        <v>100</v>
      </c>
      <c r="Q214" s="18">
        <f>(F214+G214+H214)/3</f>
        <v>700</v>
      </c>
    </row>
    <row r="215" spans="1:17" ht="26.1" customHeight="1" x14ac:dyDescent="0.3">
      <c r="A215" s="4">
        <f t="shared" si="55"/>
        <v>210</v>
      </c>
      <c r="B215" s="16" t="s">
        <v>226</v>
      </c>
      <c r="C215" s="5" t="s">
        <v>332</v>
      </c>
      <c r="D215" s="6">
        <v>5</v>
      </c>
      <c r="E215" s="6">
        <v>4</v>
      </c>
      <c r="F215" s="15">
        <v>600</v>
      </c>
      <c r="G215" s="20">
        <v>800</v>
      </c>
      <c r="H215" s="20">
        <v>700</v>
      </c>
      <c r="I215" s="20"/>
      <c r="J215" s="30">
        <f t="shared" si="56"/>
        <v>525</v>
      </c>
      <c r="K215" s="8">
        <f t="shared" si="54"/>
        <v>14.285714285714285</v>
      </c>
      <c r="L215" s="7">
        <f t="shared" si="53"/>
        <v>600</v>
      </c>
      <c r="M215" s="7">
        <f t="shared" si="52"/>
        <v>3000</v>
      </c>
      <c r="N215" s="3"/>
      <c r="P215" s="17">
        <f t="shared" ref="P215:P230" si="61">_xlfn.STDEV.S(F215:H215)</f>
        <v>100</v>
      </c>
      <c r="Q215" s="18">
        <f t="shared" ref="Q215:Q229" si="62">(F215+G215+H215)/3</f>
        <v>700</v>
      </c>
    </row>
    <row r="216" spans="1:17" ht="26.1" customHeight="1" x14ac:dyDescent="0.3">
      <c r="A216" s="4">
        <f t="shared" si="55"/>
        <v>211</v>
      </c>
      <c r="B216" s="16" t="s">
        <v>227</v>
      </c>
      <c r="C216" s="5" t="s">
        <v>332</v>
      </c>
      <c r="D216" s="6">
        <v>5</v>
      </c>
      <c r="E216" s="6">
        <v>4</v>
      </c>
      <c r="F216" s="15">
        <v>600</v>
      </c>
      <c r="G216" s="20">
        <v>800</v>
      </c>
      <c r="H216" s="20">
        <v>700</v>
      </c>
      <c r="I216" s="20"/>
      <c r="J216" s="30">
        <f t="shared" si="56"/>
        <v>525</v>
      </c>
      <c r="K216" s="8">
        <f t="shared" si="54"/>
        <v>14.285714285714285</v>
      </c>
      <c r="L216" s="7">
        <f t="shared" si="53"/>
        <v>600</v>
      </c>
      <c r="M216" s="7">
        <f t="shared" si="52"/>
        <v>3000</v>
      </c>
      <c r="N216" s="3"/>
      <c r="P216" s="17">
        <f t="shared" si="61"/>
        <v>100</v>
      </c>
      <c r="Q216" s="18">
        <f t="shared" si="62"/>
        <v>700</v>
      </c>
    </row>
    <row r="217" spans="1:17" ht="26.1" customHeight="1" x14ac:dyDescent="0.3">
      <c r="A217" s="4">
        <f t="shared" si="55"/>
        <v>212</v>
      </c>
      <c r="B217" s="16" t="s">
        <v>228</v>
      </c>
      <c r="C217" s="5" t="s">
        <v>332</v>
      </c>
      <c r="D217" s="6">
        <v>5</v>
      </c>
      <c r="E217" s="6">
        <v>4</v>
      </c>
      <c r="F217" s="15">
        <v>650</v>
      </c>
      <c r="G217" s="20">
        <v>850</v>
      </c>
      <c r="H217" s="20">
        <v>700</v>
      </c>
      <c r="I217" s="20"/>
      <c r="J217" s="30">
        <f t="shared" si="56"/>
        <v>550</v>
      </c>
      <c r="K217" s="8">
        <f t="shared" si="54"/>
        <v>14.193177269087293</v>
      </c>
      <c r="L217" s="7">
        <f t="shared" si="53"/>
        <v>650</v>
      </c>
      <c r="M217" s="7">
        <f t="shared" si="52"/>
        <v>3250</v>
      </c>
      <c r="N217" s="3"/>
      <c r="P217" s="17">
        <f t="shared" si="61"/>
        <v>104.08329997330682</v>
      </c>
      <c r="Q217" s="18">
        <f t="shared" si="62"/>
        <v>733.33333333333337</v>
      </c>
    </row>
    <row r="218" spans="1:17" ht="26.1" customHeight="1" x14ac:dyDescent="0.3">
      <c r="A218" s="4">
        <f t="shared" si="55"/>
        <v>213</v>
      </c>
      <c r="B218" s="16" t="s">
        <v>229</v>
      </c>
      <c r="C218" s="5" t="s">
        <v>332</v>
      </c>
      <c r="D218" s="6">
        <v>10</v>
      </c>
      <c r="E218" s="6">
        <v>4</v>
      </c>
      <c r="F218" s="15">
        <v>720</v>
      </c>
      <c r="G218" s="20">
        <v>790</v>
      </c>
      <c r="H218" s="20">
        <v>700</v>
      </c>
      <c r="I218" s="20"/>
      <c r="J218" s="30">
        <f t="shared" si="56"/>
        <v>552.5</v>
      </c>
      <c r="K218" s="8">
        <f t="shared" si="54"/>
        <v>6.4151343342795579</v>
      </c>
      <c r="L218" s="7">
        <f t="shared" si="53"/>
        <v>700</v>
      </c>
      <c r="M218" s="7">
        <f t="shared" si="52"/>
        <v>7000</v>
      </c>
      <c r="N218" s="3"/>
      <c r="P218" s="17">
        <f t="shared" si="61"/>
        <v>47.258156262526079</v>
      </c>
      <c r="Q218" s="18">
        <f t="shared" si="62"/>
        <v>736.66666666666663</v>
      </c>
    </row>
    <row r="219" spans="1:17" ht="26.1" customHeight="1" x14ac:dyDescent="0.3">
      <c r="A219" s="4">
        <f t="shared" si="55"/>
        <v>214</v>
      </c>
      <c r="B219" s="16" t="s">
        <v>230</v>
      </c>
      <c r="C219" s="5" t="s">
        <v>332</v>
      </c>
      <c r="D219" s="6">
        <v>10</v>
      </c>
      <c r="E219" s="6">
        <v>4</v>
      </c>
      <c r="F219" s="15">
        <v>600</v>
      </c>
      <c r="G219" s="20">
        <v>500</v>
      </c>
      <c r="H219" s="20">
        <v>700</v>
      </c>
      <c r="I219" s="20"/>
      <c r="J219" s="30">
        <f t="shared" si="56"/>
        <v>450</v>
      </c>
      <c r="K219" s="8">
        <f t="shared" si="54"/>
        <v>16.666666666666664</v>
      </c>
      <c r="L219" s="7">
        <f t="shared" si="53"/>
        <v>500</v>
      </c>
      <c r="M219" s="7">
        <f t="shared" si="52"/>
        <v>5000</v>
      </c>
      <c r="N219" s="3"/>
      <c r="P219" s="17">
        <f t="shared" si="61"/>
        <v>100</v>
      </c>
      <c r="Q219" s="18">
        <f t="shared" si="62"/>
        <v>600</v>
      </c>
    </row>
    <row r="220" spans="1:17" ht="26.1" customHeight="1" x14ac:dyDescent="0.3">
      <c r="A220" s="4">
        <f t="shared" si="55"/>
        <v>215</v>
      </c>
      <c r="B220" s="16" t="s">
        <v>231</v>
      </c>
      <c r="C220" s="5" t="s">
        <v>332</v>
      </c>
      <c r="D220" s="6">
        <v>11</v>
      </c>
      <c r="E220" s="6">
        <v>4</v>
      </c>
      <c r="F220" s="15">
        <v>590</v>
      </c>
      <c r="G220" s="20">
        <v>600</v>
      </c>
      <c r="H220" s="20">
        <v>450</v>
      </c>
      <c r="I220" s="20"/>
      <c r="J220" s="30">
        <f t="shared" si="56"/>
        <v>410</v>
      </c>
      <c r="K220" s="8">
        <f t="shared" si="54"/>
        <v>15.341153201718424</v>
      </c>
      <c r="L220" s="7">
        <f t="shared" si="53"/>
        <v>450</v>
      </c>
      <c r="M220" s="7">
        <f t="shared" si="52"/>
        <v>4950</v>
      </c>
      <c r="N220" s="3"/>
      <c r="P220" s="17">
        <f t="shared" si="61"/>
        <v>83.864970836060706</v>
      </c>
      <c r="Q220" s="18">
        <f t="shared" si="62"/>
        <v>546.66666666666663</v>
      </c>
    </row>
    <row r="221" spans="1:17" ht="26.1" customHeight="1" x14ac:dyDescent="0.3">
      <c r="A221" s="4">
        <f t="shared" si="55"/>
        <v>216</v>
      </c>
      <c r="B221" s="16" t="s">
        <v>232</v>
      </c>
      <c r="C221" s="5" t="s">
        <v>332</v>
      </c>
      <c r="D221" s="6">
        <v>5</v>
      </c>
      <c r="E221" s="6">
        <v>4</v>
      </c>
      <c r="F221" s="15">
        <v>17500</v>
      </c>
      <c r="G221" s="20">
        <v>16700</v>
      </c>
      <c r="H221" s="20">
        <v>18500</v>
      </c>
      <c r="I221" s="20"/>
      <c r="J221" s="30">
        <f t="shared" si="56"/>
        <v>13175</v>
      </c>
      <c r="K221" s="8">
        <f t="shared" si="54"/>
        <v>5.1338706863258743</v>
      </c>
      <c r="L221" s="7">
        <f t="shared" si="53"/>
        <v>16700</v>
      </c>
      <c r="M221" s="7">
        <f t="shared" si="52"/>
        <v>83500</v>
      </c>
      <c r="N221" s="3"/>
      <c r="P221" s="17">
        <f t="shared" si="61"/>
        <v>901.84995056457876</v>
      </c>
      <c r="Q221" s="18">
        <f t="shared" si="62"/>
        <v>17566.666666666668</v>
      </c>
    </row>
    <row r="222" spans="1:17" ht="26.1" customHeight="1" x14ac:dyDescent="0.3">
      <c r="A222" s="4">
        <f t="shared" si="55"/>
        <v>217</v>
      </c>
      <c r="B222" s="16" t="s">
        <v>233</v>
      </c>
      <c r="C222" s="5" t="s">
        <v>332</v>
      </c>
      <c r="D222" s="6">
        <v>5</v>
      </c>
      <c r="E222" s="6">
        <v>4</v>
      </c>
      <c r="F222" s="15">
        <v>8400</v>
      </c>
      <c r="G222" s="20">
        <v>9000</v>
      </c>
      <c r="H222" s="20">
        <v>8800</v>
      </c>
      <c r="I222" s="20"/>
      <c r="J222" s="30">
        <f t="shared" si="56"/>
        <v>6550</v>
      </c>
      <c r="K222" s="8">
        <f t="shared" si="54"/>
        <v>3.4981493854624732</v>
      </c>
      <c r="L222" s="7">
        <f t="shared" si="53"/>
        <v>8400</v>
      </c>
      <c r="M222" s="7">
        <f t="shared" si="52"/>
        <v>42000</v>
      </c>
      <c r="N222" s="3"/>
      <c r="P222" s="17">
        <f t="shared" si="61"/>
        <v>305.50504633038935</v>
      </c>
      <c r="Q222" s="18">
        <f t="shared" si="62"/>
        <v>8733.3333333333339</v>
      </c>
    </row>
    <row r="223" spans="1:17" ht="26.1" customHeight="1" x14ac:dyDescent="0.3">
      <c r="A223" s="4">
        <f t="shared" si="55"/>
        <v>218</v>
      </c>
      <c r="B223" s="16" t="s">
        <v>234</v>
      </c>
      <c r="C223" s="5" t="s">
        <v>332</v>
      </c>
      <c r="D223" s="6">
        <v>3</v>
      </c>
      <c r="E223" s="6">
        <v>4</v>
      </c>
      <c r="F223" s="15">
        <v>8400</v>
      </c>
      <c r="G223" s="20">
        <v>9000</v>
      </c>
      <c r="H223" s="20">
        <v>8800</v>
      </c>
      <c r="I223" s="20"/>
      <c r="J223" s="30">
        <f t="shared" si="56"/>
        <v>6550</v>
      </c>
      <c r="K223" s="8">
        <f t="shared" si="54"/>
        <v>3.4981493854624732</v>
      </c>
      <c r="L223" s="7">
        <f t="shared" si="53"/>
        <v>8400</v>
      </c>
      <c r="M223" s="7">
        <f t="shared" si="52"/>
        <v>25200</v>
      </c>
      <c r="N223" s="3"/>
      <c r="P223" s="17">
        <f t="shared" si="61"/>
        <v>305.50504633038935</v>
      </c>
      <c r="Q223" s="18">
        <f t="shared" si="62"/>
        <v>8733.3333333333339</v>
      </c>
    </row>
    <row r="224" spans="1:17" ht="26.1" customHeight="1" x14ac:dyDescent="0.3">
      <c r="A224" s="4">
        <f t="shared" si="55"/>
        <v>219</v>
      </c>
      <c r="B224" s="16" t="s">
        <v>235</v>
      </c>
      <c r="C224" s="5" t="s">
        <v>332</v>
      </c>
      <c r="D224" s="6">
        <v>2</v>
      </c>
      <c r="E224" s="6">
        <v>4</v>
      </c>
      <c r="F224" s="15">
        <v>7500</v>
      </c>
      <c r="G224" s="20">
        <v>8500</v>
      </c>
      <c r="H224" s="20">
        <v>8900</v>
      </c>
      <c r="I224" s="20"/>
      <c r="J224" s="30">
        <f t="shared" si="56"/>
        <v>6225</v>
      </c>
      <c r="K224" s="8">
        <f t="shared" si="54"/>
        <v>8.6880753625638292</v>
      </c>
      <c r="L224" s="7">
        <f t="shared" si="53"/>
        <v>7500</v>
      </c>
      <c r="M224" s="7">
        <f t="shared" si="52"/>
        <v>15000</v>
      </c>
      <c r="N224" s="3"/>
      <c r="P224" s="17">
        <f t="shared" si="61"/>
        <v>721.11025509279784</v>
      </c>
      <c r="Q224" s="18">
        <f t="shared" si="62"/>
        <v>8300</v>
      </c>
    </row>
    <row r="225" spans="1:17" ht="26.1" customHeight="1" x14ac:dyDescent="0.3">
      <c r="A225" s="4">
        <f t="shared" si="55"/>
        <v>220</v>
      </c>
      <c r="B225" s="16" t="s">
        <v>236</v>
      </c>
      <c r="C225" s="5" t="s">
        <v>332</v>
      </c>
      <c r="D225" s="6">
        <v>2</v>
      </c>
      <c r="E225" s="6">
        <v>4</v>
      </c>
      <c r="F225" s="15">
        <v>6850</v>
      </c>
      <c r="G225" s="20">
        <v>7580</v>
      </c>
      <c r="H225" s="20">
        <v>8400</v>
      </c>
      <c r="I225" s="20"/>
      <c r="J225" s="30">
        <f t="shared" si="56"/>
        <v>5707.5</v>
      </c>
      <c r="K225" s="8">
        <f t="shared" si="54"/>
        <v>10.189689376968238</v>
      </c>
      <c r="L225" s="7">
        <f t="shared" si="53"/>
        <v>6850</v>
      </c>
      <c r="M225" s="7">
        <f t="shared" si="52"/>
        <v>13700</v>
      </c>
      <c r="N225" s="3"/>
      <c r="P225" s="17">
        <f t="shared" si="61"/>
        <v>775.43536158728284</v>
      </c>
      <c r="Q225" s="18">
        <f t="shared" si="62"/>
        <v>7610</v>
      </c>
    </row>
    <row r="226" spans="1:17" ht="26.1" customHeight="1" x14ac:dyDescent="0.3">
      <c r="A226" s="4">
        <f t="shared" si="55"/>
        <v>221</v>
      </c>
      <c r="B226" s="16" t="s">
        <v>237</v>
      </c>
      <c r="C226" s="5" t="s">
        <v>332</v>
      </c>
      <c r="D226" s="6">
        <v>4</v>
      </c>
      <c r="E226" s="6">
        <v>4</v>
      </c>
      <c r="F226" s="15">
        <v>6450</v>
      </c>
      <c r="G226" s="20">
        <v>7600</v>
      </c>
      <c r="H226" s="20">
        <v>8000</v>
      </c>
      <c r="I226" s="20"/>
      <c r="J226" s="30">
        <f t="shared" si="56"/>
        <v>5512.5</v>
      </c>
      <c r="K226" s="8">
        <f t="shared" si="54"/>
        <v>10.947943496211622</v>
      </c>
      <c r="L226" s="7">
        <f t="shared" si="53"/>
        <v>6450</v>
      </c>
      <c r="M226" s="7">
        <f t="shared" si="52"/>
        <v>25800</v>
      </c>
      <c r="N226" s="3"/>
      <c r="P226" s="17">
        <f t="shared" si="61"/>
        <v>804.6738469715541</v>
      </c>
      <c r="Q226" s="18">
        <f t="shared" si="62"/>
        <v>7350</v>
      </c>
    </row>
    <row r="227" spans="1:17" ht="26.1" customHeight="1" x14ac:dyDescent="0.3">
      <c r="A227" s="4">
        <f t="shared" si="55"/>
        <v>222</v>
      </c>
      <c r="B227" s="16" t="s">
        <v>238</v>
      </c>
      <c r="C227" s="5" t="s">
        <v>332</v>
      </c>
      <c r="D227" s="6">
        <v>3</v>
      </c>
      <c r="E227" s="6">
        <v>4</v>
      </c>
      <c r="F227" s="15">
        <v>3450</v>
      </c>
      <c r="G227" s="20">
        <v>3700</v>
      </c>
      <c r="H227" s="20">
        <v>4510</v>
      </c>
      <c r="I227" s="20"/>
      <c r="J227" s="30">
        <f t="shared" si="56"/>
        <v>2915</v>
      </c>
      <c r="K227" s="8">
        <f t="shared" si="54"/>
        <v>14.256583697885738</v>
      </c>
      <c r="L227" s="7">
        <f t="shared" si="53"/>
        <v>3450</v>
      </c>
      <c r="M227" s="7">
        <f t="shared" si="52"/>
        <v>10350</v>
      </c>
      <c r="N227" s="3"/>
      <c r="P227" s="17">
        <f t="shared" si="61"/>
        <v>554.10588639115906</v>
      </c>
      <c r="Q227" s="18">
        <f t="shared" si="62"/>
        <v>3886.6666666666665</v>
      </c>
    </row>
    <row r="228" spans="1:17" ht="26.1" customHeight="1" x14ac:dyDescent="0.3">
      <c r="A228" s="4">
        <f t="shared" si="55"/>
        <v>223</v>
      </c>
      <c r="B228" s="16" t="s">
        <v>239</v>
      </c>
      <c r="C228" s="5" t="s">
        <v>332</v>
      </c>
      <c r="D228" s="6">
        <v>5</v>
      </c>
      <c r="E228" s="6">
        <v>4</v>
      </c>
      <c r="F228" s="15">
        <v>3400</v>
      </c>
      <c r="G228" s="20">
        <v>2800</v>
      </c>
      <c r="H228" s="20">
        <v>4100</v>
      </c>
      <c r="I228" s="20"/>
      <c r="J228" s="30">
        <f t="shared" si="56"/>
        <v>2575</v>
      </c>
      <c r="K228" s="8">
        <f t="shared" si="54"/>
        <v>18.950700287323404</v>
      </c>
      <c r="L228" s="7">
        <f t="shared" si="53"/>
        <v>2800</v>
      </c>
      <c r="M228" s="7">
        <f t="shared" si="52"/>
        <v>14000</v>
      </c>
      <c r="N228" s="3"/>
      <c r="P228" s="17">
        <f t="shared" si="61"/>
        <v>650.6407098647702</v>
      </c>
      <c r="Q228" s="18">
        <f t="shared" si="62"/>
        <v>3433.3333333333335</v>
      </c>
    </row>
    <row r="229" spans="1:17" ht="26.1" customHeight="1" x14ac:dyDescent="0.3">
      <c r="A229" s="4">
        <f t="shared" si="55"/>
        <v>224</v>
      </c>
      <c r="B229" s="16" t="s">
        <v>240</v>
      </c>
      <c r="C229" s="5" t="s">
        <v>332</v>
      </c>
      <c r="D229" s="6">
        <v>2</v>
      </c>
      <c r="E229" s="6">
        <v>4</v>
      </c>
      <c r="F229" s="15">
        <v>5900</v>
      </c>
      <c r="G229" s="20">
        <v>6400</v>
      </c>
      <c r="H229" s="20">
        <v>6250</v>
      </c>
      <c r="I229" s="20"/>
      <c r="J229" s="30">
        <f t="shared" si="56"/>
        <v>4637.5</v>
      </c>
      <c r="K229" s="8">
        <f t="shared" si="54"/>
        <v>4.1495429429489628</v>
      </c>
      <c r="L229" s="7">
        <f t="shared" si="53"/>
        <v>5900</v>
      </c>
      <c r="M229" s="7">
        <f t="shared" si="52"/>
        <v>11800</v>
      </c>
      <c r="N229" s="3"/>
      <c r="P229" s="17">
        <f t="shared" si="61"/>
        <v>256.58007197234423</v>
      </c>
      <c r="Q229" s="18">
        <f t="shared" si="62"/>
        <v>6183.333333333333</v>
      </c>
    </row>
    <row r="230" spans="1:17" ht="26.1" customHeight="1" x14ac:dyDescent="0.3">
      <c r="A230" s="4">
        <f t="shared" si="55"/>
        <v>225</v>
      </c>
      <c r="B230" s="16" t="s">
        <v>241</v>
      </c>
      <c r="C230" s="5" t="s">
        <v>332</v>
      </c>
      <c r="D230" s="6">
        <v>6</v>
      </c>
      <c r="E230" s="6">
        <v>4</v>
      </c>
      <c r="F230" s="15">
        <v>11250</v>
      </c>
      <c r="G230" s="20">
        <v>9500</v>
      </c>
      <c r="H230" s="20">
        <v>9900</v>
      </c>
      <c r="I230" s="20"/>
      <c r="J230" s="30">
        <f t="shared" si="56"/>
        <v>7662.5</v>
      </c>
      <c r="K230" s="8">
        <f t="shared" si="54"/>
        <v>8.9752330854674849</v>
      </c>
      <c r="L230" s="7">
        <f t="shared" si="53"/>
        <v>9500</v>
      </c>
      <c r="M230" s="7">
        <f t="shared" si="52"/>
        <v>57000</v>
      </c>
      <c r="N230" s="3"/>
      <c r="P230" s="17">
        <f t="shared" si="61"/>
        <v>916.96964689859465</v>
      </c>
      <c r="Q230" s="18">
        <f>(F230+G230+H230)/3</f>
        <v>10216.666666666666</v>
      </c>
    </row>
    <row r="231" spans="1:17" ht="26.1" customHeight="1" x14ac:dyDescent="0.3">
      <c r="A231" s="4">
        <f t="shared" si="55"/>
        <v>226</v>
      </c>
      <c r="B231" s="16" t="s">
        <v>242</v>
      </c>
      <c r="C231" s="5" t="s">
        <v>332</v>
      </c>
      <c r="D231" s="6">
        <v>4</v>
      </c>
      <c r="E231" s="6">
        <v>4</v>
      </c>
      <c r="F231" s="15">
        <v>5800</v>
      </c>
      <c r="G231" s="20">
        <v>4800</v>
      </c>
      <c r="H231" s="20">
        <v>6750</v>
      </c>
      <c r="I231" s="20">
        <v>6994.46</v>
      </c>
      <c r="J231" s="30">
        <f t="shared" si="56"/>
        <v>6086.1149999999998</v>
      </c>
      <c r="K231" s="8">
        <f t="shared" si="54"/>
        <v>16.435737336847094</v>
      </c>
      <c r="L231" s="7">
        <f t="shared" si="53"/>
        <v>4800</v>
      </c>
      <c r="M231" s="7">
        <f t="shared" si="52"/>
        <v>19200</v>
      </c>
      <c r="N231" s="3"/>
      <c r="P231" s="17">
        <f t="shared" si="57"/>
        <v>1000.2978754184516</v>
      </c>
      <c r="Q231" s="18">
        <f t="shared" si="58"/>
        <v>6086.1149999999998</v>
      </c>
    </row>
    <row r="232" spans="1:17" ht="26.1" customHeight="1" x14ac:dyDescent="0.3">
      <c r="A232" s="4">
        <f t="shared" si="55"/>
        <v>227</v>
      </c>
      <c r="B232" s="16" t="s">
        <v>243</v>
      </c>
      <c r="C232" s="5" t="s">
        <v>332</v>
      </c>
      <c r="D232" s="6">
        <v>2</v>
      </c>
      <c r="E232" s="6">
        <v>4</v>
      </c>
      <c r="F232" s="15">
        <v>5950</v>
      </c>
      <c r="G232" s="20">
        <v>5800</v>
      </c>
      <c r="H232" s="20">
        <v>4250</v>
      </c>
      <c r="I232" s="20">
        <v>7423.17</v>
      </c>
      <c r="J232" s="30">
        <f t="shared" si="56"/>
        <v>5855.7924999999996</v>
      </c>
      <c r="K232" s="8">
        <f t="shared" si="54"/>
        <v>22.150331274677995</v>
      </c>
      <c r="L232" s="7">
        <f t="shared" si="53"/>
        <v>4250</v>
      </c>
      <c r="M232" s="7">
        <f t="shared" si="52"/>
        <v>8500</v>
      </c>
      <c r="N232" s="3"/>
      <c r="P232" s="17">
        <f t="shared" si="57"/>
        <v>1297.0774375077483</v>
      </c>
      <c r="Q232" s="18">
        <f t="shared" si="58"/>
        <v>5855.7924999999996</v>
      </c>
    </row>
    <row r="233" spans="1:17" ht="26.1" customHeight="1" x14ac:dyDescent="0.3">
      <c r="A233" s="4">
        <f t="shared" si="55"/>
        <v>228</v>
      </c>
      <c r="B233" s="16" t="s">
        <v>244</v>
      </c>
      <c r="C233" s="5" t="s">
        <v>332</v>
      </c>
      <c r="D233" s="6">
        <v>3</v>
      </c>
      <c r="E233" s="6">
        <v>4</v>
      </c>
      <c r="F233" s="15">
        <v>5810</v>
      </c>
      <c r="G233" s="20">
        <v>6150</v>
      </c>
      <c r="H233" s="20">
        <v>4350</v>
      </c>
      <c r="I233" s="20">
        <v>6994.46</v>
      </c>
      <c r="J233" s="30">
        <f t="shared" si="56"/>
        <v>5826.1149999999998</v>
      </c>
      <c r="K233" s="8">
        <f t="shared" si="54"/>
        <v>18.93013024849143</v>
      </c>
      <c r="L233" s="7">
        <f t="shared" si="53"/>
        <v>4350</v>
      </c>
      <c r="M233" s="7">
        <f t="shared" si="52"/>
        <v>13050</v>
      </c>
      <c r="N233" s="3"/>
      <c r="P233" s="17">
        <f t="shared" si="57"/>
        <v>1102.8911579268965</v>
      </c>
      <c r="Q233" s="18">
        <f t="shared" si="58"/>
        <v>5826.1149999999998</v>
      </c>
    </row>
    <row r="234" spans="1:17" ht="26.1" customHeight="1" x14ac:dyDescent="0.3">
      <c r="A234" s="4">
        <f t="shared" si="55"/>
        <v>229</v>
      </c>
      <c r="B234" s="16" t="s">
        <v>245</v>
      </c>
      <c r="C234" s="5" t="s">
        <v>332</v>
      </c>
      <c r="D234" s="6">
        <v>2</v>
      </c>
      <c r="E234" s="6">
        <v>4</v>
      </c>
      <c r="F234" s="15">
        <v>3450</v>
      </c>
      <c r="G234" s="20">
        <v>3500</v>
      </c>
      <c r="H234" s="20">
        <v>4510</v>
      </c>
      <c r="I234" s="20"/>
      <c r="J234" s="30">
        <f t="shared" si="56"/>
        <v>2865</v>
      </c>
      <c r="K234" s="8">
        <f t="shared" si="54"/>
        <v>15.656551365765109</v>
      </c>
      <c r="L234" s="7">
        <f t="shared" si="53"/>
        <v>3450</v>
      </c>
      <c r="M234" s="7">
        <f t="shared" si="52"/>
        <v>6900</v>
      </c>
      <c r="N234" s="3"/>
      <c r="P234" s="17">
        <f>_xlfn.STDEV.S(F234:H234)</f>
        <v>598.08026217222721</v>
      </c>
      <c r="Q234" s="18">
        <f>(F234+G234+H234)/3</f>
        <v>3820</v>
      </c>
    </row>
    <row r="235" spans="1:17" ht="26.1" customHeight="1" x14ac:dyDescent="0.3">
      <c r="A235" s="4">
        <f t="shared" si="55"/>
        <v>230</v>
      </c>
      <c r="B235" s="16" t="s">
        <v>246</v>
      </c>
      <c r="C235" s="5" t="s">
        <v>332</v>
      </c>
      <c r="D235" s="6">
        <v>3</v>
      </c>
      <c r="E235" s="6">
        <v>4</v>
      </c>
      <c r="F235" s="15">
        <v>3800</v>
      </c>
      <c r="G235" s="20">
        <v>4200</v>
      </c>
      <c r="H235" s="20">
        <v>4900</v>
      </c>
      <c r="I235" s="20"/>
      <c r="J235" s="30">
        <f t="shared" si="56"/>
        <v>3225</v>
      </c>
      <c r="K235" s="8">
        <f t="shared" si="54"/>
        <v>12.948289215883774</v>
      </c>
      <c r="L235" s="7">
        <f t="shared" si="53"/>
        <v>3800</v>
      </c>
      <c r="M235" s="7">
        <f t="shared" si="52"/>
        <v>11400</v>
      </c>
      <c r="N235" s="3"/>
      <c r="P235" s="17">
        <f>_xlfn.STDEV.S(F235:H235)</f>
        <v>556.77643628300223</v>
      </c>
      <c r="Q235" s="18">
        <f>(F235+G235+H235)/3</f>
        <v>4300</v>
      </c>
    </row>
    <row r="236" spans="1:17" ht="26.1" customHeight="1" x14ac:dyDescent="0.3">
      <c r="A236" s="4">
        <f t="shared" si="55"/>
        <v>231</v>
      </c>
      <c r="B236" s="16" t="s">
        <v>247</v>
      </c>
      <c r="C236" s="5" t="s">
        <v>332</v>
      </c>
      <c r="D236" s="6">
        <v>3</v>
      </c>
      <c r="E236" s="6">
        <v>4</v>
      </c>
      <c r="F236" s="15">
        <v>6000</v>
      </c>
      <c r="G236" s="20">
        <v>6250</v>
      </c>
      <c r="H236" s="20">
        <v>6400</v>
      </c>
      <c r="I236" s="20">
        <v>9421.5300000000007</v>
      </c>
      <c r="J236" s="30">
        <f t="shared" si="56"/>
        <v>7017.8824999999997</v>
      </c>
      <c r="K236" s="8">
        <f t="shared" si="54"/>
        <v>22.954264455960143</v>
      </c>
      <c r="L236" s="7">
        <f t="shared" si="53"/>
        <v>6000</v>
      </c>
      <c r="M236" s="7">
        <f t="shared" si="52"/>
        <v>18000</v>
      </c>
      <c r="N236" s="3"/>
      <c r="P236" s="17">
        <f t="shared" si="57"/>
        <v>1610.903308258547</v>
      </c>
      <c r="Q236" s="18">
        <f t="shared" si="58"/>
        <v>7017.8824999999997</v>
      </c>
    </row>
    <row r="237" spans="1:17" ht="26.1" customHeight="1" x14ac:dyDescent="0.3">
      <c r="A237" s="4">
        <f t="shared" si="55"/>
        <v>232</v>
      </c>
      <c r="B237" s="16" t="s">
        <v>248</v>
      </c>
      <c r="C237" s="5" t="s">
        <v>332</v>
      </c>
      <c r="D237" s="6">
        <v>3</v>
      </c>
      <c r="E237" s="6">
        <v>4</v>
      </c>
      <c r="F237" s="15">
        <v>8000</v>
      </c>
      <c r="G237" s="20">
        <v>6440</v>
      </c>
      <c r="H237" s="20">
        <v>7000</v>
      </c>
      <c r="I237" s="20">
        <v>9421.5300000000007</v>
      </c>
      <c r="J237" s="30">
        <f t="shared" si="56"/>
        <v>7715.3824999999997</v>
      </c>
      <c r="K237" s="8">
        <f t="shared" si="54"/>
        <v>16.94939100027862</v>
      </c>
      <c r="L237" s="7">
        <f t="shared" si="53"/>
        <v>6440</v>
      </c>
      <c r="M237" s="7">
        <f t="shared" si="52"/>
        <v>19320</v>
      </c>
      <c r="N237" s="3"/>
      <c r="P237" s="17">
        <f t="shared" si="57"/>
        <v>1307.7103470920717</v>
      </c>
      <c r="Q237" s="18">
        <f t="shared" si="58"/>
        <v>7715.3824999999997</v>
      </c>
    </row>
    <row r="238" spans="1:17" ht="26.1" customHeight="1" x14ac:dyDescent="0.3">
      <c r="A238" s="4">
        <f t="shared" si="55"/>
        <v>233</v>
      </c>
      <c r="B238" s="16" t="s">
        <v>249</v>
      </c>
      <c r="C238" s="5" t="s">
        <v>332</v>
      </c>
      <c r="D238" s="6">
        <v>4</v>
      </c>
      <c r="E238" s="6">
        <v>4</v>
      </c>
      <c r="F238" s="15">
        <v>8150</v>
      </c>
      <c r="G238" s="20">
        <v>6350</v>
      </c>
      <c r="H238" s="20">
        <v>7700</v>
      </c>
      <c r="I238" s="20">
        <v>6994.46</v>
      </c>
      <c r="J238" s="30">
        <f t="shared" si="56"/>
        <v>7298.6149999999998</v>
      </c>
      <c r="K238" s="8">
        <f t="shared" si="54"/>
        <v>10.841436545520464</v>
      </c>
      <c r="L238" s="7">
        <f t="shared" si="53"/>
        <v>6350</v>
      </c>
      <c r="M238" s="7">
        <f t="shared" si="52"/>
        <v>25400</v>
      </c>
      <c r="N238" s="3"/>
      <c r="P238" s="17">
        <f t="shared" si="57"/>
        <v>791.27471392683844</v>
      </c>
      <c r="Q238" s="18">
        <f t="shared" si="58"/>
        <v>7298.6149999999998</v>
      </c>
    </row>
    <row r="239" spans="1:17" ht="26.1" customHeight="1" x14ac:dyDescent="0.3">
      <c r="A239" s="4">
        <f t="shared" si="55"/>
        <v>234</v>
      </c>
      <c r="B239" s="16" t="s">
        <v>250</v>
      </c>
      <c r="C239" s="5" t="s">
        <v>332</v>
      </c>
      <c r="D239" s="6">
        <v>3</v>
      </c>
      <c r="E239" s="6">
        <v>4</v>
      </c>
      <c r="F239" s="15">
        <v>7800</v>
      </c>
      <c r="G239" s="20">
        <v>6050</v>
      </c>
      <c r="H239" s="20">
        <v>7750</v>
      </c>
      <c r="I239" s="20">
        <v>6994.46</v>
      </c>
      <c r="J239" s="30">
        <f t="shared" si="56"/>
        <v>7148.6149999999998</v>
      </c>
      <c r="K239" s="8">
        <f t="shared" si="54"/>
        <v>11.469289118559521</v>
      </c>
      <c r="L239" s="7">
        <f t="shared" si="53"/>
        <v>6050</v>
      </c>
      <c r="M239" s="7">
        <f t="shared" si="52"/>
        <v>18150</v>
      </c>
      <c r="N239" s="3"/>
      <c r="P239" s="17">
        <f t="shared" si="57"/>
        <v>819.8953223227137</v>
      </c>
      <c r="Q239" s="18">
        <f t="shared" si="58"/>
        <v>7148.6149999999998</v>
      </c>
    </row>
    <row r="240" spans="1:17" ht="26.1" customHeight="1" x14ac:dyDescent="0.3">
      <c r="A240" s="4">
        <f t="shared" si="55"/>
        <v>235</v>
      </c>
      <c r="B240" s="16" t="s">
        <v>251</v>
      </c>
      <c r="C240" s="5" t="s">
        <v>332</v>
      </c>
      <c r="D240" s="6">
        <v>5</v>
      </c>
      <c r="E240" s="6">
        <v>4</v>
      </c>
      <c r="F240" s="15">
        <v>3650</v>
      </c>
      <c r="G240" s="20">
        <v>3700</v>
      </c>
      <c r="H240" s="20">
        <v>4750</v>
      </c>
      <c r="I240" s="20">
        <v>6994.46</v>
      </c>
      <c r="J240" s="30">
        <f t="shared" si="56"/>
        <v>4773.6149999999998</v>
      </c>
      <c r="K240" s="8">
        <f t="shared" si="54"/>
        <v>32.784813367371193</v>
      </c>
      <c r="L240" s="7">
        <f t="shared" si="53"/>
        <v>3650</v>
      </c>
      <c r="M240" s="7">
        <f t="shared" si="52"/>
        <v>18250</v>
      </c>
      <c r="N240" s="3"/>
      <c r="P240" s="17">
        <f t="shared" si="57"/>
        <v>1565.0207686268366</v>
      </c>
      <c r="Q240" s="18">
        <f t="shared" si="58"/>
        <v>4773.6149999999998</v>
      </c>
    </row>
    <row r="241" spans="1:17" ht="26.1" customHeight="1" x14ac:dyDescent="0.3">
      <c r="A241" s="4">
        <f t="shared" si="55"/>
        <v>236</v>
      </c>
      <c r="B241" s="16" t="s">
        <v>252</v>
      </c>
      <c r="C241" s="5" t="s">
        <v>332</v>
      </c>
      <c r="D241" s="6">
        <v>3</v>
      </c>
      <c r="E241" s="6">
        <v>4</v>
      </c>
      <c r="F241" s="15">
        <v>5900</v>
      </c>
      <c r="G241" s="20">
        <v>6140</v>
      </c>
      <c r="H241" s="20">
        <v>7590</v>
      </c>
      <c r="I241" s="20">
        <v>11430.38</v>
      </c>
      <c r="J241" s="30">
        <f t="shared" si="56"/>
        <v>7765.0949999999993</v>
      </c>
      <c r="K241" s="8">
        <f t="shared" si="54"/>
        <v>32.903998958949494</v>
      </c>
      <c r="L241" s="7">
        <f t="shared" si="53"/>
        <v>5900</v>
      </c>
      <c r="M241" s="7">
        <f t="shared" si="52"/>
        <v>17700</v>
      </c>
      <c r="N241" s="3"/>
      <c r="P241" s="17">
        <f t="shared" si="57"/>
        <v>2555.0267779614387</v>
      </c>
      <c r="Q241" s="18">
        <f t="shared" si="58"/>
        <v>7765.0949999999993</v>
      </c>
    </row>
    <row r="242" spans="1:17" ht="26.1" customHeight="1" x14ac:dyDescent="0.3">
      <c r="A242" s="4">
        <f t="shared" si="55"/>
        <v>237</v>
      </c>
      <c r="B242" s="16" t="s">
        <v>253</v>
      </c>
      <c r="C242" s="5" t="s">
        <v>332</v>
      </c>
      <c r="D242" s="6">
        <v>8</v>
      </c>
      <c r="E242" s="6">
        <v>4</v>
      </c>
      <c r="F242" s="15">
        <v>5100</v>
      </c>
      <c r="G242" s="20">
        <v>4955</v>
      </c>
      <c r="H242" s="20">
        <v>6540</v>
      </c>
      <c r="I242" s="20">
        <v>8245.2000000000007</v>
      </c>
      <c r="J242" s="30">
        <f t="shared" si="56"/>
        <v>6210.05</v>
      </c>
      <c r="K242" s="8">
        <f t="shared" si="54"/>
        <v>24.699438060911973</v>
      </c>
      <c r="L242" s="7">
        <f t="shared" si="53"/>
        <v>4955</v>
      </c>
      <c r="M242" s="7">
        <f t="shared" si="52"/>
        <v>39640</v>
      </c>
      <c r="N242" s="3"/>
      <c r="P242" s="17">
        <f t="shared" si="57"/>
        <v>1533.847453301664</v>
      </c>
      <c r="Q242" s="18">
        <f t="shared" si="58"/>
        <v>6210.05</v>
      </c>
    </row>
    <row r="243" spans="1:17" ht="26.1" customHeight="1" x14ac:dyDescent="0.3">
      <c r="A243" s="4">
        <f t="shared" si="55"/>
        <v>238</v>
      </c>
      <c r="B243" s="16" t="s">
        <v>254</v>
      </c>
      <c r="C243" s="5" t="s">
        <v>332</v>
      </c>
      <c r="D243" s="6">
        <v>8</v>
      </c>
      <c r="E243" s="6">
        <v>4</v>
      </c>
      <c r="F243" s="15">
        <v>3450</v>
      </c>
      <c r="G243" s="20">
        <v>2940</v>
      </c>
      <c r="H243" s="20">
        <v>3150</v>
      </c>
      <c r="I243" s="20"/>
      <c r="J243" s="30">
        <f t="shared" si="56"/>
        <v>2385</v>
      </c>
      <c r="K243" s="8">
        <f t="shared" si="54"/>
        <v>8.0603808918089914</v>
      </c>
      <c r="L243" s="7">
        <f t="shared" si="53"/>
        <v>2940</v>
      </c>
      <c r="M243" s="7">
        <f t="shared" si="52"/>
        <v>23520</v>
      </c>
      <c r="N243" s="3"/>
      <c r="P243" s="17">
        <f>_xlfn.STDEV.S(F243:H243)</f>
        <v>256.32011235952592</v>
      </c>
      <c r="Q243" s="18">
        <f>(F243+G243+H243)/3</f>
        <v>3180</v>
      </c>
    </row>
    <row r="244" spans="1:17" ht="26.1" customHeight="1" x14ac:dyDescent="0.3">
      <c r="A244" s="4">
        <f t="shared" si="55"/>
        <v>239</v>
      </c>
      <c r="B244" s="16" t="s">
        <v>255</v>
      </c>
      <c r="C244" s="5" t="s">
        <v>332</v>
      </c>
      <c r="D244" s="6">
        <v>8</v>
      </c>
      <c r="E244" s="6">
        <v>4</v>
      </c>
      <c r="F244" s="15">
        <v>2750</v>
      </c>
      <c r="G244" s="20">
        <v>2600</v>
      </c>
      <c r="H244" s="20">
        <v>2400</v>
      </c>
      <c r="I244" s="20"/>
      <c r="J244" s="30">
        <f t="shared" si="56"/>
        <v>1937.5</v>
      </c>
      <c r="K244" s="8">
        <f t="shared" si="54"/>
        <v>6.797195969582412</v>
      </c>
      <c r="L244" s="7">
        <f t="shared" si="53"/>
        <v>2400</v>
      </c>
      <c r="M244" s="7">
        <f t="shared" si="52"/>
        <v>19200</v>
      </c>
      <c r="N244" s="3"/>
      <c r="P244" s="17">
        <f t="shared" ref="P244:P245" si="63">_xlfn.STDEV.S(F244:H244)</f>
        <v>175.59422921421233</v>
      </c>
      <c r="Q244" s="18">
        <f t="shared" ref="Q244" si="64">(F244+G244+H244)/3</f>
        <v>2583.3333333333335</v>
      </c>
    </row>
    <row r="245" spans="1:17" ht="26.1" customHeight="1" x14ac:dyDescent="0.3">
      <c r="A245" s="4">
        <f t="shared" si="55"/>
        <v>240</v>
      </c>
      <c r="B245" s="16" t="s">
        <v>256</v>
      </c>
      <c r="C245" s="5" t="s">
        <v>332</v>
      </c>
      <c r="D245" s="6">
        <v>8</v>
      </c>
      <c r="E245" s="6">
        <v>4</v>
      </c>
      <c r="F245" s="15">
        <v>2750</v>
      </c>
      <c r="G245" s="20">
        <v>2450</v>
      </c>
      <c r="H245" s="20">
        <v>2300</v>
      </c>
      <c r="I245" s="20"/>
      <c r="J245" s="30">
        <f t="shared" si="56"/>
        <v>1875</v>
      </c>
      <c r="K245" s="8">
        <f t="shared" si="54"/>
        <v>9.1651513899116797</v>
      </c>
      <c r="L245" s="7">
        <f t="shared" si="53"/>
        <v>2300</v>
      </c>
      <c r="M245" s="7">
        <f t="shared" si="52"/>
        <v>18400</v>
      </c>
      <c r="N245" s="3"/>
      <c r="P245" s="17">
        <f t="shared" si="63"/>
        <v>229.128784747792</v>
      </c>
      <c r="Q245" s="18">
        <f>(F245+G245+H245)/3</f>
        <v>2500</v>
      </c>
    </row>
    <row r="246" spans="1:17" ht="26.1" customHeight="1" x14ac:dyDescent="0.3">
      <c r="A246" s="4">
        <f t="shared" si="55"/>
        <v>241</v>
      </c>
      <c r="B246" s="16" t="s">
        <v>257</v>
      </c>
      <c r="C246" s="5" t="s">
        <v>332</v>
      </c>
      <c r="D246" s="6">
        <v>8</v>
      </c>
      <c r="E246" s="6">
        <v>4</v>
      </c>
      <c r="F246" s="15">
        <v>2430</v>
      </c>
      <c r="G246" s="20">
        <v>2350</v>
      </c>
      <c r="H246" s="20">
        <v>2200</v>
      </c>
      <c r="I246" s="20">
        <v>3732.89</v>
      </c>
      <c r="J246" s="30">
        <f t="shared" si="56"/>
        <v>2678.2224999999999</v>
      </c>
      <c r="K246" s="8">
        <f t="shared" si="54"/>
        <v>26.493152159579143</v>
      </c>
      <c r="L246" s="7">
        <f t="shared" si="53"/>
        <v>2200</v>
      </c>
      <c r="M246" s="7">
        <f t="shared" si="52"/>
        <v>17600</v>
      </c>
      <c r="N246" s="3"/>
      <c r="P246" s="17">
        <f t="shared" si="57"/>
        <v>709.54556209708448</v>
      </c>
      <c r="Q246" s="18">
        <f t="shared" si="58"/>
        <v>2678.2224999999999</v>
      </c>
    </row>
    <row r="247" spans="1:17" ht="26.1" customHeight="1" x14ac:dyDescent="0.3">
      <c r="A247" s="4">
        <f t="shared" si="55"/>
        <v>242</v>
      </c>
      <c r="B247" s="16" t="s">
        <v>258</v>
      </c>
      <c r="C247" s="5" t="s">
        <v>332</v>
      </c>
      <c r="D247" s="6">
        <v>5</v>
      </c>
      <c r="E247" s="6">
        <v>4</v>
      </c>
      <c r="F247" s="15">
        <v>2450</v>
      </c>
      <c r="G247" s="20">
        <v>2100</v>
      </c>
      <c r="H247" s="20">
        <v>2000</v>
      </c>
      <c r="I247" s="20">
        <v>3733.16</v>
      </c>
      <c r="J247" s="30">
        <f t="shared" si="56"/>
        <v>2570.79</v>
      </c>
      <c r="K247" s="8">
        <f t="shared" si="54"/>
        <v>31.063186059607663</v>
      </c>
      <c r="L247" s="7">
        <f t="shared" si="53"/>
        <v>2000</v>
      </c>
      <c r="M247" s="7">
        <f t="shared" si="52"/>
        <v>10000</v>
      </c>
      <c r="N247" s="3"/>
      <c r="P247" s="17">
        <f t="shared" si="57"/>
        <v>798.56928090178781</v>
      </c>
      <c r="Q247" s="18">
        <f t="shared" si="58"/>
        <v>2570.79</v>
      </c>
    </row>
    <row r="248" spans="1:17" ht="26.1" customHeight="1" x14ac:dyDescent="0.3">
      <c r="A248" s="4">
        <f t="shared" si="55"/>
        <v>243</v>
      </c>
      <c r="B248" s="16" t="s">
        <v>259</v>
      </c>
      <c r="C248" s="5" t="s">
        <v>332</v>
      </c>
      <c r="D248" s="6">
        <v>18</v>
      </c>
      <c r="E248" s="6">
        <v>4</v>
      </c>
      <c r="F248" s="15">
        <v>1150</v>
      </c>
      <c r="G248" s="20">
        <v>800</v>
      </c>
      <c r="H248" s="20">
        <v>1200</v>
      </c>
      <c r="I248" s="20"/>
      <c r="J248" s="30">
        <f t="shared" si="56"/>
        <v>787.5</v>
      </c>
      <c r="K248" s="8">
        <f t="shared" si="54"/>
        <v>20.756661635907967</v>
      </c>
      <c r="L248" s="7">
        <f t="shared" si="53"/>
        <v>800</v>
      </c>
      <c r="M248" s="7">
        <f t="shared" si="52"/>
        <v>14400</v>
      </c>
      <c r="N248" s="3"/>
      <c r="P248" s="17">
        <f>_xlfn.STDEV.S(F248:H248)</f>
        <v>217.94494717703367</v>
      </c>
      <c r="Q248" s="18">
        <f>(F248+G248+H248)/3</f>
        <v>1050</v>
      </c>
    </row>
    <row r="249" spans="1:17" ht="26.1" customHeight="1" x14ac:dyDescent="0.3">
      <c r="A249" s="4">
        <f t="shared" si="55"/>
        <v>244</v>
      </c>
      <c r="B249" s="16" t="s">
        <v>260</v>
      </c>
      <c r="C249" s="5" t="s">
        <v>332</v>
      </c>
      <c r="D249" s="6">
        <v>15</v>
      </c>
      <c r="E249" s="6">
        <v>4</v>
      </c>
      <c r="F249" s="15">
        <v>1000</v>
      </c>
      <c r="G249" s="20">
        <v>1350</v>
      </c>
      <c r="H249" s="20">
        <v>1400</v>
      </c>
      <c r="I249" s="20">
        <v>1458.05</v>
      </c>
      <c r="J249" s="30">
        <f t="shared" si="56"/>
        <v>1302.0125</v>
      </c>
      <c r="K249" s="8">
        <f t="shared" si="54"/>
        <v>15.831326737683582</v>
      </c>
      <c r="L249" s="7">
        <f t="shared" si="53"/>
        <v>1000</v>
      </c>
      <c r="M249" s="7">
        <f t="shared" si="52"/>
        <v>15000</v>
      </c>
      <c r="N249" s="3"/>
      <c r="P249" s="17">
        <f t="shared" si="57"/>
        <v>206.12585304048244</v>
      </c>
      <c r="Q249" s="18">
        <f t="shared" si="58"/>
        <v>1302.0125</v>
      </c>
    </row>
    <row r="250" spans="1:17" ht="26.1" customHeight="1" x14ac:dyDescent="0.3">
      <c r="A250" s="4">
        <f t="shared" si="55"/>
        <v>245</v>
      </c>
      <c r="B250" s="16" t="s">
        <v>261</v>
      </c>
      <c r="C250" s="5" t="s">
        <v>332</v>
      </c>
      <c r="D250" s="6">
        <v>15</v>
      </c>
      <c r="E250" s="6">
        <v>4</v>
      </c>
      <c r="F250" s="15">
        <v>1000</v>
      </c>
      <c r="G250" s="20">
        <v>1350</v>
      </c>
      <c r="H250" s="20">
        <v>1400</v>
      </c>
      <c r="I250" s="20">
        <v>1483.65</v>
      </c>
      <c r="J250" s="30">
        <f t="shared" si="56"/>
        <v>1308.4124999999999</v>
      </c>
      <c r="K250" s="8">
        <f t="shared" si="54"/>
        <v>16.269533356571902</v>
      </c>
      <c r="L250" s="7">
        <f t="shared" si="53"/>
        <v>1000</v>
      </c>
      <c r="M250" s="7">
        <f t="shared" si="52"/>
        <v>15000</v>
      </c>
      <c r="N250" s="3"/>
      <c r="P250" s="17">
        <f t="shared" si="57"/>
        <v>212.87260812905632</v>
      </c>
      <c r="Q250" s="18">
        <f t="shared" si="58"/>
        <v>1308.4124999999999</v>
      </c>
    </row>
    <row r="251" spans="1:17" ht="26.1" customHeight="1" x14ac:dyDescent="0.3">
      <c r="A251" s="4">
        <f t="shared" si="55"/>
        <v>246</v>
      </c>
      <c r="B251" s="16" t="s">
        <v>262</v>
      </c>
      <c r="C251" s="5" t="s">
        <v>332</v>
      </c>
      <c r="D251" s="6">
        <v>16</v>
      </c>
      <c r="E251" s="6">
        <v>4</v>
      </c>
      <c r="F251" s="15">
        <v>1100</v>
      </c>
      <c r="G251" s="20">
        <v>1450</v>
      </c>
      <c r="H251" s="20">
        <v>1600</v>
      </c>
      <c r="I251" s="20">
        <v>1508.83</v>
      </c>
      <c r="J251" s="30">
        <f t="shared" si="56"/>
        <v>1414.7075</v>
      </c>
      <c r="K251" s="8">
        <f t="shared" si="54"/>
        <v>15.458468794975289</v>
      </c>
      <c r="L251" s="7">
        <f t="shared" si="53"/>
        <v>1100</v>
      </c>
      <c r="M251" s="7">
        <f t="shared" si="52"/>
        <v>17600</v>
      </c>
      <c r="N251" s="3"/>
      <c r="P251" s="17">
        <f t="shared" si="57"/>
        <v>218.69211742767504</v>
      </c>
      <c r="Q251" s="18">
        <f t="shared" si="58"/>
        <v>1414.7075</v>
      </c>
    </row>
    <row r="252" spans="1:17" ht="26.1" customHeight="1" x14ac:dyDescent="0.3">
      <c r="A252" s="4">
        <f t="shared" si="55"/>
        <v>247</v>
      </c>
      <c r="B252" s="16" t="s">
        <v>263</v>
      </c>
      <c r="C252" s="5" t="s">
        <v>332</v>
      </c>
      <c r="D252" s="6">
        <v>18</v>
      </c>
      <c r="E252" s="6">
        <v>4</v>
      </c>
      <c r="F252" s="15">
        <v>1150</v>
      </c>
      <c r="G252" s="20">
        <v>1500</v>
      </c>
      <c r="H252" s="20">
        <v>1780</v>
      </c>
      <c r="I252" s="20">
        <v>1458.05</v>
      </c>
      <c r="J252" s="30">
        <f t="shared" si="56"/>
        <v>1472.0125</v>
      </c>
      <c r="K252" s="8">
        <f t="shared" si="54"/>
        <v>17.519765051760956</v>
      </c>
      <c r="L252" s="7">
        <f t="shared" si="53"/>
        <v>1150</v>
      </c>
      <c r="M252" s="7">
        <f t="shared" si="52"/>
        <v>20700</v>
      </c>
      <c r="N252" s="3"/>
      <c r="P252" s="17">
        <f t="shared" si="57"/>
        <v>257.89313153255279</v>
      </c>
      <c r="Q252" s="18">
        <f t="shared" si="58"/>
        <v>1472.0125</v>
      </c>
    </row>
    <row r="253" spans="1:17" ht="26.1" customHeight="1" x14ac:dyDescent="0.3">
      <c r="A253" s="4">
        <f t="shared" si="55"/>
        <v>248</v>
      </c>
      <c r="B253" s="16" t="s">
        <v>264</v>
      </c>
      <c r="C253" s="5" t="s">
        <v>332</v>
      </c>
      <c r="D253" s="6">
        <v>45</v>
      </c>
      <c r="E253" s="6">
        <v>4</v>
      </c>
      <c r="F253" s="15">
        <v>1150</v>
      </c>
      <c r="G253" s="20">
        <v>1250</v>
      </c>
      <c r="H253" s="20">
        <v>1430</v>
      </c>
      <c r="I253" s="20"/>
      <c r="J253" s="30">
        <f t="shared" si="56"/>
        <v>957.5</v>
      </c>
      <c r="K253" s="8">
        <f t="shared" si="54"/>
        <v>11.114254127306925</v>
      </c>
      <c r="L253" s="7">
        <f t="shared" si="53"/>
        <v>1150</v>
      </c>
      <c r="M253" s="7">
        <f t="shared" si="52"/>
        <v>51750</v>
      </c>
      <c r="N253" s="3"/>
      <c r="P253" s="17">
        <f>_xlfn.STDEV.S(F253:H253)</f>
        <v>141.89197769195175</v>
      </c>
      <c r="Q253" s="18">
        <f>(F253+G253+H253)/3</f>
        <v>1276.6666666666667</v>
      </c>
    </row>
    <row r="254" spans="1:17" ht="26.1" customHeight="1" x14ac:dyDescent="0.3">
      <c r="A254" s="4">
        <f t="shared" si="55"/>
        <v>249</v>
      </c>
      <c r="B254" s="16" t="s">
        <v>265</v>
      </c>
      <c r="C254" s="5" t="s">
        <v>332</v>
      </c>
      <c r="D254" s="6">
        <v>17</v>
      </c>
      <c r="E254" s="6">
        <v>4</v>
      </c>
      <c r="F254" s="15">
        <v>1200</v>
      </c>
      <c r="G254" s="20">
        <v>1680</v>
      </c>
      <c r="H254" s="20">
        <v>1750</v>
      </c>
      <c r="I254" s="20">
        <v>1505.41</v>
      </c>
      <c r="J254" s="30">
        <f t="shared" si="56"/>
        <v>1533.8525</v>
      </c>
      <c r="K254" s="8">
        <f t="shared" si="54"/>
        <v>15.984836177634978</v>
      </c>
      <c r="L254" s="7">
        <f t="shared" si="53"/>
        <v>1200</v>
      </c>
      <c r="M254" s="7">
        <f t="shared" si="52"/>
        <v>20400</v>
      </c>
      <c r="N254" s="3"/>
      <c r="P254" s="17">
        <f t="shared" si="57"/>
        <v>245.18380933155854</v>
      </c>
      <c r="Q254" s="18">
        <f t="shared" si="58"/>
        <v>1533.8525</v>
      </c>
    </row>
    <row r="255" spans="1:17" ht="26.1" customHeight="1" x14ac:dyDescent="0.3">
      <c r="A255" s="4">
        <f t="shared" si="55"/>
        <v>250</v>
      </c>
      <c r="B255" s="16" t="s">
        <v>266</v>
      </c>
      <c r="C255" s="5" t="s">
        <v>332</v>
      </c>
      <c r="D255" s="6">
        <v>24</v>
      </c>
      <c r="E255" s="6">
        <v>4</v>
      </c>
      <c r="F255" s="15">
        <v>1200</v>
      </c>
      <c r="G255" s="20">
        <v>1680</v>
      </c>
      <c r="H255" s="20">
        <v>1750</v>
      </c>
      <c r="I255" s="20">
        <v>1539.68</v>
      </c>
      <c r="J255" s="30">
        <f t="shared" si="56"/>
        <v>1542.42</v>
      </c>
      <c r="K255" s="8">
        <f t="shared" si="54"/>
        <v>15.848881611490237</v>
      </c>
      <c r="L255" s="7">
        <f t="shared" si="53"/>
        <v>1200</v>
      </c>
      <c r="M255" s="7">
        <f t="shared" si="52"/>
        <v>28800</v>
      </c>
      <c r="N255" s="3"/>
      <c r="P255" s="17">
        <f t="shared" si="57"/>
        <v>244.45631975194775</v>
      </c>
      <c r="Q255" s="18">
        <f t="shared" si="58"/>
        <v>1542.42</v>
      </c>
    </row>
    <row r="256" spans="1:17" ht="26.1" customHeight="1" x14ac:dyDescent="0.3">
      <c r="A256" s="4">
        <f t="shared" si="55"/>
        <v>251</v>
      </c>
      <c r="B256" s="16" t="s">
        <v>262</v>
      </c>
      <c r="C256" s="5" t="s">
        <v>332</v>
      </c>
      <c r="D256" s="6">
        <v>18</v>
      </c>
      <c r="E256" s="6">
        <v>4</v>
      </c>
      <c r="F256" s="15">
        <v>1840</v>
      </c>
      <c r="G256" s="20">
        <v>1950</v>
      </c>
      <c r="H256" s="20">
        <v>1800</v>
      </c>
      <c r="I256" s="20">
        <v>1567.36</v>
      </c>
      <c r="J256" s="30">
        <f t="shared" si="56"/>
        <v>1789.34</v>
      </c>
      <c r="K256" s="8">
        <f t="shared" si="54"/>
        <v>8.997952421340587</v>
      </c>
      <c r="L256" s="7">
        <f t="shared" si="53"/>
        <v>1567.36</v>
      </c>
      <c r="M256" s="7">
        <f t="shared" si="52"/>
        <v>28212.48</v>
      </c>
      <c r="N256" s="3"/>
      <c r="P256" s="17">
        <f t="shared" si="57"/>
        <v>161.00396185601565</v>
      </c>
      <c r="Q256" s="18">
        <f t="shared" si="58"/>
        <v>1789.34</v>
      </c>
    </row>
    <row r="257" spans="1:17" ht="26.1" customHeight="1" x14ac:dyDescent="0.3">
      <c r="A257" s="4">
        <f t="shared" si="55"/>
        <v>252</v>
      </c>
      <c r="B257" s="16" t="s">
        <v>263</v>
      </c>
      <c r="C257" s="5" t="s">
        <v>332</v>
      </c>
      <c r="D257" s="6">
        <v>20</v>
      </c>
      <c r="E257" s="6">
        <v>4</v>
      </c>
      <c r="F257" s="15">
        <v>1860</v>
      </c>
      <c r="G257" s="20">
        <v>1700</v>
      </c>
      <c r="H257" s="20">
        <v>1550</v>
      </c>
      <c r="I257" s="20">
        <v>1458.05</v>
      </c>
      <c r="J257" s="30">
        <f t="shared" si="56"/>
        <v>1642.0125</v>
      </c>
      <c r="K257" s="8">
        <f t="shared" si="54"/>
        <v>10.73363052641678</v>
      </c>
      <c r="L257" s="7">
        <f t="shared" si="53"/>
        <v>1458.05</v>
      </c>
      <c r="M257" s="7">
        <f t="shared" si="52"/>
        <v>29161</v>
      </c>
      <c r="N257" s="3"/>
      <c r="P257" s="17">
        <f t="shared" si="57"/>
        <v>176.24755494757935</v>
      </c>
      <c r="Q257" s="18">
        <f t="shared" si="58"/>
        <v>1642.0125</v>
      </c>
    </row>
    <row r="258" spans="1:17" ht="26.1" customHeight="1" x14ac:dyDescent="0.3">
      <c r="A258" s="4">
        <f t="shared" si="55"/>
        <v>253</v>
      </c>
      <c r="B258" s="16" t="s">
        <v>267</v>
      </c>
      <c r="C258" s="5" t="s">
        <v>332</v>
      </c>
      <c r="D258" s="6">
        <v>20</v>
      </c>
      <c r="E258" s="6">
        <v>4</v>
      </c>
      <c r="F258" s="15">
        <v>500</v>
      </c>
      <c r="G258" s="20">
        <v>380</v>
      </c>
      <c r="H258" s="20">
        <v>540</v>
      </c>
      <c r="I258" s="20">
        <v>636.59</v>
      </c>
      <c r="J258" s="30">
        <f t="shared" si="56"/>
        <v>514.14750000000004</v>
      </c>
      <c r="K258" s="8">
        <f t="shared" si="54"/>
        <v>20.661929965998134</v>
      </c>
      <c r="L258" s="7">
        <f t="shared" si="53"/>
        <v>380</v>
      </c>
      <c r="M258" s="7">
        <f t="shared" si="52"/>
        <v>7600</v>
      </c>
      <c r="N258" s="3"/>
      <c r="P258" s="17">
        <f t="shared" si="57"/>
        <v>106.23279637193028</v>
      </c>
      <c r="Q258" s="18">
        <f t="shared" si="58"/>
        <v>514.14750000000004</v>
      </c>
    </row>
    <row r="259" spans="1:17" ht="26.1" customHeight="1" x14ac:dyDescent="0.3">
      <c r="A259" s="4">
        <f t="shared" si="55"/>
        <v>254</v>
      </c>
      <c r="B259" s="16" t="s">
        <v>268</v>
      </c>
      <c r="C259" s="5" t="s">
        <v>332</v>
      </c>
      <c r="D259" s="6">
        <v>45</v>
      </c>
      <c r="E259" s="6">
        <v>4</v>
      </c>
      <c r="F259" s="15">
        <v>550</v>
      </c>
      <c r="G259" s="20">
        <v>400</v>
      </c>
      <c r="H259" s="20">
        <v>560</v>
      </c>
      <c r="I259" s="20">
        <v>636.59</v>
      </c>
      <c r="J259" s="30">
        <f t="shared" si="56"/>
        <v>536.64750000000004</v>
      </c>
      <c r="K259" s="8">
        <f t="shared" si="54"/>
        <v>18.442113009678639</v>
      </c>
      <c r="L259" s="7">
        <f t="shared" si="53"/>
        <v>400</v>
      </c>
      <c r="M259" s="7">
        <f t="shared" si="52"/>
        <v>18000</v>
      </c>
      <c r="N259" s="3"/>
      <c r="P259" s="17">
        <f t="shared" si="57"/>
        <v>98.969138413615184</v>
      </c>
      <c r="Q259" s="18">
        <f t="shared" si="58"/>
        <v>536.64750000000004</v>
      </c>
    </row>
    <row r="260" spans="1:17" ht="26.1" customHeight="1" x14ac:dyDescent="0.3">
      <c r="A260" s="4">
        <f t="shared" si="55"/>
        <v>255</v>
      </c>
      <c r="B260" s="16" t="s">
        <v>269</v>
      </c>
      <c r="C260" s="5" t="s">
        <v>332</v>
      </c>
      <c r="D260" s="6">
        <v>45</v>
      </c>
      <c r="E260" s="6">
        <v>4</v>
      </c>
      <c r="F260" s="15">
        <v>580</v>
      </c>
      <c r="G260" s="20">
        <v>450</v>
      </c>
      <c r="H260" s="20">
        <v>580</v>
      </c>
      <c r="I260" s="20">
        <v>683.73</v>
      </c>
      <c r="J260" s="30">
        <f t="shared" si="56"/>
        <v>573.4325</v>
      </c>
      <c r="K260" s="8">
        <f t="shared" si="54"/>
        <v>16.692592030356554</v>
      </c>
      <c r="L260" s="7">
        <f t="shared" si="53"/>
        <v>450</v>
      </c>
      <c r="M260" s="7">
        <f t="shared" si="52"/>
        <v>20250</v>
      </c>
      <c r="N260" s="3"/>
      <c r="P260" s="17">
        <f t="shared" si="57"/>
        <v>95.720747794474349</v>
      </c>
      <c r="Q260" s="18">
        <f t="shared" si="58"/>
        <v>573.4325</v>
      </c>
    </row>
    <row r="261" spans="1:17" ht="26.1" customHeight="1" x14ac:dyDescent="0.3">
      <c r="A261" s="4">
        <f t="shared" si="55"/>
        <v>256</v>
      </c>
      <c r="B261" s="16" t="s">
        <v>270</v>
      </c>
      <c r="C261" s="5" t="s">
        <v>332</v>
      </c>
      <c r="D261" s="6">
        <v>25</v>
      </c>
      <c r="E261" s="6">
        <v>4</v>
      </c>
      <c r="F261" s="15">
        <v>610</v>
      </c>
      <c r="G261" s="20">
        <v>460</v>
      </c>
      <c r="H261" s="20">
        <v>600</v>
      </c>
      <c r="I261" s="20">
        <v>772.34</v>
      </c>
      <c r="J261" s="30">
        <f t="shared" si="56"/>
        <v>610.58500000000004</v>
      </c>
      <c r="K261" s="8">
        <f t="shared" si="54"/>
        <v>20.921002135040446</v>
      </c>
      <c r="L261" s="7">
        <f t="shared" si="53"/>
        <v>460</v>
      </c>
      <c r="M261" s="7">
        <f t="shared" si="52"/>
        <v>11500</v>
      </c>
      <c r="N261" s="3"/>
      <c r="P261" s="17">
        <f t="shared" si="57"/>
        <v>127.74050088623672</v>
      </c>
      <c r="Q261" s="18">
        <f t="shared" si="58"/>
        <v>610.58500000000004</v>
      </c>
    </row>
    <row r="262" spans="1:17" ht="26.1" customHeight="1" x14ac:dyDescent="0.3">
      <c r="A262" s="4">
        <f t="shared" si="55"/>
        <v>257</v>
      </c>
      <c r="B262" s="16" t="s">
        <v>271</v>
      </c>
      <c r="C262" s="5" t="s">
        <v>332</v>
      </c>
      <c r="D262" s="6">
        <v>30</v>
      </c>
      <c r="E262" s="6">
        <v>4</v>
      </c>
      <c r="F262" s="15">
        <v>640</v>
      </c>
      <c r="G262" s="20">
        <v>470</v>
      </c>
      <c r="H262" s="20">
        <v>620</v>
      </c>
      <c r="I262" s="20">
        <v>935.52</v>
      </c>
      <c r="J262" s="30">
        <f t="shared" si="56"/>
        <v>666.38</v>
      </c>
      <c r="K262" s="8">
        <f t="shared" si="54"/>
        <v>29.233511462537017</v>
      </c>
      <c r="L262" s="7">
        <f t="shared" si="53"/>
        <v>470</v>
      </c>
      <c r="M262" s="7">
        <f t="shared" ref="M262:M314" si="65">L262*D262</f>
        <v>14100</v>
      </c>
      <c r="N262" s="3"/>
      <c r="P262" s="17">
        <f t="shared" si="57"/>
        <v>194.80627368405416</v>
      </c>
      <c r="Q262" s="18">
        <f t="shared" si="58"/>
        <v>666.38</v>
      </c>
    </row>
    <row r="263" spans="1:17" ht="26.1" customHeight="1" x14ac:dyDescent="0.3">
      <c r="A263" s="4">
        <f t="shared" si="55"/>
        <v>258</v>
      </c>
      <c r="B263" s="16" t="s">
        <v>272</v>
      </c>
      <c r="C263" s="5" t="s">
        <v>332</v>
      </c>
      <c r="D263" s="6">
        <v>30</v>
      </c>
      <c r="E263" s="6">
        <v>4</v>
      </c>
      <c r="F263" s="15">
        <v>660</v>
      </c>
      <c r="G263" s="20">
        <v>490</v>
      </c>
      <c r="H263" s="20">
        <v>650</v>
      </c>
      <c r="I263" s="20"/>
      <c r="J263" s="30">
        <f t="shared" si="56"/>
        <v>450</v>
      </c>
      <c r="K263" s="8">
        <f t="shared" si="54"/>
        <v>15.898986690282428</v>
      </c>
      <c r="L263" s="7">
        <f t="shared" ref="L263:L314" si="66">MIN(F263:I263)</f>
        <v>490</v>
      </c>
      <c r="M263" s="7">
        <f t="shared" si="65"/>
        <v>14700</v>
      </c>
      <c r="N263" s="3"/>
      <c r="P263" s="17">
        <f>_xlfn.STDEV.S(F263:H263)</f>
        <v>95.393920141694565</v>
      </c>
      <c r="Q263" s="18">
        <f>(F263+G263+H263)/3</f>
        <v>600</v>
      </c>
    </row>
    <row r="264" spans="1:17" ht="26.1" customHeight="1" x14ac:dyDescent="0.3">
      <c r="A264" s="4">
        <f t="shared" si="55"/>
        <v>259</v>
      </c>
      <c r="B264" s="16" t="s">
        <v>273</v>
      </c>
      <c r="C264" s="5" t="s">
        <v>332</v>
      </c>
      <c r="D264" s="6">
        <v>20</v>
      </c>
      <c r="E264" s="6">
        <v>4</v>
      </c>
      <c r="F264" s="15">
        <v>680</v>
      </c>
      <c r="G264" s="20">
        <v>500</v>
      </c>
      <c r="H264" s="20">
        <v>670</v>
      </c>
      <c r="I264" s="20"/>
      <c r="J264" s="30">
        <f t="shared" si="56"/>
        <v>462.5</v>
      </c>
      <c r="K264" s="8">
        <f t="shared" si="54"/>
        <v>16.404314492425456</v>
      </c>
      <c r="L264" s="7">
        <f t="shared" si="66"/>
        <v>500</v>
      </c>
      <c r="M264" s="7">
        <f t="shared" si="65"/>
        <v>10000</v>
      </c>
      <c r="N264" s="3"/>
      <c r="P264" s="17">
        <f t="shared" ref="P264:P267" si="67">_xlfn.STDEV.S(F264:H264)</f>
        <v>101.15993936995697</v>
      </c>
      <c r="Q264" s="18">
        <f t="shared" ref="Q264:Q266" si="68">(F264+G264+H264)/3</f>
        <v>616.66666666666663</v>
      </c>
    </row>
    <row r="265" spans="1:17" ht="26.1" customHeight="1" x14ac:dyDescent="0.3">
      <c r="A265" s="4">
        <f t="shared" si="55"/>
        <v>260</v>
      </c>
      <c r="B265" s="16" t="s">
        <v>274</v>
      </c>
      <c r="C265" s="5" t="s">
        <v>332</v>
      </c>
      <c r="D265" s="6">
        <v>8</v>
      </c>
      <c r="E265" s="6">
        <v>4</v>
      </c>
      <c r="F265" s="15">
        <v>700</v>
      </c>
      <c r="G265" s="20">
        <v>550</v>
      </c>
      <c r="H265" s="20">
        <v>695</v>
      </c>
      <c r="I265" s="20"/>
      <c r="J265" s="30">
        <f t="shared" si="56"/>
        <v>486.25</v>
      </c>
      <c r="K265" s="8">
        <f t="shared" ref="K265:K314" si="69">(P265/Q265)*100</f>
        <v>13.140748502963589</v>
      </c>
      <c r="L265" s="7">
        <f t="shared" si="66"/>
        <v>550</v>
      </c>
      <c r="M265" s="7">
        <f t="shared" si="65"/>
        <v>4400</v>
      </c>
      <c r="N265" s="3"/>
      <c r="P265" s="17">
        <f t="shared" si="67"/>
        <v>85.195852794213948</v>
      </c>
      <c r="Q265" s="18">
        <f t="shared" si="68"/>
        <v>648.33333333333337</v>
      </c>
    </row>
    <row r="266" spans="1:17" ht="26.1" customHeight="1" x14ac:dyDescent="0.3">
      <c r="A266" s="4">
        <f t="shared" ref="A266:A314" si="70">A265+1</f>
        <v>261</v>
      </c>
      <c r="B266" s="16" t="s">
        <v>275</v>
      </c>
      <c r="C266" s="5" t="s">
        <v>332</v>
      </c>
      <c r="D266" s="6">
        <v>8</v>
      </c>
      <c r="E266" s="6">
        <v>4</v>
      </c>
      <c r="F266" s="15">
        <v>720</v>
      </c>
      <c r="G266" s="20">
        <v>590</v>
      </c>
      <c r="H266" s="20">
        <v>710</v>
      </c>
      <c r="I266" s="20"/>
      <c r="J266" s="30">
        <f t="shared" si="56"/>
        <v>505</v>
      </c>
      <c r="K266" s="8">
        <f t="shared" si="69"/>
        <v>10.743828917926091</v>
      </c>
      <c r="L266" s="7">
        <f t="shared" si="66"/>
        <v>590</v>
      </c>
      <c r="M266" s="7">
        <f t="shared" si="65"/>
        <v>4720</v>
      </c>
      <c r="N266" s="3"/>
      <c r="P266" s="17">
        <f t="shared" si="67"/>
        <v>72.341781380702344</v>
      </c>
      <c r="Q266" s="18">
        <f t="shared" si="68"/>
        <v>673.33333333333337</v>
      </c>
    </row>
    <row r="267" spans="1:17" ht="26.1" customHeight="1" x14ac:dyDescent="0.3">
      <c r="A267" s="4">
        <f t="shared" si="70"/>
        <v>262</v>
      </c>
      <c r="B267" s="16" t="s">
        <v>276</v>
      </c>
      <c r="C267" s="5" t="s">
        <v>332</v>
      </c>
      <c r="D267" s="6">
        <v>8</v>
      </c>
      <c r="E267" s="6">
        <v>4</v>
      </c>
      <c r="F267" s="15">
        <v>750</v>
      </c>
      <c r="G267" s="20">
        <v>620</v>
      </c>
      <c r="H267" s="20">
        <v>738</v>
      </c>
      <c r="I267" s="20"/>
      <c r="J267" s="30">
        <f t="shared" ref="J267:J313" si="71">(F267+G267+H267+I267)/E267</f>
        <v>527</v>
      </c>
      <c r="K267" s="8">
        <f t="shared" si="69"/>
        <v>10.224253342351478</v>
      </c>
      <c r="L267" s="7">
        <f t="shared" si="66"/>
        <v>620</v>
      </c>
      <c r="M267" s="7">
        <f t="shared" si="65"/>
        <v>4960</v>
      </c>
      <c r="N267" s="3"/>
      <c r="P267" s="17">
        <f t="shared" si="67"/>
        <v>71.842420152256381</v>
      </c>
      <c r="Q267" s="18">
        <f>(F267+G267+H267)/3</f>
        <v>702.66666666666663</v>
      </c>
    </row>
    <row r="268" spans="1:17" ht="26.1" customHeight="1" x14ac:dyDescent="0.3">
      <c r="A268" s="4">
        <f t="shared" si="70"/>
        <v>263</v>
      </c>
      <c r="B268" s="16" t="s">
        <v>277</v>
      </c>
      <c r="C268" s="5" t="s">
        <v>332</v>
      </c>
      <c r="D268" s="6">
        <v>8</v>
      </c>
      <c r="E268" s="6">
        <v>4</v>
      </c>
      <c r="F268" s="15">
        <v>9850</v>
      </c>
      <c r="G268" s="20">
        <v>10200</v>
      </c>
      <c r="H268" s="20">
        <v>9700</v>
      </c>
      <c r="I268" s="20">
        <v>13833.38</v>
      </c>
      <c r="J268" s="30">
        <f t="shared" si="71"/>
        <v>10895.844999999999</v>
      </c>
      <c r="K268" s="8">
        <f t="shared" si="69"/>
        <v>18.07597603032934</v>
      </c>
      <c r="L268" s="7">
        <f t="shared" si="66"/>
        <v>9700</v>
      </c>
      <c r="M268" s="7">
        <f t="shared" si="65"/>
        <v>77600</v>
      </c>
      <c r="N268" s="3"/>
      <c r="P268" s="17">
        <f t="shared" ref="P268:P312" si="72">_xlfn.STDEV.S(F268:I268)</f>
        <v>1969.5303305018376</v>
      </c>
      <c r="Q268" s="18">
        <f t="shared" ref="Q268:Q312" si="73">(F268+G268+H268+I268)/4</f>
        <v>10895.844999999999</v>
      </c>
    </row>
    <row r="269" spans="1:17" ht="26.1" customHeight="1" x14ac:dyDescent="0.3">
      <c r="A269" s="4">
        <f t="shared" si="70"/>
        <v>264</v>
      </c>
      <c r="B269" s="16" t="s">
        <v>278</v>
      </c>
      <c r="C269" s="5" t="s">
        <v>332</v>
      </c>
      <c r="D269" s="6">
        <v>8</v>
      </c>
      <c r="E269" s="6">
        <v>4</v>
      </c>
      <c r="F269" s="15">
        <v>13100</v>
      </c>
      <c r="G269" s="20">
        <v>12300</v>
      </c>
      <c r="H269" s="20">
        <v>11500</v>
      </c>
      <c r="I269" s="20">
        <v>16577.3</v>
      </c>
      <c r="J269" s="30">
        <f t="shared" si="71"/>
        <v>13369.325000000001</v>
      </c>
      <c r="K269" s="8">
        <f t="shared" si="69"/>
        <v>16.726182148478237</v>
      </c>
      <c r="L269" s="7">
        <f t="shared" si="66"/>
        <v>11500</v>
      </c>
      <c r="M269" s="7">
        <f t="shared" si="65"/>
        <v>92000</v>
      </c>
      <c r="N269" s="3"/>
      <c r="P269" s="17">
        <f t="shared" si="72"/>
        <v>2236.1776515220381</v>
      </c>
      <c r="Q269" s="18">
        <f t="shared" si="73"/>
        <v>13369.325000000001</v>
      </c>
    </row>
    <row r="270" spans="1:17" ht="26.1" customHeight="1" x14ac:dyDescent="0.3">
      <c r="A270" s="4">
        <f t="shared" si="70"/>
        <v>265</v>
      </c>
      <c r="B270" s="16" t="s">
        <v>279</v>
      </c>
      <c r="C270" s="5" t="s">
        <v>332</v>
      </c>
      <c r="D270" s="6">
        <v>6</v>
      </c>
      <c r="E270" s="6">
        <v>4</v>
      </c>
      <c r="F270" s="15">
        <v>5200</v>
      </c>
      <c r="G270" s="20">
        <v>5400</v>
      </c>
      <c r="H270" s="20">
        <v>5800</v>
      </c>
      <c r="I270" s="20">
        <v>7037.98</v>
      </c>
      <c r="J270" s="30">
        <f t="shared" si="71"/>
        <v>5859.4949999999999</v>
      </c>
      <c r="K270" s="8">
        <f t="shared" si="69"/>
        <v>14.067849388094034</v>
      </c>
      <c r="L270" s="7">
        <f t="shared" si="66"/>
        <v>5200</v>
      </c>
      <c r="M270" s="7">
        <f t="shared" si="65"/>
        <v>31200</v>
      </c>
      <c r="N270" s="3"/>
      <c r="P270" s="17">
        <f t="shared" si="72"/>
        <v>824.30493150290044</v>
      </c>
      <c r="Q270" s="18">
        <f t="shared" si="73"/>
        <v>5859.4949999999999</v>
      </c>
    </row>
    <row r="271" spans="1:17" ht="26.1" customHeight="1" x14ac:dyDescent="0.3">
      <c r="A271" s="4">
        <f t="shared" si="70"/>
        <v>266</v>
      </c>
      <c r="B271" s="16" t="s">
        <v>280</v>
      </c>
      <c r="C271" s="5" t="s">
        <v>332</v>
      </c>
      <c r="D271" s="6">
        <v>6</v>
      </c>
      <c r="E271" s="6">
        <v>4</v>
      </c>
      <c r="F271" s="15">
        <v>7800</v>
      </c>
      <c r="G271" s="20">
        <v>8000</v>
      </c>
      <c r="H271" s="20">
        <v>8450</v>
      </c>
      <c r="I271" s="20">
        <v>8438.8700000000008</v>
      </c>
      <c r="J271" s="30">
        <f t="shared" si="71"/>
        <v>8172.2175000000007</v>
      </c>
      <c r="K271" s="8">
        <f t="shared" si="69"/>
        <v>3.9743553525370485</v>
      </c>
      <c r="L271" s="7">
        <f t="shared" si="66"/>
        <v>7800</v>
      </c>
      <c r="M271" s="7">
        <f t="shared" si="65"/>
        <v>46800</v>
      </c>
      <c r="N271" s="3"/>
      <c r="P271" s="17">
        <f t="shared" si="72"/>
        <v>324.79296363221937</v>
      </c>
      <c r="Q271" s="18">
        <f t="shared" si="73"/>
        <v>8172.2175000000007</v>
      </c>
    </row>
    <row r="272" spans="1:17" ht="26.1" customHeight="1" x14ac:dyDescent="0.3">
      <c r="A272" s="4">
        <f t="shared" si="70"/>
        <v>267</v>
      </c>
      <c r="B272" s="16" t="s">
        <v>281</v>
      </c>
      <c r="C272" s="5" t="s">
        <v>332</v>
      </c>
      <c r="D272" s="6">
        <v>6</v>
      </c>
      <c r="E272" s="6">
        <v>4</v>
      </c>
      <c r="F272" s="15">
        <v>6400</v>
      </c>
      <c r="G272" s="20">
        <v>6900</v>
      </c>
      <c r="H272" s="20">
        <v>7250</v>
      </c>
      <c r="I272" s="20">
        <v>10422.98</v>
      </c>
      <c r="J272" s="30">
        <f t="shared" si="71"/>
        <v>7743.2449999999999</v>
      </c>
      <c r="K272" s="8">
        <f t="shared" si="69"/>
        <v>23.507242625647599</v>
      </c>
      <c r="L272" s="7">
        <f t="shared" si="66"/>
        <v>6400</v>
      </c>
      <c r="M272" s="7">
        <f t="shared" si="65"/>
        <v>38400</v>
      </c>
      <c r="N272" s="3"/>
      <c r="P272" s="17">
        <f t="shared" si="72"/>
        <v>1820.2233892483264</v>
      </c>
      <c r="Q272" s="18">
        <f t="shared" si="73"/>
        <v>7743.2449999999999</v>
      </c>
    </row>
    <row r="273" spans="1:17" ht="26.1" customHeight="1" x14ac:dyDescent="0.3">
      <c r="A273" s="4">
        <f t="shared" si="70"/>
        <v>268</v>
      </c>
      <c r="B273" s="16" t="s">
        <v>282</v>
      </c>
      <c r="C273" s="5" t="s">
        <v>332</v>
      </c>
      <c r="D273" s="6">
        <v>6</v>
      </c>
      <c r="E273" s="6">
        <v>4</v>
      </c>
      <c r="F273" s="15">
        <v>8500</v>
      </c>
      <c r="G273" s="20">
        <v>8950</v>
      </c>
      <c r="H273" s="20">
        <v>8700</v>
      </c>
      <c r="I273" s="20">
        <v>13583.42</v>
      </c>
      <c r="J273" s="30">
        <f t="shared" si="71"/>
        <v>9933.3549999999996</v>
      </c>
      <c r="K273" s="8">
        <f t="shared" si="69"/>
        <v>24.567027738772872</v>
      </c>
      <c r="L273" s="7">
        <f t="shared" si="66"/>
        <v>8500</v>
      </c>
      <c r="M273" s="7">
        <f t="shared" si="65"/>
        <v>51000</v>
      </c>
      <c r="N273" s="3"/>
      <c r="P273" s="17">
        <f t="shared" si="72"/>
        <v>2440.3300782407819</v>
      </c>
      <c r="Q273" s="18">
        <f t="shared" si="73"/>
        <v>9933.3549999999996</v>
      </c>
    </row>
    <row r="274" spans="1:17" ht="26.1" customHeight="1" x14ac:dyDescent="0.3">
      <c r="A274" s="4">
        <f t="shared" si="70"/>
        <v>269</v>
      </c>
      <c r="B274" s="16" t="s">
        <v>283</v>
      </c>
      <c r="C274" s="5" t="s">
        <v>332</v>
      </c>
      <c r="D274" s="6">
        <v>6</v>
      </c>
      <c r="E274" s="6">
        <v>4</v>
      </c>
      <c r="F274" s="15">
        <v>5200</v>
      </c>
      <c r="G274" s="20">
        <v>5400</v>
      </c>
      <c r="H274" s="20">
        <v>5800</v>
      </c>
      <c r="I274" s="20"/>
      <c r="J274" s="30">
        <f t="shared" si="71"/>
        <v>4100</v>
      </c>
      <c r="K274" s="8">
        <f t="shared" si="69"/>
        <v>5.5885069450680973</v>
      </c>
      <c r="L274" s="7">
        <f t="shared" si="66"/>
        <v>5200</v>
      </c>
      <c r="M274" s="7">
        <f t="shared" si="65"/>
        <v>31200</v>
      </c>
      <c r="N274" s="3"/>
      <c r="P274" s="17">
        <f>_xlfn.STDEV.S(F274:H274)</f>
        <v>305.50504633038935</v>
      </c>
      <c r="Q274" s="18">
        <f>(F274+G274+H274)/3</f>
        <v>5466.666666666667</v>
      </c>
    </row>
    <row r="275" spans="1:17" ht="26.1" customHeight="1" x14ac:dyDescent="0.3">
      <c r="A275" s="4">
        <f t="shared" si="70"/>
        <v>270</v>
      </c>
      <c r="B275" s="16" t="s">
        <v>284</v>
      </c>
      <c r="C275" s="5" t="s">
        <v>332</v>
      </c>
      <c r="D275" s="6">
        <v>6</v>
      </c>
      <c r="E275" s="6">
        <v>4</v>
      </c>
      <c r="F275" s="15">
        <v>7800</v>
      </c>
      <c r="G275" s="20">
        <v>8000</v>
      </c>
      <c r="H275" s="20">
        <v>8450</v>
      </c>
      <c r="I275" s="20">
        <v>12199.37</v>
      </c>
      <c r="J275" s="30">
        <f t="shared" si="71"/>
        <v>9112.3425000000007</v>
      </c>
      <c r="K275" s="8">
        <f t="shared" si="69"/>
        <v>22.781103558200673</v>
      </c>
      <c r="L275" s="7">
        <f t="shared" si="66"/>
        <v>7800</v>
      </c>
      <c r="M275" s="7">
        <f t="shared" si="65"/>
        <v>46800</v>
      </c>
      <c r="N275" s="3"/>
      <c r="P275" s="17">
        <f t="shared" si="72"/>
        <v>2075.8921815029325</v>
      </c>
      <c r="Q275" s="18">
        <f t="shared" si="73"/>
        <v>9112.3425000000007</v>
      </c>
    </row>
    <row r="276" spans="1:17" ht="26.1" customHeight="1" x14ac:dyDescent="0.3">
      <c r="A276" s="4">
        <f t="shared" si="70"/>
        <v>271</v>
      </c>
      <c r="B276" s="16" t="s">
        <v>285</v>
      </c>
      <c r="C276" s="5" t="s">
        <v>332</v>
      </c>
      <c r="D276" s="6">
        <v>6</v>
      </c>
      <c r="E276" s="6">
        <v>4</v>
      </c>
      <c r="F276" s="15">
        <v>6400</v>
      </c>
      <c r="G276" s="20">
        <v>6900</v>
      </c>
      <c r="H276" s="20">
        <v>7250</v>
      </c>
      <c r="I276" s="20">
        <v>11451.87</v>
      </c>
      <c r="J276" s="30">
        <f t="shared" si="71"/>
        <v>8000.4675000000007</v>
      </c>
      <c r="K276" s="8">
        <f t="shared" si="69"/>
        <v>29.088592064399155</v>
      </c>
      <c r="L276" s="7">
        <f t="shared" si="66"/>
        <v>6400</v>
      </c>
      <c r="M276" s="7">
        <f t="shared" si="65"/>
        <v>38400</v>
      </c>
      <c r="N276" s="3"/>
      <c r="P276" s="17">
        <f t="shared" si="72"/>
        <v>2327.2233543198336</v>
      </c>
      <c r="Q276" s="18">
        <f t="shared" si="73"/>
        <v>8000.4675000000007</v>
      </c>
    </row>
    <row r="277" spans="1:17" ht="26.1" customHeight="1" x14ac:dyDescent="0.3">
      <c r="A277" s="4">
        <f t="shared" si="70"/>
        <v>272</v>
      </c>
      <c r="B277" s="16" t="s">
        <v>286</v>
      </c>
      <c r="C277" s="5" t="s">
        <v>332</v>
      </c>
      <c r="D277" s="6">
        <v>6</v>
      </c>
      <c r="E277" s="6">
        <v>4</v>
      </c>
      <c r="F277" s="15">
        <v>8500</v>
      </c>
      <c r="G277" s="20">
        <v>8950</v>
      </c>
      <c r="H277" s="20">
        <v>8700</v>
      </c>
      <c r="I277" s="20">
        <v>13034.09</v>
      </c>
      <c r="J277" s="30">
        <f t="shared" si="71"/>
        <v>9796.0224999999991</v>
      </c>
      <c r="K277" s="8">
        <f t="shared" si="69"/>
        <v>22.11659660555701</v>
      </c>
      <c r="L277" s="7">
        <f t="shared" si="66"/>
        <v>8500</v>
      </c>
      <c r="M277" s="7">
        <f t="shared" si="65"/>
        <v>51000</v>
      </c>
      <c r="N277" s="3"/>
      <c r="P277" s="17">
        <f t="shared" si="72"/>
        <v>2166.5467797146007</v>
      </c>
      <c r="Q277" s="18">
        <f t="shared" si="73"/>
        <v>9796.0224999999991</v>
      </c>
    </row>
    <row r="278" spans="1:17" ht="26.1" customHeight="1" x14ac:dyDescent="0.3">
      <c r="A278" s="4">
        <f t="shared" si="70"/>
        <v>273</v>
      </c>
      <c r="B278" s="16" t="s">
        <v>287</v>
      </c>
      <c r="C278" s="5" t="s">
        <v>332</v>
      </c>
      <c r="D278" s="6">
        <v>8</v>
      </c>
      <c r="E278" s="6">
        <v>4</v>
      </c>
      <c r="F278" s="15">
        <v>6950</v>
      </c>
      <c r="G278" s="20">
        <v>6900</v>
      </c>
      <c r="H278" s="20">
        <v>6800</v>
      </c>
      <c r="I278" s="20"/>
      <c r="J278" s="30">
        <f t="shared" si="71"/>
        <v>5162.5</v>
      </c>
      <c r="K278" s="8">
        <f t="shared" si="69"/>
        <v>1.109582492725385</v>
      </c>
      <c r="L278" s="7">
        <f t="shared" si="66"/>
        <v>6800</v>
      </c>
      <c r="M278" s="7">
        <f t="shared" si="65"/>
        <v>54400</v>
      </c>
      <c r="N278" s="3"/>
      <c r="P278" s="17">
        <f>_xlfn.STDEV.S(F278:H278)</f>
        <v>76.376261582597337</v>
      </c>
      <c r="Q278" s="18">
        <f>(F278+G278+H278)/3</f>
        <v>6883.333333333333</v>
      </c>
    </row>
    <row r="279" spans="1:17" ht="26.1" customHeight="1" x14ac:dyDescent="0.3">
      <c r="A279" s="4">
        <f t="shared" si="70"/>
        <v>274</v>
      </c>
      <c r="B279" s="16" t="s">
        <v>288</v>
      </c>
      <c r="C279" s="5" t="s">
        <v>332</v>
      </c>
      <c r="D279" s="6">
        <v>7</v>
      </c>
      <c r="E279" s="6">
        <v>4</v>
      </c>
      <c r="F279" s="15">
        <v>6750</v>
      </c>
      <c r="G279" s="20">
        <v>6550</v>
      </c>
      <c r="H279" s="20">
        <v>7000</v>
      </c>
      <c r="I279" s="20"/>
      <c r="J279" s="30">
        <f t="shared" si="71"/>
        <v>5075</v>
      </c>
      <c r="K279" s="8">
        <f t="shared" si="69"/>
        <v>3.3319579454356361</v>
      </c>
      <c r="L279" s="7">
        <f t="shared" si="66"/>
        <v>6550</v>
      </c>
      <c r="M279" s="7">
        <f t="shared" si="65"/>
        <v>45850</v>
      </c>
      <c r="N279" s="3"/>
      <c r="P279" s="17">
        <f>_xlfn.STDEV.S(F279:H279)</f>
        <v>225.46248764114469</v>
      </c>
      <c r="Q279" s="18">
        <f>(F279+G279+H279)/3</f>
        <v>6766.666666666667</v>
      </c>
    </row>
    <row r="280" spans="1:17" ht="26.1" customHeight="1" x14ac:dyDescent="0.3">
      <c r="A280" s="4">
        <f t="shared" si="70"/>
        <v>275</v>
      </c>
      <c r="B280" s="16" t="s">
        <v>289</v>
      </c>
      <c r="C280" s="5" t="s">
        <v>332</v>
      </c>
      <c r="D280" s="6">
        <v>9</v>
      </c>
      <c r="E280" s="6">
        <v>4</v>
      </c>
      <c r="F280" s="15">
        <v>6400</v>
      </c>
      <c r="G280" s="20">
        <v>5950</v>
      </c>
      <c r="H280" s="20">
        <v>5800</v>
      </c>
      <c r="I280" s="20">
        <v>6490.4</v>
      </c>
      <c r="J280" s="30">
        <f t="shared" si="71"/>
        <v>6160.1</v>
      </c>
      <c r="K280" s="8">
        <f t="shared" si="69"/>
        <v>5.4687401160814435</v>
      </c>
      <c r="L280" s="7">
        <f t="shared" si="66"/>
        <v>5800</v>
      </c>
      <c r="M280" s="7">
        <f t="shared" si="65"/>
        <v>52200</v>
      </c>
      <c r="N280" s="3"/>
      <c r="P280" s="17">
        <f t="shared" si="72"/>
        <v>336.87985989073303</v>
      </c>
      <c r="Q280" s="18">
        <f t="shared" si="73"/>
        <v>6160.1</v>
      </c>
    </row>
    <row r="281" spans="1:17" ht="26.1" customHeight="1" x14ac:dyDescent="0.3">
      <c r="A281" s="4">
        <f t="shared" si="70"/>
        <v>276</v>
      </c>
      <c r="B281" s="16" t="s">
        <v>290</v>
      </c>
      <c r="C281" s="5" t="s">
        <v>332</v>
      </c>
      <c r="D281" s="6">
        <v>8</v>
      </c>
      <c r="E281" s="6">
        <v>4</v>
      </c>
      <c r="F281" s="15">
        <v>6700</v>
      </c>
      <c r="G281" s="20">
        <v>6000</v>
      </c>
      <c r="H281" s="20">
        <v>6000</v>
      </c>
      <c r="I281" s="20">
        <v>6661.2</v>
      </c>
      <c r="J281" s="30">
        <f t="shared" si="71"/>
        <v>6340.3</v>
      </c>
      <c r="K281" s="8">
        <f t="shared" si="69"/>
        <v>6.202604424152744</v>
      </c>
      <c r="L281" s="7">
        <f t="shared" si="66"/>
        <v>6000</v>
      </c>
      <c r="M281" s="7">
        <f t="shared" si="65"/>
        <v>48000</v>
      </c>
      <c r="N281" s="3"/>
      <c r="P281" s="17">
        <f t="shared" si="72"/>
        <v>393.26372830455642</v>
      </c>
      <c r="Q281" s="18">
        <f t="shared" si="73"/>
        <v>6340.3</v>
      </c>
    </row>
    <row r="282" spans="1:17" ht="26.1" customHeight="1" x14ac:dyDescent="0.3">
      <c r="A282" s="4">
        <f t="shared" si="70"/>
        <v>277</v>
      </c>
      <c r="B282" s="16" t="s">
        <v>291</v>
      </c>
      <c r="C282" s="5" t="s">
        <v>332</v>
      </c>
      <c r="D282" s="6">
        <v>8</v>
      </c>
      <c r="E282" s="6">
        <v>4</v>
      </c>
      <c r="F282" s="15">
        <v>5900</v>
      </c>
      <c r="G282" s="20">
        <v>6200</v>
      </c>
      <c r="H282" s="20">
        <v>5800</v>
      </c>
      <c r="I282" s="20">
        <v>7002.8</v>
      </c>
      <c r="J282" s="30">
        <f t="shared" si="71"/>
        <v>6225.7</v>
      </c>
      <c r="K282" s="8">
        <f t="shared" si="69"/>
        <v>8.757821484415194</v>
      </c>
      <c r="L282" s="7">
        <f t="shared" si="66"/>
        <v>5800</v>
      </c>
      <c r="M282" s="7">
        <f t="shared" si="65"/>
        <v>46400</v>
      </c>
      <c r="N282" s="3"/>
      <c r="P282" s="17">
        <f t="shared" si="72"/>
        <v>545.23569215523673</v>
      </c>
      <c r="Q282" s="18">
        <f t="shared" si="73"/>
        <v>6225.7</v>
      </c>
    </row>
    <row r="283" spans="1:17" ht="26.1" customHeight="1" x14ac:dyDescent="0.3">
      <c r="A283" s="4">
        <f t="shared" si="70"/>
        <v>278</v>
      </c>
      <c r="B283" s="16" t="s">
        <v>292</v>
      </c>
      <c r="C283" s="5" t="s">
        <v>332</v>
      </c>
      <c r="D283" s="6">
        <v>8</v>
      </c>
      <c r="E283" s="6">
        <v>4</v>
      </c>
      <c r="F283" s="15">
        <v>6400</v>
      </c>
      <c r="G283" s="20">
        <v>6200</v>
      </c>
      <c r="H283" s="20">
        <v>5800</v>
      </c>
      <c r="I283" s="20">
        <v>8540</v>
      </c>
      <c r="J283" s="30">
        <f t="shared" si="71"/>
        <v>6735</v>
      </c>
      <c r="K283" s="8">
        <f t="shared" si="69"/>
        <v>18.246703950465538</v>
      </c>
      <c r="L283" s="7">
        <f t="shared" si="66"/>
        <v>5800</v>
      </c>
      <c r="M283" s="7">
        <f t="shared" si="65"/>
        <v>46400</v>
      </c>
      <c r="N283" s="3"/>
      <c r="P283" s="17">
        <f t="shared" si="72"/>
        <v>1228.915511063854</v>
      </c>
      <c r="Q283" s="18">
        <f t="shared" si="73"/>
        <v>6735</v>
      </c>
    </row>
    <row r="284" spans="1:17" ht="26.1" customHeight="1" x14ac:dyDescent="0.3">
      <c r="A284" s="4">
        <f t="shared" si="70"/>
        <v>279</v>
      </c>
      <c r="B284" s="16" t="s">
        <v>293</v>
      </c>
      <c r="C284" s="5" t="s">
        <v>332</v>
      </c>
      <c r="D284" s="6">
        <v>45</v>
      </c>
      <c r="E284" s="6">
        <v>4</v>
      </c>
      <c r="F284" s="15">
        <v>1800</v>
      </c>
      <c r="G284" s="20">
        <v>1940</v>
      </c>
      <c r="H284" s="20">
        <v>2000</v>
      </c>
      <c r="I284" s="20"/>
      <c r="J284" s="30">
        <f t="shared" si="71"/>
        <v>1435</v>
      </c>
      <c r="K284" s="8">
        <f t="shared" si="69"/>
        <v>5.3640433164950005</v>
      </c>
      <c r="L284" s="7">
        <f t="shared" si="66"/>
        <v>1800</v>
      </c>
      <c r="M284" s="7">
        <f t="shared" si="65"/>
        <v>81000</v>
      </c>
      <c r="N284" s="3"/>
      <c r="P284" s="17">
        <f>_xlfn.STDEV.S(F284:H284)</f>
        <v>102.63202878893767</v>
      </c>
      <c r="Q284" s="18">
        <f>(F284+G284+H284)/3</f>
        <v>1913.3333333333333</v>
      </c>
    </row>
    <row r="285" spans="1:17" ht="26.1" customHeight="1" x14ac:dyDescent="0.3">
      <c r="A285" s="4">
        <f t="shared" si="70"/>
        <v>280</v>
      </c>
      <c r="B285" s="16" t="s">
        <v>294</v>
      </c>
      <c r="C285" s="5" t="s">
        <v>332</v>
      </c>
      <c r="D285" s="6">
        <v>8</v>
      </c>
      <c r="E285" s="6">
        <v>4</v>
      </c>
      <c r="F285" s="15">
        <v>1600</v>
      </c>
      <c r="G285" s="20">
        <v>1700</v>
      </c>
      <c r="H285" s="20">
        <v>1850</v>
      </c>
      <c r="I285" s="20">
        <v>2836.99</v>
      </c>
      <c r="J285" s="30">
        <f t="shared" si="71"/>
        <v>1996.7474999999999</v>
      </c>
      <c r="K285" s="8">
        <f t="shared" si="69"/>
        <v>28.521664231204763</v>
      </c>
      <c r="L285" s="7">
        <f t="shared" si="66"/>
        <v>1600</v>
      </c>
      <c r="M285" s="7">
        <f t="shared" si="65"/>
        <v>12800</v>
      </c>
      <c r="N285" s="3"/>
      <c r="P285" s="17">
        <f t="shared" si="72"/>
        <v>569.50561749497535</v>
      </c>
      <c r="Q285" s="18">
        <f t="shared" si="73"/>
        <v>1996.7474999999999</v>
      </c>
    </row>
    <row r="286" spans="1:17" ht="26.1" customHeight="1" x14ac:dyDescent="0.3">
      <c r="A286" s="4">
        <f t="shared" si="70"/>
        <v>281</v>
      </c>
      <c r="B286" s="16" t="s">
        <v>295</v>
      </c>
      <c r="C286" s="5" t="s">
        <v>332</v>
      </c>
      <c r="D286" s="6">
        <v>14</v>
      </c>
      <c r="E286" s="6">
        <v>4</v>
      </c>
      <c r="F286" s="15">
        <v>1400</v>
      </c>
      <c r="G286" s="20">
        <v>1550</v>
      </c>
      <c r="H286" s="20">
        <v>1750</v>
      </c>
      <c r="I286" s="20"/>
      <c r="J286" s="30">
        <f t="shared" si="71"/>
        <v>1175</v>
      </c>
      <c r="K286" s="8">
        <f t="shared" si="69"/>
        <v>11.208142290268871</v>
      </c>
      <c r="L286" s="7">
        <f t="shared" si="66"/>
        <v>1400</v>
      </c>
      <c r="M286" s="7">
        <f t="shared" si="65"/>
        <v>19600</v>
      </c>
      <c r="N286" s="3"/>
      <c r="P286" s="17">
        <f>_xlfn.STDEV.S(F286:H286)</f>
        <v>175.59422921421231</v>
      </c>
      <c r="Q286" s="18">
        <f>(F286+G286+H286)/3</f>
        <v>1566.6666666666667</v>
      </c>
    </row>
    <row r="287" spans="1:17" ht="26.1" customHeight="1" x14ac:dyDescent="0.3">
      <c r="A287" s="4">
        <f t="shared" si="70"/>
        <v>282</v>
      </c>
      <c r="B287" s="16" t="s">
        <v>296</v>
      </c>
      <c r="C287" s="5" t="s">
        <v>332</v>
      </c>
      <c r="D287" s="6">
        <v>12</v>
      </c>
      <c r="E287" s="6">
        <v>4</v>
      </c>
      <c r="F287" s="15">
        <v>1150</v>
      </c>
      <c r="G287" s="20">
        <v>1280</v>
      </c>
      <c r="H287" s="20">
        <v>1350</v>
      </c>
      <c r="I287" s="20">
        <v>958.19</v>
      </c>
      <c r="J287" s="30">
        <f t="shared" si="71"/>
        <v>1184.5475000000001</v>
      </c>
      <c r="K287" s="8">
        <f t="shared" si="69"/>
        <v>14.53380028441749</v>
      </c>
      <c r="L287" s="7">
        <f t="shared" si="66"/>
        <v>958.19</v>
      </c>
      <c r="M287" s="7">
        <f t="shared" si="65"/>
        <v>11498.28</v>
      </c>
      <c r="N287" s="3"/>
      <c r="P287" s="17">
        <f t="shared" si="72"/>
        <v>172.15976792406028</v>
      </c>
      <c r="Q287" s="18">
        <f t="shared" si="73"/>
        <v>1184.5475000000001</v>
      </c>
    </row>
    <row r="288" spans="1:17" ht="26.1" customHeight="1" x14ac:dyDescent="0.3">
      <c r="A288" s="4">
        <f t="shared" si="70"/>
        <v>283</v>
      </c>
      <c r="B288" s="16" t="s">
        <v>297</v>
      </c>
      <c r="C288" s="5" t="s">
        <v>332</v>
      </c>
      <c r="D288" s="6">
        <v>12</v>
      </c>
      <c r="E288" s="6">
        <v>4</v>
      </c>
      <c r="F288" s="15">
        <v>2050</v>
      </c>
      <c r="G288" s="20">
        <v>1800</v>
      </c>
      <c r="H288" s="20">
        <v>1560</v>
      </c>
      <c r="I288" s="20"/>
      <c r="J288" s="30">
        <f t="shared" si="71"/>
        <v>1352.5</v>
      </c>
      <c r="K288" s="8">
        <f t="shared" si="69"/>
        <v>13.586894984056935</v>
      </c>
      <c r="L288" s="7">
        <f t="shared" si="66"/>
        <v>1560</v>
      </c>
      <c r="M288" s="7">
        <f t="shared" si="65"/>
        <v>18720</v>
      </c>
      <c r="N288" s="3"/>
      <c r="P288" s="17">
        <f>_xlfn.STDEV.S(F288:H288)</f>
        <v>245.01700621249338</v>
      </c>
      <c r="Q288" s="18">
        <f>(F288+G288+H288)/3</f>
        <v>1803.3333333333333</v>
      </c>
    </row>
    <row r="289" spans="1:17" ht="26.1" customHeight="1" x14ac:dyDescent="0.3">
      <c r="A289" s="4">
        <f t="shared" si="70"/>
        <v>284</v>
      </c>
      <c r="B289" s="16" t="s">
        <v>298</v>
      </c>
      <c r="C289" s="5" t="s">
        <v>332</v>
      </c>
      <c r="D289" s="6">
        <v>8</v>
      </c>
      <c r="E289" s="6">
        <v>4</v>
      </c>
      <c r="F289" s="15">
        <v>2200</v>
      </c>
      <c r="G289" s="20">
        <v>2600</v>
      </c>
      <c r="H289" s="20">
        <v>2750</v>
      </c>
      <c r="I289" s="20"/>
      <c r="J289" s="30">
        <f t="shared" si="71"/>
        <v>1887.5</v>
      </c>
      <c r="K289" s="8">
        <f t="shared" si="69"/>
        <v>11.29716695975628</v>
      </c>
      <c r="L289" s="7">
        <f t="shared" si="66"/>
        <v>2200</v>
      </c>
      <c r="M289" s="7">
        <f t="shared" si="65"/>
        <v>17600</v>
      </c>
      <c r="N289" s="3"/>
      <c r="P289" s="17">
        <f t="shared" ref="P289:P293" si="74">_xlfn.STDEV.S(F289:H289)</f>
        <v>284.31203515386636</v>
      </c>
      <c r="Q289" s="18">
        <f t="shared" ref="Q289:Q292" si="75">(F289+G289+H289)/3</f>
        <v>2516.6666666666665</v>
      </c>
    </row>
    <row r="290" spans="1:17" ht="26.1" customHeight="1" x14ac:dyDescent="0.3">
      <c r="A290" s="4">
        <f t="shared" si="70"/>
        <v>285</v>
      </c>
      <c r="B290" s="16" t="s">
        <v>299</v>
      </c>
      <c r="C290" s="5" t="s">
        <v>332</v>
      </c>
      <c r="D290" s="6">
        <v>15</v>
      </c>
      <c r="E290" s="6">
        <v>4</v>
      </c>
      <c r="F290" s="15">
        <v>2150</v>
      </c>
      <c r="G290" s="20">
        <v>2400</v>
      </c>
      <c r="H290" s="20">
        <v>2800</v>
      </c>
      <c r="I290" s="20"/>
      <c r="J290" s="30">
        <f t="shared" si="71"/>
        <v>1837.5</v>
      </c>
      <c r="K290" s="8">
        <f t="shared" si="69"/>
        <v>13.382527600616328</v>
      </c>
      <c r="L290" s="7">
        <f t="shared" si="66"/>
        <v>2150</v>
      </c>
      <c r="M290" s="7">
        <f t="shared" si="65"/>
        <v>32250</v>
      </c>
      <c r="N290" s="3"/>
      <c r="P290" s="17">
        <f t="shared" si="74"/>
        <v>327.87192621510002</v>
      </c>
      <c r="Q290" s="18">
        <f t="shared" si="75"/>
        <v>2450</v>
      </c>
    </row>
    <row r="291" spans="1:17" ht="26.1" customHeight="1" x14ac:dyDescent="0.3">
      <c r="A291" s="4">
        <f t="shared" si="70"/>
        <v>286</v>
      </c>
      <c r="B291" s="16" t="s">
        <v>300</v>
      </c>
      <c r="C291" s="5" t="s">
        <v>332</v>
      </c>
      <c r="D291" s="6">
        <v>17</v>
      </c>
      <c r="E291" s="6">
        <v>4</v>
      </c>
      <c r="F291" s="15">
        <v>1900</v>
      </c>
      <c r="G291" s="20">
        <v>2090</v>
      </c>
      <c r="H291" s="20">
        <v>2400</v>
      </c>
      <c r="I291" s="20"/>
      <c r="J291" s="30">
        <f t="shared" si="71"/>
        <v>1597.5</v>
      </c>
      <c r="K291" s="8">
        <f t="shared" si="69"/>
        <v>11.849229543778367</v>
      </c>
      <c r="L291" s="7">
        <f t="shared" si="66"/>
        <v>1900</v>
      </c>
      <c r="M291" s="7">
        <f t="shared" si="65"/>
        <v>32300</v>
      </c>
      <c r="N291" s="3"/>
      <c r="P291" s="17">
        <f t="shared" si="74"/>
        <v>252.38858928247924</v>
      </c>
      <c r="Q291" s="18">
        <f t="shared" si="75"/>
        <v>2130</v>
      </c>
    </row>
    <row r="292" spans="1:17" ht="26.1" customHeight="1" x14ac:dyDescent="0.3">
      <c r="A292" s="4">
        <f t="shared" si="70"/>
        <v>287</v>
      </c>
      <c r="B292" s="16" t="s">
        <v>301</v>
      </c>
      <c r="C292" s="5" t="s">
        <v>332</v>
      </c>
      <c r="D292" s="6">
        <v>17</v>
      </c>
      <c r="E292" s="6">
        <v>4</v>
      </c>
      <c r="F292" s="15">
        <v>2950</v>
      </c>
      <c r="G292" s="20">
        <v>2790</v>
      </c>
      <c r="H292" s="20">
        <v>2940</v>
      </c>
      <c r="I292" s="20"/>
      <c r="J292" s="30">
        <f t="shared" si="71"/>
        <v>2170</v>
      </c>
      <c r="K292" s="8">
        <f t="shared" si="69"/>
        <v>3.097771811002016</v>
      </c>
      <c r="L292" s="7">
        <f t="shared" si="66"/>
        <v>2790</v>
      </c>
      <c r="M292" s="7">
        <f t="shared" si="65"/>
        <v>47430</v>
      </c>
      <c r="N292" s="3"/>
      <c r="P292" s="17">
        <f t="shared" si="74"/>
        <v>89.628864398325007</v>
      </c>
      <c r="Q292" s="18">
        <f t="shared" si="75"/>
        <v>2893.3333333333335</v>
      </c>
    </row>
    <row r="293" spans="1:17" ht="26.1" customHeight="1" x14ac:dyDescent="0.3">
      <c r="A293" s="4">
        <f t="shared" si="70"/>
        <v>288</v>
      </c>
      <c r="B293" s="16" t="s">
        <v>302</v>
      </c>
      <c r="C293" s="5" t="s">
        <v>332</v>
      </c>
      <c r="D293" s="6">
        <v>17</v>
      </c>
      <c r="E293" s="6">
        <v>4</v>
      </c>
      <c r="F293" s="15">
        <v>4700</v>
      </c>
      <c r="G293" s="20">
        <v>4580</v>
      </c>
      <c r="H293" s="20">
        <v>4660</v>
      </c>
      <c r="I293" s="20"/>
      <c r="J293" s="30">
        <f t="shared" si="71"/>
        <v>3485</v>
      </c>
      <c r="K293" s="8">
        <f t="shared" si="69"/>
        <v>1.3149428106042584</v>
      </c>
      <c r="L293" s="7">
        <f t="shared" si="66"/>
        <v>4580</v>
      </c>
      <c r="M293" s="7">
        <f t="shared" si="65"/>
        <v>77860</v>
      </c>
      <c r="N293" s="3"/>
      <c r="P293" s="17">
        <f t="shared" si="74"/>
        <v>61.101009266077874</v>
      </c>
      <c r="Q293" s="18">
        <f>(F293+G293+H293)/3</f>
        <v>4646.666666666667</v>
      </c>
    </row>
    <row r="294" spans="1:17" ht="26.1" customHeight="1" x14ac:dyDescent="0.3">
      <c r="A294" s="4">
        <f t="shared" si="70"/>
        <v>289</v>
      </c>
      <c r="B294" s="16" t="s">
        <v>303</v>
      </c>
      <c r="C294" s="5" t="s">
        <v>332</v>
      </c>
      <c r="D294" s="6">
        <v>30</v>
      </c>
      <c r="E294" s="6">
        <v>4</v>
      </c>
      <c r="F294" s="15">
        <v>2500</v>
      </c>
      <c r="G294" s="20">
        <v>2000</v>
      </c>
      <c r="H294" s="20">
        <v>2420</v>
      </c>
      <c r="I294" s="20">
        <v>2964.01</v>
      </c>
      <c r="J294" s="30">
        <f t="shared" si="71"/>
        <v>2471.0025000000001</v>
      </c>
      <c r="K294" s="8">
        <f t="shared" si="69"/>
        <v>15.98997099936182</v>
      </c>
      <c r="L294" s="7">
        <f t="shared" si="66"/>
        <v>2000</v>
      </c>
      <c r="M294" s="7">
        <f t="shared" si="65"/>
        <v>60000</v>
      </c>
      <c r="N294" s="3"/>
      <c r="P294" s="17">
        <f t="shared" si="72"/>
        <v>395.1125831435055</v>
      </c>
      <c r="Q294" s="18">
        <f t="shared" si="73"/>
        <v>2471.0025000000001</v>
      </c>
    </row>
    <row r="295" spans="1:17" ht="26.1" customHeight="1" x14ac:dyDescent="0.3">
      <c r="A295" s="4">
        <f t="shared" si="70"/>
        <v>290</v>
      </c>
      <c r="B295" s="16" t="s">
        <v>304</v>
      </c>
      <c r="C295" s="5" t="s">
        <v>332</v>
      </c>
      <c r="D295" s="6">
        <v>15</v>
      </c>
      <c r="E295" s="6">
        <v>4</v>
      </c>
      <c r="F295" s="15">
        <v>1100</v>
      </c>
      <c r="G295" s="20">
        <v>800</v>
      </c>
      <c r="H295" s="20">
        <v>900</v>
      </c>
      <c r="I295" s="20"/>
      <c r="J295" s="30">
        <f t="shared" si="71"/>
        <v>700</v>
      </c>
      <c r="K295" s="8">
        <f t="shared" si="69"/>
        <v>16.366341767699403</v>
      </c>
      <c r="L295" s="7">
        <f t="shared" si="66"/>
        <v>800</v>
      </c>
      <c r="M295" s="7">
        <f t="shared" si="65"/>
        <v>12000</v>
      </c>
      <c r="N295" s="3"/>
      <c r="P295" s="17">
        <f>_xlfn.STDEV.S(F295:H295)</f>
        <v>152.75252316519442</v>
      </c>
      <c r="Q295" s="18">
        <f>(F295+G295+H295)/3</f>
        <v>933.33333333333337</v>
      </c>
    </row>
    <row r="296" spans="1:17" ht="26.1" customHeight="1" x14ac:dyDescent="0.3">
      <c r="A296" s="4">
        <f t="shared" si="70"/>
        <v>291</v>
      </c>
      <c r="B296" s="16" t="s">
        <v>305</v>
      </c>
      <c r="C296" s="5" t="s">
        <v>332</v>
      </c>
      <c r="D296" s="6">
        <v>17</v>
      </c>
      <c r="E296" s="6">
        <v>4</v>
      </c>
      <c r="F296" s="15">
        <v>900</v>
      </c>
      <c r="G296" s="20">
        <v>750</v>
      </c>
      <c r="H296" s="20">
        <v>600</v>
      </c>
      <c r="I296" s="20"/>
      <c r="J296" s="30">
        <f t="shared" si="71"/>
        <v>562.5</v>
      </c>
      <c r="K296" s="8">
        <f t="shared" si="69"/>
        <v>20</v>
      </c>
      <c r="L296" s="7">
        <f t="shared" si="66"/>
        <v>600</v>
      </c>
      <c r="M296" s="7">
        <f t="shared" si="65"/>
        <v>10200</v>
      </c>
      <c r="N296" s="3"/>
      <c r="P296" s="17">
        <f>_xlfn.STDEV.S(F296:H296)</f>
        <v>150</v>
      </c>
      <c r="Q296" s="18">
        <f>(F296+G296+H296)/3</f>
        <v>750</v>
      </c>
    </row>
    <row r="297" spans="1:17" ht="26.1" customHeight="1" x14ac:dyDescent="0.3">
      <c r="A297" s="4">
        <f t="shared" si="70"/>
        <v>292</v>
      </c>
      <c r="B297" s="16" t="s">
        <v>306</v>
      </c>
      <c r="C297" s="5" t="s">
        <v>332</v>
      </c>
      <c r="D297" s="6">
        <v>15</v>
      </c>
      <c r="E297" s="6">
        <v>4</v>
      </c>
      <c r="F297" s="15">
        <v>2400</v>
      </c>
      <c r="G297" s="20">
        <v>2500</v>
      </c>
      <c r="H297" s="20">
        <v>2700</v>
      </c>
      <c r="I297" s="20">
        <v>2562</v>
      </c>
      <c r="J297" s="30">
        <f t="shared" si="71"/>
        <v>2540.5</v>
      </c>
      <c r="K297" s="8">
        <f t="shared" si="69"/>
        <v>4.9416579956622142</v>
      </c>
      <c r="L297" s="7">
        <f t="shared" si="66"/>
        <v>2400</v>
      </c>
      <c r="M297" s="7">
        <f t="shared" si="65"/>
        <v>36000</v>
      </c>
      <c r="N297" s="3"/>
      <c r="P297" s="17">
        <f t="shared" si="72"/>
        <v>125.54282137979854</v>
      </c>
      <c r="Q297" s="18">
        <f t="shared" si="73"/>
        <v>2540.5</v>
      </c>
    </row>
    <row r="298" spans="1:17" ht="26.1" customHeight="1" x14ac:dyDescent="0.3">
      <c r="A298" s="4">
        <f t="shared" si="70"/>
        <v>293</v>
      </c>
      <c r="B298" s="16" t="s">
        <v>307</v>
      </c>
      <c r="C298" s="5" t="s">
        <v>332</v>
      </c>
      <c r="D298" s="6">
        <v>6</v>
      </c>
      <c r="E298" s="6">
        <v>4</v>
      </c>
      <c r="F298" s="15">
        <v>3800</v>
      </c>
      <c r="G298" s="20">
        <v>3900</v>
      </c>
      <c r="H298" s="20">
        <v>3100</v>
      </c>
      <c r="I298" s="20">
        <v>3074.4</v>
      </c>
      <c r="J298" s="30">
        <f t="shared" si="71"/>
        <v>3468.6</v>
      </c>
      <c r="K298" s="8">
        <f t="shared" si="69"/>
        <v>12.754840743651139</v>
      </c>
      <c r="L298" s="7">
        <f t="shared" si="66"/>
        <v>3074.4</v>
      </c>
      <c r="M298" s="7">
        <f t="shared" si="65"/>
        <v>18446.400000000001</v>
      </c>
      <c r="N298" s="3"/>
      <c r="P298" s="17">
        <f t="shared" si="72"/>
        <v>442.41440603428339</v>
      </c>
      <c r="Q298" s="18">
        <f t="shared" si="73"/>
        <v>3468.6</v>
      </c>
    </row>
    <row r="299" spans="1:17" ht="26.1" customHeight="1" x14ac:dyDescent="0.3">
      <c r="A299" s="4">
        <f t="shared" si="70"/>
        <v>294</v>
      </c>
      <c r="B299" s="16" t="s">
        <v>308</v>
      </c>
      <c r="C299" s="5" t="s">
        <v>332</v>
      </c>
      <c r="D299" s="6">
        <v>6</v>
      </c>
      <c r="E299" s="6">
        <v>4</v>
      </c>
      <c r="F299" s="15">
        <v>4400</v>
      </c>
      <c r="G299" s="20">
        <v>4500</v>
      </c>
      <c r="H299" s="20">
        <v>4100</v>
      </c>
      <c r="I299" s="20">
        <v>3586.8</v>
      </c>
      <c r="J299" s="30">
        <f t="shared" si="71"/>
        <v>4146.7</v>
      </c>
      <c r="K299" s="8">
        <f t="shared" si="69"/>
        <v>9.8908174710505019</v>
      </c>
      <c r="L299" s="7">
        <f t="shared" si="66"/>
        <v>3586.8</v>
      </c>
      <c r="M299" s="7">
        <f t="shared" si="65"/>
        <v>21520.800000000003</v>
      </c>
      <c r="N299" s="3"/>
      <c r="P299" s="17">
        <f t="shared" si="72"/>
        <v>410.14252807205116</v>
      </c>
      <c r="Q299" s="18">
        <f t="shared" si="73"/>
        <v>4146.7</v>
      </c>
    </row>
    <row r="300" spans="1:17" ht="26.1" customHeight="1" x14ac:dyDescent="0.3">
      <c r="A300" s="4">
        <f t="shared" si="70"/>
        <v>295</v>
      </c>
      <c r="B300" s="16" t="s">
        <v>309</v>
      </c>
      <c r="C300" s="5" t="s">
        <v>332</v>
      </c>
      <c r="D300" s="6">
        <v>16</v>
      </c>
      <c r="E300" s="6">
        <v>4</v>
      </c>
      <c r="F300" s="15">
        <v>1500</v>
      </c>
      <c r="G300" s="20">
        <v>1700</v>
      </c>
      <c r="H300" s="20">
        <v>1600</v>
      </c>
      <c r="I300" s="20"/>
      <c r="J300" s="30">
        <f t="shared" si="71"/>
        <v>1200</v>
      </c>
      <c r="K300" s="8">
        <f t="shared" si="69"/>
        <v>6.25</v>
      </c>
      <c r="L300" s="7">
        <f t="shared" si="66"/>
        <v>1500</v>
      </c>
      <c r="M300" s="7">
        <f t="shared" si="65"/>
        <v>24000</v>
      </c>
      <c r="N300" s="3"/>
      <c r="P300" s="17">
        <f>_xlfn.STDEV.S(F300:H300)</f>
        <v>100</v>
      </c>
      <c r="Q300" s="18">
        <f>(F300+G300+H300)/3</f>
        <v>1600</v>
      </c>
    </row>
    <row r="301" spans="1:17" ht="26.1" customHeight="1" x14ac:dyDescent="0.3">
      <c r="A301" s="4">
        <f t="shared" si="70"/>
        <v>296</v>
      </c>
      <c r="B301" s="16" t="s">
        <v>310</v>
      </c>
      <c r="C301" s="5" t="s">
        <v>332</v>
      </c>
      <c r="D301" s="6">
        <v>5</v>
      </c>
      <c r="E301" s="6">
        <v>4</v>
      </c>
      <c r="F301" s="15">
        <v>9800</v>
      </c>
      <c r="G301" s="20">
        <v>10500</v>
      </c>
      <c r="H301" s="20">
        <v>12500</v>
      </c>
      <c r="I301" s="20">
        <v>13172.1</v>
      </c>
      <c r="J301" s="30">
        <f t="shared" si="71"/>
        <v>11493.025</v>
      </c>
      <c r="K301" s="8">
        <f t="shared" si="69"/>
        <v>13.926673951362876</v>
      </c>
      <c r="L301" s="7">
        <f t="shared" si="66"/>
        <v>9800</v>
      </c>
      <c r="M301" s="7">
        <f t="shared" si="65"/>
        <v>49000</v>
      </c>
      <c r="N301" s="3"/>
      <c r="P301" s="17">
        <f t="shared" si="72"/>
        <v>1600.596118898623</v>
      </c>
      <c r="Q301" s="18">
        <f t="shared" si="73"/>
        <v>11493.025</v>
      </c>
    </row>
    <row r="302" spans="1:17" ht="26.1" customHeight="1" x14ac:dyDescent="0.3">
      <c r="A302" s="4">
        <f t="shared" si="70"/>
        <v>297</v>
      </c>
      <c r="B302" s="16" t="s">
        <v>311</v>
      </c>
      <c r="C302" s="5" t="s">
        <v>332</v>
      </c>
      <c r="D302" s="6">
        <v>5</v>
      </c>
      <c r="E302" s="6">
        <v>4</v>
      </c>
      <c r="F302" s="15">
        <v>11500</v>
      </c>
      <c r="G302" s="20">
        <v>12700</v>
      </c>
      <c r="H302" s="20">
        <v>13000</v>
      </c>
      <c r="I302" s="20">
        <v>14847.64</v>
      </c>
      <c r="J302" s="30">
        <f t="shared" si="71"/>
        <v>13011.91</v>
      </c>
      <c r="K302" s="8">
        <f t="shared" si="69"/>
        <v>10.642736040087151</v>
      </c>
      <c r="L302" s="7">
        <f t="shared" si="66"/>
        <v>11500</v>
      </c>
      <c r="M302" s="7">
        <f t="shared" si="65"/>
        <v>57500</v>
      </c>
      <c r="N302" s="3"/>
      <c r="P302" s="17">
        <f t="shared" si="72"/>
        <v>1384.8232350737039</v>
      </c>
      <c r="Q302" s="18">
        <f t="shared" si="73"/>
        <v>13011.91</v>
      </c>
    </row>
    <row r="303" spans="1:17" ht="26.1" customHeight="1" x14ac:dyDescent="0.3">
      <c r="A303" s="4">
        <f t="shared" si="70"/>
        <v>298</v>
      </c>
      <c r="B303" s="16" t="s">
        <v>312</v>
      </c>
      <c r="C303" s="5" t="s">
        <v>332</v>
      </c>
      <c r="D303" s="6">
        <v>4</v>
      </c>
      <c r="E303" s="6">
        <v>4</v>
      </c>
      <c r="F303" s="15">
        <v>15800</v>
      </c>
      <c r="G303" s="20">
        <v>18900</v>
      </c>
      <c r="H303" s="20">
        <v>17500</v>
      </c>
      <c r="I303" s="20">
        <v>14859.6</v>
      </c>
      <c r="J303" s="30">
        <f t="shared" si="71"/>
        <v>16764.900000000001</v>
      </c>
      <c r="K303" s="8">
        <f t="shared" si="69"/>
        <v>10.703652634794917</v>
      </c>
      <c r="L303" s="7">
        <f t="shared" si="66"/>
        <v>14859.6</v>
      </c>
      <c r="M303" s="7">
        <f t="shared" si="65"/>
        <v>59438.400000000001</v>
      </c>
      <c r="N303" s="3"/>
      <c r="P303" s="17">
        <f t="shared" si="72"/>
        <v>1794.456660570733</v>
      </c>
      <c r="Q303" s="18">
        <f t="shared" si="73"/>
        <v>16764.900000000001</v>
      </c>
    </row>
    <row r="304" spans="1:17" ht="26.1" customHeight="1" x14ac:dyDescent="0.3">
      <c r="A304" s="4">
        <f t="shared" si="70"/>
        <v>299</v>
      </c>
      <c r="B304" s="16" t="s">
        <v>313</v>
      </c>
      <c r="C304" s="5" t="s">
        <v>332</v>
      </c>
      <c r="D304" s="6">
        <v>6</v>
      </c>
      <c r="E304" s="6">
        <v>4</v>
      </c>
      <c r="F304" s="15">
        <v>29500</v>
      </c>
      <c r="G304" s="20">
        <v>27840</v>
      </c>
      <c r="H304" s="20">
        <v>31500</v>
      </c>
      <c r="I304" s="20">
        <v>15167.04</v>
      </c>
      <c r="J304" s="30">
        <f t="shared" si="71"/>
        <v>26001.760000000002</v>
      </c>
      <c r="K304" s="8">
        <f t="shared" si="69"/>
        <v>28.369264160473996</v>
      </c>
      <c r="L304" s="7">
        <f t="shared" si="66"/>
        <v>15167.04</v>
      </c>
      <c r="M304" s="7">
        <f t="shared" si="65"/>
        <v>91002.240000000005</v>
      </c>
      <c r="N304" s="3"/>
      <c r="P304" s="17">
        <f t="shared" si="72"/>
        <v>7376.5079807724633</v>
      </c>
      <c r="Q304" s="18">
        <f t="shared" si="73"/>
        <v>26001.760000000002</v>
      </c>
    </row>
    <row r="305" spans="1:17" ht="26.1" customHeight="1" x14ac:dyDescent="0.3">
      <c r="A305" s="4">
        <f t="shared" si="70"/>
        <v>300</v>
      </c>
      <c r="B305" s="16" t="s">
        <v>314</v>
      </c>
      <c r="C305" s="5" t="s">
        <v>332</v>
      </c>
      <c r="D305" s="6">
        <v>5</v>
      </c>
      <c r="E305" s="6">
        <v>4</v>
      </c>
      <c r="F305" s="15">
        <v>35700</v>
      </c>
      <c r="G305" s="20">
        <v>37800</v>
      </c>
      <c r="H305" s="20">
        <v>35400</v>
      </c>
      <c r="I305" s="20"/>
      <c r="J305" s="30">
        <f t="shared" si="71"/>
        <v>27225</v>
      </c>
      <c r="K305" s="8">
        <f t="shared" si="69"/>
        <v>3.6023958211079945</v>
      </c>
      <c r="L305" s="7">
        <f t="shared" si="66"/>
        <v>35400</v>
      </c>
      <c r="M305" s="7">
        <f t="shared" si="65"/>
        <v>177000</v>
      </c>
      <c r="N305" s="3"/>
      <c r="P305" s="17">
        <f>_xlfn.STDEV.S(F305:H305)</f>
        <v>1307.669683062202</v>
      </c>
      <c r="Q305" s="18">
        <f>(F305+G305+H305)/3</f>
        <v>36300</v>
      </c>
    </row>
    <row r="306" spans="1:17" ht="26.1" customHeight="1" x14ac:dyDescent="0.3">
      <c r="A306" s="4">
        <f t="shared" si="70"/>
        <v>301</v>
      </c>
      <c r="B306" s="16" t="s">
        <v>315</v>
      </c>
      <c r="C306" s="5" t="s">
        <v>332</v>
      </c>
      <c r="D306" s="6">
        <v>45</v>
      </c>
      <c r="E306" s="6">
        <v>4</v>
      </c>
      <c r="F306" s="15">
        <v>3250</v>
      </c>
      <c r="G306" s="20">
        <v>2780</v>
      </c>
      <c r="H306" s="20">
        <v>3500</v>
      </c>
      <c r="I306" s="20">
        <v>4608.88</v>
      </c>
      <c r="J306" s="30">
        <f t="shared" si="71"/>
        <v>3534.7200000000003</v>
      </c>
      <c r="K306" s="8">
        <f t="shared" si="69"/>
        <v>21.948573806875586</v>
      </c>
      <c r="L306" s="7">
        <f t="shared" si="66"/>
        <v>2780</v>
      </c>
      <c r="M306" s="7">
        <f t="shared" si="65"/>
        <v>125100</v>
      </c>
      <c r="N306" s="3"/>
      <c r="P306" s="17">
        <f t="shared" si="72"/>
        <v>775.82062806639271</v>
      </c>
      <c r="Q306" s="18">
        <f t="shared" si="73"/>
        <v>3534.7200000000003</v>
      </c>
    </row>
    <row r="307" spans="1:17" ht="26.1" customHeight="1" x14ac:dyDescent="0.3">
      <c r="A307" s="4">
        <f t="shared" si="70"/>
        <v>302</v>
      </c>
      <c r="B307" s="16" t="s">
        <v>316</v>
      </c>
      <c r="C307" s="5" t="s">
        <v>332</v>
      </c>
      <c r="D307" s="6">
        <v>45</v>
      </c>
      <c r="E307" s="6">
        <v>4</v>
      </c>
      <c r="F307" s="15">
        <v>3500</v>
      </c>
      <c r="G307" s="20">
        <v>3000</v>
      </c>
      <c r="H307" s="20">
        <v>4150</v>
      </c>
      <c r="I307" s="20"/>
      <c r="J307" s="30">
        <f t="shared" si="71"/>
        <v>2662.5</v>
      </c>
      <c r="K307" s="8">
        <f t="shared" si="69"/>
        <v>16.243045907987035</v>
      </c>
      <c r="L307" s="7">
        <f t="shared" si="66"/>
        <v>3000</v>
      </c>
      <c r="M307" s="7">
        <f t="shared" si="65"/>
        <v>135000</v>
      </c>
      <c r="N307" s="3"/>
      <c r="P307" s="17">
        <f>_xlfn.STDEV.S(F307:H307)</f>
        <v>576.62812973353982</v>
      </c>
      <c r="Q307" s="18">
        <f>(F307+G307+H307)/3</f>
        <v>3550</v>
      </c>
    </row>
    <row r="308" spans="1:17" ht="26.1" customHeight="1" x14ac:dyDescent="0.3">
      <c r="A308" s="4">
        <f t="shared" si="70"/>
        <v>303</v>
      </c>
      <c r="B308" s="16" t="s">
        <v>317</v>
      </c>
      <c r="C308" s="5" t="s">
        <v>332</v>
      </c>
      <c r="D308" s="6">
        <v>45</v>
      </c>
      <c r="E308" s="6">
        <v>4</v>
      </c>
      <c r="F308" s="15">
        <v>3750</v>
      </c>
      <c r="G308" s="20">
        <v>3400</v>
      </c>
      <c r="H308" s="20">
        <v>4400</v>
      </c>
      <c r="I308" s="20"/>
      <c r="J308" s="30">
        <f t="shared" si="71"/>
        <v>2887.5</v>
      </c>
      <c r="K308" s="8">
        <f t="shared" si="69"/>
        <v>13.180378655963921</v>
      </c>
      <c r="L308" s="7">
        <f t="shared" si="66"/>
        <v>3400</v>
      </c>
      <c r="M308" s="7">
        <f t="shared" si="65"/>
        <v>153000</v>
      </c>
      <c r="N308" s="3"/>
      <c r="P308" s="17">
        <f>_xlfn.STDEV.S(F308:H308)</f>
        <v>507.44457825461097</v>
      </c>
      <c r="Q308" s="18">
        <f>(F308+G308+H308)/3</f>
        <v>3850</v>
      </c>
    </row>
    <row r="309" spans="1:17" ht="26.1" customHeight="1" x14ac:dyDescent="0.3">
      <c r="A309" s="4">
        <f t="shared" si="70"/>
        <v>304</v>
      </c>
      <c r="B309" s="16" t="s">
        <v>318</v>
      </c>
      <c r="C309" s="5" t="s">
        <v>332</v>
      </c>
      <c r="D309" s="6">
        <v>55</v>
      </c>
      <c r="E309" s="6">
        <v>4</v>
      </c>
      <c r="F309" s="15">
        <v>900</v>
      </c>
      <c r="G309" s="20">
        <v>950</v>
      </c>
      <c r="H309" s="20">
        <v>1000</v>
      </c>
      <c r="I309" s="20">
        <v>1040.6500000000001</v>
      </c>
      <c r="J309" s="30">
        <f t="shared" si="71"/>
        <v>972.66250000000002</v>
      </c>
      <c r="K309" s="8">
        <f t="shared" si="69"/>
        <v>6.2714644307049578</v>
      </c>
      <c r="L309" s="7">
        <f t="shared" si="66"/>
        <v>900</v>
      </c>
      <c r="M309" s="7">
        <f t="shared" si="65"/>
        <v>49500</v>
      </c>
      <c r="N309" s="3"/>
      <c r="P309" s="17">
        <f t="shared" si="72"/>
        <v>61.000182718305616</v>
      </c>
      <c r="Q309" s="18">
        <f t="shared" si="73"/>
        <v>972.66250000000002</v>
      </c>
    </row>
    <row r="310" spans="1:17" ht="26.1" customHeight="1" x14ac:dyDescent="0.3">
      <c r="A310" s="4">
        <f t="shared" si="70"/>
        <v>305</v>
      </c>
      <c r="B310" s="16" t="s">
        <v>319</v>
      </c>
      <c r="C310" s="5" t="s">
        <v>332</v>
      </c>
      <c r="D310" s="6">
        <v>60</v>
      </c>
      <c r="E310" s="6">
        <v>4</v>
      </c>
      <c r="F310" s="15">
        <v>1050</v>
      </c>
      <c r="G310" s="20">
        <v>1100</v>
      </c>
      <c r="H310" s="20">
        <v>1250</v>
      </c>
      <c r="I310" s="20">
        <v>1085.49</v>
      </c>
      <c r="J310" s="30">
        <f t="shared" si="71"/>
        <v>1121.3724999999999</v>
      </c>
      <c r="K310" s="8">
        <f t="shared" si="69"/>
        <v>7.8730561303104576</v>
      </c>
      <c r="L310" s="7">
        <f t="shared" si="66"/>
        <v>1050</v>
      </c>
      <c r="M310" s="7">
        <f t="shared" si="65"/>
        <v>63000</v>
      </c>
      <c r="N310" s="3"/>
      <c r="P310" s="17">
        <f t="shared" si="72"/>
        <v>88.286286354865624</v>
      </c>
      <c r="Q310" s="18">
        <f t="shared" si="73"/>
        <v>1121.3724999999999</v>
      </c>
    </row>
    <row r="311" spans="1:17" ht="26.1" customHeight="1" x14ac:dyDescent="0.3">
      <c r="A311" s="4">
        <f t="shared" si="70"/>
        <v>306</v>
      </c>
      <c r="B311" s="16" t="s">
        <v>320</v>
      </c>
      <c r="C311" s="5" t="s">
        <v>332</v>
      </c>
      <c r="D311" s="6">
        <v>60</v>
      </c>
      <c r="E311" s="6">
        <v>4</v>
      </c>
      <c r="F311" s="15">
        <v>1100</v>
      </c>
      <c r="G311" s="20">
        <v>1150</v>
      </c>
      <c r="H311" s="20">
        <v>1280</v>
      </c>
      <c r="I311" s="20">
        <v>1571.72</v>
      </c>
      <c r="J311" s="30">
        <f t="shared" si="71"/>
        <v>1275.43</v>
      </c>
      <c r="K311" s="8">
        <f t="shared" si="69"/>
        <v>16.590071837974644</v>
      </c>
      <c r="L311" s="7">
        <f t="shared" si="66"/>
        <v>1100</v>
      </c>
      <c r="M311" s="7">
        <f t="shared" si="65"/>
        <v>66000</v>
      </c>
      <c r="N311" s="3"/>
      <c r="P311" s="17">
        <f t="shared" si="72"/>
        <v>211.59475324307999</v>
      </c>
      <c r="Q311" s="18">
        <f t="shared" si="73"/>
        <v>1275.43</v>
      </c>
    </row>
    <row r="312" spans="1:17" ht="26.1" customHeight="1" x14ac:dyDescent="0.3">
      <c r="A312" s="4">
        <f t="shared" si="70"/>
        <v>307</v>
      </c>
      <c r="B312" s="16" t="s">
        <v>321</v>
      </c>
      <c r="C312" s="5" t="s">
        <v>332</v>
      </c>
      <c r="D312" s="6">
        <v>40</v>
      </c>
      <c r="E312" s="6">
        <v>4</v>
      </c>
      <c r="F312" s="15">
        <v>1150</v>
      </c>
      <c r="G312" s="20">
        <v>1200</v>
      </c>
      <c r="H312" s="20">
        <v>1350</v>
      </c>
      <c r="I312" s="20">
        <v>1686.39</v>
      </c>
      <c r="J312" s="30">
        <f t="shared" si="71"/>
        <v>1346.5975000000001</v>
      </c>
      <c r="K312" s="8">
        <f t="shared" si="69"/>
        <v>17.967124178237874</v>
      </c>
      <c r="L312" s="7">
        <f t="shared" si="66"/>
        <v>1150</v>
      </c>
      <c r="M312" s="7">
        <f t="shared" si="65"/>
        <v>46000</v>
      </c>
      <c r="N312" s="3"/>
      <c r="P312" s="17">
        <f t="shared" si="72"/>
        <v>241.94484500604679</v>
      </c>
      <c r="Q312" s="18">
        <f t="shared" si="73"/>
        <v>1346.5975000000001</v>
      </c>
    </row>
    <row r="313" spans="1:17" ht="26.1" customHeight="1" x14ac:dyDescent="0.3">
      <c r="A313" s="4">
        <f t="shared" si="70"/>
        <v>308</v>
      </c>
      <c r="B313" s="16" t="s">
        <v>322</v>
      </c>
      <c r="C313" s="5" t="s">
        <v>332</v>
      </c>
      <c r="D313" s="6">
        <v>30</v>
      </c>
      <c r="E313" s="6">
        <v>4</v>
      </c>
      <c r="F313" s="15">
        <v>1100</v>
      </c>
      <c r="G313" s="20">
        <v>1140</v>
      </c>
      <c r="H313" s="20">
        <v>1400</v>
      </c>
      <c r="I313" s="20"/>
      <c r="J313" s="30">
        <f t="shared" si="71"/>
        <v>910</v>
      </c>
      <c r="K313" s="8">
        <f t="shared" si="69"/>
        <v>13.425045849308411</v>
      </c>
      <c r="L313" s="7">
        <f t="shared" si="66"/>
        <v>1100</v>
      </c>
      <c r="M313" s="7">
        <f t="shared" si="65"/>
        <v>33000</v>
      </c>
      <c r="N313" s="3"/>
      <c r="P313" s="17">
        <f>_xlfn.STDEV.S(F313:H313)</f>
        <v>162.89055630494204</v>
      </c>
      <c r="Q313" s="18">
        <f>(F313+G313+H313)/3</f>
        <v>1213.3333333333333</v>
      </c>
    </row>
    <row r="314" spans="1:17" ht="26.1" customHeight="1" x14ac:dyDescent="0.3">
      <c r="A314" s="4">
        <f t="shared" si="70"/>
        <v>309</v>
      </c>
      <c r="B314" s="16" t="s">
        <v>323</v>
      </c>
      <c r="C314" s="5" t="s">
        <v>332</v>
      </c>
      <c r="D314" s="6">
        <v>30</v>
      </c>
      <c r="E314" s="6">
        <v>4</v>
      </c>
      <c r="F314" s="15">
        <v>1400</v>
      </c>
      <c r="G314" s="20">
        <v>1650</v>
      </c>
      <c r="H314" s="20">
        <v>1890</v>
      </c>
      <c r="I314" s="20"/>
      <c r="J314" s="30">
        <f>(F314+G314+H314+I314)/E314</f>
        <v>1235</v>
      </c>
      <c r="K314" s="8">
        <f t="shared" si="69"/>
        <v>14.879575276062408</v>
      </c>
      <c r="L314" s="7">
        <f t="shared" si="66"/>
        <v>1400</v>
      </c>
      <c r="M314" s="7">
        <f t="shared" si="65"/>
        <v>42000</v>
      </c>
      <c r="N314" s="3"/>
      <c r="P314" s="17">
        <f>_xlfn.STDEV.S(F314:H314)</f>
        <v>245.01700621249432</v>
      </c>
      <c r="Q314" s="18">
        <f>(F314+G314+H314)/3</f>
        <v>1646.6666666666667</v>
      </c>
    </row>
    <row r="315" spans="1:17" ht="26.1" customHeight="1" x14ac:dyDescent="0.3">
      <c r="A315" s="27"/>
      <c r="B315" s="59"/>
      <c r="C315" s="60"/>
      <c r="D315" s="60"/>
      <c r="E315" s="61"/>
      <c r="F315" s="43">
        <f>SUM(F6:F314)</f>
        <v>1602940</v>
      </c>
      <c r="G315" s="43" t="s">
        <v>333</v>
      </c>
      <c r="H315" s="43">
        <f t="shared" ref="H315" si="76">SUM(H6:H314)</f>
        <v>1754952</v>
      </c>
      <c r="I315" s="43">
        <v>3036004.48</v>
      </c>
      <c r="J315" s="7"/>
      <c r="K315" s="8"/>
      <c r="L315" s="7"/>
      <c r="M315" s="7"/>
      <c r="N315" s="3"/>
      <c r="P315" s="17"/>
      <c r="Q315" s="18"/>
    </row>
    <row r="316" spans="1:17" ht="26.1" customHeight="1" x14ac:dyDescent="0.3">
      <c r="A316" s="27"/>
      <c r="B316" s="50" t="s">
        <v>326</v>
      </c>
      <c r="C316" s="51"/>
      <c r="D316" s="51"/>
      <c r="E316" s="52"/>
      <c r="F316" s="15"/>
      <c r="G316" s="20"/>
      <c r="H316" s="15"/>
      <c r="I316" s="15"/>
      <c r="J316" s="7"/>
      <c r="K316" s="8"/>
      <c r="L316" s="42">
        <f>SUM(L6:L315)</f>
        <v>1475886.25</v>
      </c>
      <c r="M316" s="7"/>
      <c r="N316" s="3"/>
      <c r="P316" s="17"/>
      <c r="Q316" s="18"/>
    </row>
    <row r="317" spans="1:17" ht="20.25" customHeight="1" x14ac:dyDescent="0.2">
      <c r="A317" s="69" t="s">
        <v>16</v>
      </c>
      <c r="B317" s="69"/>
      <c r="C317" s="69"/>
      <c r="D317" s="69"/>
      <c r="E317" s="69"/>
      <c r="F317" s="9"/>
      <c r="G317" s="9"/>
      <c r="H317" s="9"/>
      <c r="I317" s="9"/>
      <c r="J317" s="9"/>
      <c r="K317" s="40"/>
      <c r="L317" s="29"/>
      <c r="M317" s="41">
        <f>SUM(M6:M314)</f>
        <v>8899349.1000000015</v>
      </c>
    </row>
    <row r="318" spans="1:17" ht="12" customHeight="1" x14ac:dyDescent="0.2"/>
    <row r="319" spans="1:17" ht="12" customHeight="1" x14ac:dyDescent="0.2"/>
    <row r="320" spans="1:17" ht="15.75" customHeight="1" x14ac:dyDescent="0.3">
      <c r="A320" s="66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8"/>
      <c r="M320" s="19"/>
    </row>
    <row r="321" spans="1:11" ht="11.1" customHeight="1" x14ac:dyDescent="0.2"/>
    <row r="322" spans="1:11" s="10" customFormat="1" ht="15" customHeight="1" x14ac:dyDescent="0.25">
      <c r="A322" s="11" t="s">
        <v>17</v>
      </c>
    </row>
    <row r="323" spans="1:11" s="12" customFormat="1" ht="38.1" customHeight="1" x14ac:dyDescent="0.25">
      <c r="A323" s="13" t="s">
        <v>1</v>
      </c>
      <c r="B323" s="70" t="s">
        <v>18</v>
      </c>
      <c r="C323" s="70"/>
      <c r="D323" s="70"/>
      <c r="E323" s="70"/>
      <c r="F323" s="71" t="s">
        <v>19</v>
      </c>
      <c r="G323" s="71"/>
      <c r="H323" s="71"/>
      <c r="I323" s="25"/>
    </row>
    <row r="324" spans="1:11" ht="12.9" customHeight="1" x14ac:dyDescent="0.25">
      <c r="A324" s="14" t="s">
        <v>13</v>
      </c>
      <c r="B324" s="62" t="s">
        <v>328</v>
      </c>
      <c r="C324" s="62"/>
      <c r="D324" s="62"/>
      <c r="E324" s="62"/>
      <c r="F324" s="63">
        <v>46254</v>
      </c>
      <c r="G324" s="62"/>
      <c r="H324" s="62"/>
      <c r="I324" s="26"/>
    </row>
    <row r="325" spans="1:11" ht="12.9" customHeight="1" x14ac:dyDescent="0.25">
      <c r="A325" s="14" t="s">
        <v>15</v>
      </c>
      <c r="B325" s="62" t="s">
        <v>329</v>
      </c>
      <c r="C325" s="62"/>
      <c r="D325" s="62"/>
      <c r="E325" s="62"/>
      <c r="F325" s="63">
        <v>46326</v>
      </c>
      <c r="G325" s="62"/>
      <c r="H325" s="62"/>
      <c r="I325" s="26"/>
    </row>
    <row r="326" spans="1:11" ht="12.9" customHeight="1" x14ac:dyDescent="0.25">
      <c r="A326" s="28" t="s">
        <v>14</v>
      </c>
      <c r="B326" s="64" t="s">
        <v>330</v>
      </c>
      <c r="C326" s="64"/>
      <c r="D326" s="64"/>
      <c r="E326" s="64"/>
      <c r="F326" s="65">
        <v>46254</v>
      </c>
      <c r="G326" s="64"/>
      <c r="H326" s="64"/>
      <c r="I326" s="26"/>
    </row>
    <row r="327" spans="1:11" ht="11.4" customHeight="1" x14ac:dyDescent="0.25">
      <c r="A327" s="29">
        <v>4</v>
      </c>
      <c r="B327" s="54" t="s">
        <v>331</v>
      </c>
      <c r="C327" s="54"/>
      <c r="D327" s="54"/>
      <c r="E327" s="54"/>
      <c r="F327" s="55">
        <v>46295</v>
      </c>
      <c r="G327" s="56"/>
      <c r="H327" s="57"/>
      <c r="K327" s="21"/>
    </row>
    <row r="328" spans="1:11" ht="11.4" customHeight="1" x14ac:dyDescent="0.2">
      <c r="K328" s="21"/>
    </row>
    <row r="329" spans="1:11" ht="11.4" customHeight="1" x14ac:dyDescent="0.2">
      <c r="K329" s="21"/>
    </row>
    <row r="330" spans="1:11" ht="11.4" customHeight="1" x14ac:dyDescent="0.2">
      <c r="K330" s="22"/>
    </row>
    <row r="331" spans="1:11" ht="11.4" customHeight="1" x14ac:dyDescent="0.2">
      <c r="K331" s="22"/>
    </row>
    <row r="332" spans="1:11" ht="11.4" customHeight="1" x14ac:dyDescent="0.2">
      <c r="K332" s="22"/>
    </row>
    <row r="333" spans="1:11" ht="26.25" customHeight="1" x14ac:dyDescent="0.2">
      <c r="B333" s="37"/>
      <c r="C333" s="37"/>
      <c r="H333" s="31"/>
      <c r="K333" s="21"/>
    </row>
    <row r="334" spans="1:11" ht="11.4" customHeight="1" x14ac:dyDescent="0.35">
      <c r="B334" s="32"/>
      <c r="C334" s="33"/>
      <c r="D334" s="34"/>
      <c r="K334" s="21"/>
    </row>
    <row r="335" spans="1:11" ht="11.4" customHeight="1" x14ac:dyDescent="0.35">
      <c r="B335" s="35"/>
      <c r="C335" s="33"/>
      <c r="D335" s="34"/>
    </row>
    <row r="336" spans="1:11" ht="11.4" customHeight="1" x14ac:dyDescent="0.35">
      <c r="B336" s="32"/>
      <c r="C336" s="33"/>
      <c r="D336" s="34"/>
    </row>
    <row r="337" spans="2:4" ht="21.75" customHeight="1" x14ac:dyDescent="0.3">
      <c r="B337" s="38"/>
      <c r="C337" s="38"/>
      <c r="D337" s="36"/>
    </row>
  </sheetData>
  <mergeCells count="25">
    <mergeCell ref="B316:E316"/>
    <mergeCell ref="D4:D5"/>
    <mergeCell ref="B327:E327"/>
    <mergeCell ref="F327:H327"/>
    <mergeCell ref="F4:I4"/>
    <mergeCell ref="B315:E315"/>
    <mergeCell ref="B325:E325"/>
    <mergeCell ref="F325:H325"/>
    <mergeCell ref="B326:E326"/>
    <mergeCell ref="F326:H326"/>
    <mergeCell ref="A320:L320"/>
    <mergeCell ref="A317:E317"/>
    <mergeCell ref="B323:E323"/>
    <mergeCell ref="F323:H323"/>
    <mergeCell ref="B324:E324"/>
    <mergeCell ref="F324:H324"/>
    <mergeCell ref="A2:N2"/>
    <mergeCell ref="A4:A5"/>
    <mergeCell ref="B4:B5"/>
    <mergeCell ref="C4:C5"/>
    <mergeCell ref="E4:E5"/>
    <mergeCell ref="J4:J5"/>
    <mergeCell ref="K4:K5"/>
    <mergeCell ref="L4:L5"/>
    <mergeCell ref="M4:M5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Шеметова Елена Владимировна</dc:creator>
  <cp:lastModifiedBy>Бушилова Наталья Сергеевна</cp:lastModifiedBy>
  <dcterms:created xsi:type="dcterms:W3CDTF">2025-04-21T06:47:05Z</dcterms:created>
  <dcterms:modified xsi:type="dcterms:W3CDTF">2026-05-08T06:04:36Z</dcterms:modified>
</cp:coreProperties>
</file>