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lentina.Bychkova\Desktop\2025\2026\ЗАКУПКИ\ЗАКУПКИ РЕГИОНОВ\КРАСНОДАРСКОГО  КРАЙ\ПЕРЕЗАРЯДКА ОГНЕТУШИТЕЛЕЙ\ОБОСНОВАНИЕ НМЦ\"/>
    </mc:Choice>
  </mc:AlternateContent>
  <bookViews>
    <workbookView xWindow="0" yWindow="0" windowWidth="24000" windowHeight="8700" tabRatio="872"/>
  </bookViews>
  <sheets>
    <sheet name="лист" sheetId="62" r:id="rId1"/>
  </sheets>
  <definedNames>
    <definedName name="_xlnm.Print_Area" localSheetId="0">лист!$A$1:$L$29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62" l="1"/>
  <c r="L6" i="62"/>
  <c r="L7" i="62"/>
  <c r="L8" i="62"/>
  <c r="L9" i="62"/>
  <c r="L10" i="62"/>
  <c r="L11" i="62"/>
  <c r="L12" i="62"/>
  <c r="L13" i="62"/>
  <c r="L14" i="62"/>
  <c r="L15" i="62"/>
  <c r="L16" i="62"/>
  <c r="L17" i="62"/>
  <c r="L18" i="62"/>
  <c r="L19" i="62"/>
  <c r="L5" i="62"/>
  <c r="J5" i="62" l="1"/>
  <c r="J19" i="62" l="1"/>
  <c r="K19" i="62" s="1"/>
  <c r="J18" i="62"/>
  <c r="K18" i="62" s="1"/>
  <c r="I19" i="62"/>
  <c r="I18" i="62"/>
  <c r="J17" i="62" l="1"/>
  <c r="K17" i="62" s="1"/>
  <c r="J16" i="62"/>
  <c r="K16" i="62" s="1"/>
  <c r="J15" i="62"/>
  <c r="K15" i="62" s="1"/>
  <c r="J14" i="62"/>
  <c r="K14" i="62" s="1"/>
  <c r="J13" i="62"/>
  <c r="K13" i="62" s="1"/>
  <c r="J12" i="62"/>
  <c r="K12" i="62" s="1"/>
  <c r="I17" i="62"/>
  <c r="I16" i="62"/>
  <c r="I15" i="62"/>
  <c r="I14" i="62"/>
  <c r="I13" i="62"/>
  <c r="I12" i="62"/>
  <c r="I5" i="62" l="1"/>
  <c r="J6" i="62" l="1"/>
  <c r="J7" i="62"/>
  <c r="J8" i="62"/>
  <c r="J9" i="62"/>
  <c r="K9" i="62" s="1"/>
  <c r="J10" i="62"/>
  <c r="J11" i="62"/>
  <c r="K11" i="62" s="1"/>
  <c r="I6" i="62"/>
  <c r="I7" i="62"/>
  <c r="I8" i="62"/>
  <c r="I9" i="62"/>
  <c r="I10" i="62"/>
  <c r="I11" i="62"/>
  <c r="K5" i="62" l="1"/>
  <c r="K6" i="62"/>
  <c r="K7" i="62"/>
  <c r="K8" i="62"/>
  <c r="K10" i="62"/>
</calcChain>
</file>

<file path=xl/sharedStrings.xml><?xml version="1.0" encoding="utf-8"?>
<sst xmlns="http://schemas.openxmlformats.org/spreadsheetml/2006/main" count="60" uniqueCount="45">
  <si>
    <t>Единица измерения</t>
  </si>
  <si>
    <t>Цены поставщиков (исполнителей, подрядчиков) за единицу товара (работы услуги), руб</t>
  </si>
  <si>
    <t>Наименование ТРУ</t>
  </si>
  <si>
    <t xml:space="preserve">Коэффициент вариации  </t>
  </si>
  <si>
    <t>Номер источника ценовой информации</t>
  </si>
  <si>
    <t>Реквизиты источника ценовой информации</t>
  </si>
  <si>
    <t>Срок действия ценового предложения</t>
  </si>
  <si>
    <t>№1</t>
  </si>
  <si>
    <t>№2</t>
  </si>
  <si>
    <t>№3</t>
  </si>
  <si>
    <t>Средняя стоимость за единицу ТРУ, руб</t>
  </si>
  <si>
    <t>№ п\п</t>
  </si>
  <si>
    <t>Цена для расчета, руб.*</t>
  </si>
  <si>
    <t>Цена договора, руб.</t>
  </si>
  <si>
    <t>Кол-во источников ЦИ</t>
  </si>
  <si>
    <t>Итого ЦД, руб.</t>
  </si>
  <si>
    <t xml:space="preserve">Источник  №1 </t>
  </si>
  <si>
    <t xml:space="preserve">Источник  №2 </t>
  </si>
  <si>
    <t xml:space="preserve">Источник  №3 </t>
  </si>
  <si>
    <t xml:space="preserve">Количество </t>
  </si>
  <si>
    <t xml:space="preserve">Приложение №1 к Обоснованию НМЦ
</t>
  </si>
  <si>
    <t>Техническое обслуживание корпуса огнетушителей ОУ-2 - ОУ-10</t>
  </si>
  <si>
    <t>Перезарядка огнетушителей ОУ-2</t>
  </si>
  <si>
    <t>Перезарядка огнетушителей ОУ-3</t>
  </si>
  <si>
    <t>Перезарядка огнетушителей ОУ-5</t>
  </si>
  <si>
    <t>Перезарядка огнетушителей ОУ-10</t>
  </si>
  <si>
    <t>Замена ЗПУ к огнетушителям ОУ-2 - ОУ-10</t>
  </si>
  <si>
    <t>Замена раструба к огнетушителям ОУ-2 - ОУ-5</t>
  </si>
  <si>
    <t>Техническое обслуживание корпуса огнетушителей ОП-2 - ОП-8</t>
  </si>
  <si>
    <t>Перезарядка огнетушителей ОП-2</t>
  </si>
  <si>
    <t>Перезарядка огнетушителей ОП-3</t>
  </si>
  <si>
    <t>Перезарядка огнетушителей ОП-4</t>
  </si>
  <si>
    <t>Перезарядка огнетушителей ОП-5</t>
  </si>
  <si>
    <t>Перезарядка огнетушителей ОП-8</t>
  </si>
  <si>
    <t>Замена ЗПУ к огнетушителям ОП-2 - ОП-8</t>
  </si>
  <si>
    <t>Замена шланга к огнтушителям ОП-4 - ОП-8</t>
  </si>
  <si>
    <t>Условная единица</t>
  </si>
  <si>
    <t>Расчет начальной (максимальной) цены договора методом сопоставимых рыночных цен (анализа рынка)  на выполнение работ по перезарядке и техническому обслуживанию огнетушителей                    на объектах УФПС Краснодарского края</t>
  </si>
  <si>
    <t xml:space="preserve">
Руководитель направления ОФЗ и ИТЗ                                                                                  Н.А. Бадаева
</t>
  </si>
  <si>
    <t>до 31.06.2026</t>
  </si>
  <si>
    <t>Коммерческое предложение вх.  № Ф23-22/2759 от 31.03.2026</t>
  </si>
  <si>
    <t>Коммерческое предложение вх.  № Ф23-22/2805 от 01.04.2026</t>
  </si>
  <si>
    <t>до 01.07.2026</t>
  </si>
  <si>
    <t>Коммерческое предложение вх.  № Ф23-22/2807 от 01.04.2026</t>
  </si>
  <si>
    <t>*В целях экономии средств Общества использовано минимальное значение цены источника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</si>
</sst>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)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Courier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/>
  </cellStyleXfs>
  <cellXfs count="45">
    <xf numFmtId="0" fontId="0" fillId="0" borderId="0" xfId="0"/>
    <xf numFmtId="0" fontId="2" fillId="0" borderId="0" xfId="1" applyFont="1" applyFill="1"/>
    <xf numFmtId="0" fontId="2" fillId="2" borderId="0" xfId="1" applyFont="1" applyFill="1"/>
    <xf numFmtId="0" fontId="6" fillId="2" borderId="0" xfId="1" applyFont="1" applyFill="1"/>
    <xf numFmtId="0" fontId="7" fillId="0" borderId="0" xfId="1" applyFont="1" applyFill="1"/>
    <xf numFmtId="0" fontId="4" fillId="0" borderId="0" xfId="1" applyFont="1" applyFill="1" applyBorder="1" applyAlignment="1">
      <alignment horizontal="center" vertical="center" wrapText="1"/>
    </xf>
    <xf numFmtId="14" fontId="7" fillId="2" borderId="0" xfId="1" applyNumberFormat="1" applyFont="1" applyFill="1" applyBorder="1" applyAlignment="1">
      <alignment horizontal="center"/>
    </xf>
    <xf numFmtId="0" fontId="7" fillId="2" borderId="0" xfId="1" applyFont="1" applyFill="1"/>
    <xf numFmtId="0" fontId="7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14" fontId="5" fillId="0" borderId="0" xfId="1" applyNumberFormat="1" applyFont="1" applyFill="1" applyBorder="1" applyAlignment="1">
      <alignment horizontal="center"/>
    </xf>
    <xf numFmtId="0" fontId="7" fillId="0" borderId="4" xfId="1" applyFont="1" applyFill="1" applyBorder="1" applyAlignment="1"/>
    <xf numFmtId="0" fontId="7" fillId="0" borderId="1" xfId="1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9" fillId="0" borderId="0" xfId="0" applyFont="1" applyFill="1"/>
    <xf numFmtId="0" fontId="10" fillId="0" borderId="1" xfId="1" applyFont="1" applyFill="1" applyBorder="1" applyAlignment="1">
      <alignment horizontal="left"/>
    </xf>
    <xf numFmtId="0" fontId="12" fillId="0" borderId="0" xfId="0" applyFont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/>
    <xf numFmtId="0" fontId="5" fillId="0" borderId="0" xfId="1" applyFont="1" applyFill="1" applyBorder="1" applyAlignment="1">
      <alignment horizontal="right" vertical="top" wrapText="1"/>
    </xf>
    <xf numFmtId="0" fontId="5" fillId="0" borderId="3" xfId="1" applyFont="1" applyFill="1" applyBorder="1" applyAlignment="1">
      <alignment horizontal="right" vertical="top" wrapTex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2" fontId="11" fillId="0" borderId="5" xfId="1" applyNumberFormat="1" applyFont="1" applyFill="1" applyBorder="1" applyAlignment="1">
      <alignment horizontal="right"/>
    </xf>
    <xf numFmtId="2" fontId="11" fillId="0" borderId="11" xfId="1" applyNumberFormat="1" applyFont="1" applyFill="1" applyBorder="1" applyAlignment="1">
      <alignment horizontal="right"/>
    </xf>
    <xf numFmtId="2" fontId="11" fillId="0" borderId="6" xfId="1" applyNumberFormat="1" applyFont="1" applyFill="1" applyBorder="1" applyAlignment="1">
      <alignment horizontal="right"/>
    </xf>
    <xf numFmtId="2" fontId="11" fillId="0" borderId="7" xfId="1" applyNumberFormat="1" applyFont="1" applyFill="1" applyBorder="1" applyAlignment="1">
      <alignment horizontal="right"/>
    </xf>
    <xf numFmtId="0" fontId="11" fillId="0" borderId="10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14" fontId="10" fillId="0" borderId="5" xfId="1" applyNumberFormat="1" applyFont="1" applyFill="1" applyBorder="1" applyAlignment="1">
      <alignment horizontal="center"/>
    </xf>
    <xf numFmtId="14" fontId="10" fillId="0" borderId="6" xfId="1" applyNumberFormat="1" applyFont="1" applyFill="1" applyBorder="1" applyAlignment="1">
      <alignment horizontal="center"/>
    </xf>
    <xf numFmtId="14" fontId="10" fillId="0" borderId="7" xfId="1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</xdr:row>
      <xdr:rowOff>47625</xdr:rowOff>
    </xdr:from>
    <xdr:to>
      <xdr:col>11</xdr:col>
      <xdr:colOff>123825</xdr:colOff>
      <xdr:row>3</xdr:row>
      <xdr:rowOff>47625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9725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9525</xdr:colOff>
      <xdr:row>3</xdr:row>
      <xdr:rowOff>47625</xdr:rowOff>
    </xdr:from>
    <xdr:to>
      <xdr:col>11</xdr:col>
      <xdr:colOff>123825</xdr:colOff>
      <xdr:row>3</xdr:row>
      <xdr:rowOff>47625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609725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9525</xdr:colOff>
      <xdr:row>3</xdr:row>
      <xdr:rowOff>0</xdr:rowOff>
    </xdr:from>
    <xdr:to>
      <xdr:col>11</xdr:col>
      <xdr:colOff>123825</xdr:colOff>
      <xdr:row>3</xdr:row>
      <xdr:rowOff>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62100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838200</xdr:colOff>
      <xdr:row>3</xdr:row>
      <xdr:rowOff>542925</xdr:rowOff>
    </xdr:from>
    <xdr:to>
      <xdr:col>9</xdr:col>
      <xdr:colOff>1247775</xdr:colOff>
      <xdr:row>3</xdr:row>
      <xdr:rowOff>542925</xdr:rowOff>
    </xdr:to>
    <xdr:pic>
      <xdr:nvPicPr>
        <xdr:cNvPr id="6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3025" y="1885950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9525</xdr:colOff>
      <xdr:row>3</xdr:row>
      <xdr:rowOff>0</xdr:rowOff>
    </xdr:from>
    <xdr:to>
      <xdr:col>11</xdr:col>
      <xdr:colOff>123825</xdr:colOff>
      <xdr:row>3</xdr:row>
      <xdr:rowOff>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400" y="1562100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3</xdr:row>
      <xdr:rowOff>542925</xdr:rowOff>
    </xdr:from>
    <xdr:to>
      <xdr:col>8</xdr:col>
      <xdr:colOff>1247775</xdr:colOff>
      <xdr:row>3</xdr:row>
      <xdr:rowOff>542925</xdr:rowOff>
    </xdr:to>
    <xdr:pic>
      <xdr:nvPicPr>
        <xdr:cNvPr id="8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3557" y="1861457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3</xdr:row>
      <xdr:rowOff>542925</xdr:rowOff>
    </xdr:from>
    <xdr:to>
      <xdr:col>8</xdr:col>
      <xdr:colOff>1247775</xdr:colOff>
      <xdr:row>3</xdr:row>
      <xdr:rowOff>542925</xdr:rowOff>
    </xdr:to>
    <xdr:pic>
      <xdr:nvPicPr>
        <xdr:cNvPr id="10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2438400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4</xdr:row>
      <xdr:rowOff>542925</xdr:rowOff>
    </xdr:from>
    <xdr:to>
      <xdr:col>8</xdr:col>
      <xdr:colOff>1247775</xdr:colOff>
      <xdr:row>4</xdr:row>
      <xdr:rowOff>542925</xdr:rowOff>
    </xdr:to>
    <xdr:pic>
      <xdr:nvPicPr>
        <xdr:cNvPr id="9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4</xdr:row>
      <xdr:rowOff>542925</xdr:rowOff>
    </xdr:from>
    <xdr:to>
      <xdr:col>8</xdr:col>
      <xdr:colOff>1247775</xdr:colOff>
      <xdr:row>4</xdr:row>
      <xdr:rowOff>542925</xdr:rowOff>
    </xdr:to>
    <xdr:pic>
      <xdr:nvPicPr>
        <xdr:cNvPr id="11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5</xdr:row>
      <xdr:rowOff>542925</xdr:rowOff>
    </xdr:from>
    <xdr:to>
      <xdr:col>8</xdr:col>
      <xdr:colOff>1247775</xdr:colOff>
      <xdr:row>5</xdr:row>
      <xdr:rowOff>542925</xdr:rowOff>
    </xdr:to>
    <xdr:pic>
      <xdr:nvPicPr>
        <xdr:cNvPr id="12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5</xdr:row>
      <xdr:rowOff>542925</xdr:rowOff>
    </xdr:from>
    <xdr:to>
      <xdr:col>8</xdr:col>
      <xdr:colOff>1247775</xdr:colOff>
      <xdr:row>5</xdr:row>
      <xdr:rowOff>542925</xdr:rowOff>
    </xdr:to>
    <xdr:pic>
      <xdr:nvPicPr>
        <xdr:cNvPr id="13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6</xdr:row>
      <xdr:rowOff>542925</xdr:rowOff>
    </xdr:from>
    <xdr:to>
      <xdr:col>8</xdr:col>
      <xdr:colOff>1247775</xdr:colOff>
      <xdr:row>6</xdr:row>
      <xdr:rowOff>542925</xdr:rowOff>
    </xdr:to>
    <xdr:pic>
      <xdr:nvPicPr>
        <xdr:cNvPr id="14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6</xdr:row>
      <xdr:rowOff>542925</xdr:rowOff>
    </xdr:from>
    <xdr:to>
      <xdr:col>8</xdr:col>
      <xdr:colOff>1247775</xdr:colOff>
      <xdr:row>6</xdr:row>
      <xdr:rowOff>542925</xdr:rowOff>
    </xdr:to>
    <xdr:pic>
      <xdr:nvPicPr>
        <xdr:cNvPr id="15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7</xdr:row>
      <xdr:rowOff>542925</xdr:rowOff>
    </xdr:from>
    <xdr:to>
      <xdr:col>8</xdr:col>
      <xdr:colOff>1247775</xdr:colOff>
      <xdr:row>7</xdr:row>
      <xdr:rowOff>542925</xdr:rowOff>
    </xdr:to>
    <xdr:pic>
      <xdr:nvPicPr>
        <xdr:cNvPr id="16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7</xdr:row>
      <xdr:rowOff>542925</xdr:rowOff>
    </xdr:from>
    <xdr:to>
      <xdr:col>8</xdr:col>
      <xdr:colOff>1247775</xdr:colOff>
      <xdr:row>7</xdr:row>
      <xdr:rowOff>542925</xdr:rowOff>
    </xdr:to>
    <xdr:pic>
      <xdr:nvPicPr>
        <xdr:cNvPr id="17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8</xdr:row>
      <xdr:rowOff>542925</xdr:rowOff>
    </xdr:from>
    <xdr:to>
      <xdr:col>8</xdr:col>
      <xdr:colOff>1247775</xdr:colOff>
      <xdr:row>8</xdr:row>
      <xdr:rowOff>542925</xdr:rowOff>
    </xdr:to>
    <xdr:pic>
      <xdr:nvPicPr>
        <xdr:cNvPr id="18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8</xdr:row>
      <xdr:rowOff>542925</xdr:rowOff>
    </xdr:from>
    <xdr:to>
      <xdr:col>8</xdr:col>
      <xdr:colOff>1247775</xdr:colOff>
      <xdr:row>8</xdr:row>
      <xdr:rowOff>542925</xdr:rowOff>
    </xdr:to>
    <xdr:pic>
      <xdr:nvPicPr>
        <xdr:cNvPr id="19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9</xdr:row>
      <xdr:rowOff>542925</xdr:rowOff>
    </xdr:from>
    <xdr:to>
      <xdr:col>8</xdr:col>
      <xdr:colOff>1247775</xdr:colOff>
      <xdr:row>9</xdr:row>
      <xdr:rowOff>542925</xdr:rowOff>
    </xdr:to>
    <xdr:pic>
      <xdr:nvPicPr>
        <xdr:cNvPr id="20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9</xdr:row>
      <xdr:rowOff>542925</xdr:rowOff>
    </xdr:from>
    <xdr:to>
      <xdr:col>8</xdr:col>
      <xdr:colOff>1247775</xdr:colOff>
      <xdr:row>9</xdr:row>
      <xdr:rowOff>542925</xdr:rowOff>
    </xdr:to>
    <xdr:pic>
      <xdr:nvPicPr>
        <xdr:cNvPr id="21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10</xdr:row>
      <xdr:rowOff>542925</xdr:rowOff>
    </xdr:from>
    <xdr:to>
      <xdr:col>8</xdr:col>
      <xdr:colOff>1247775</xdr:colOff>
      <xdr:row>10</xdr:row>
      <xdr:rowOff>542925</xdr:rowOff>
    </xdr:to>
    <xdr:pic>
      <xdr:nvPicPr>
        <xdr:cNvPr id="22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10</xdr:row>
      <xdr:rowOff>542925</xdr:rowOff>
    </xdr:from>
    <xdr:to>
      <xdr:col>8</xdr:col>
      <xdr:colOff>1247775</xdr:colOff>
      <xdr:row>10</xdr:row>
      <xdr:rowOff>542925</xdr:rowOff>
    </xdr:to>
    <xdr:pic>
      <xdr:nvPicPr>
        <xdr:cNvPr id="23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838200</xdr:colOff>
      <xdr:row>4</xdr:row>
      <xdr:rowOff>542925</xdr:rowOff>
    </xdr:from>
    <xdr:to>
      <xdr:col>9</xdr:col>
      <xdr:colOff>1247775</xdr:colOff>
      <xdr:row>4</xdr:row>
      <xdr:rowOff>542925</xdr:rowOff>
    </xdr:to>
    <xdr:pic>
      <xdr:nvPicPr>
        <xdr:cNvPr id="38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1374" y="2644223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4</xdr:row>
      <xdr:rowOff>542925</xdr:rowOff>
    </xdr:from>
    <xdr:to>
      <xdr:col>8</xdr:col>
      <xdr:colOff>1247775</xdr:colOff>
      <xdr:row>4</xdr:row>
      <xdr:rowOff>542925</xdr:rowOff>
    </xdr:to>
    <xdr:pic>
      <xdr:nvPicPr>
        <xdr:cNvPr id="39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4</xdr:row>
      <xdr:rowOff>542925</xdr:rowOff>
    </xdr:from>
    <xdr:to>
      <xdr:col>8</xdr:col>
      <xdr:colOff>1247775</xdr:colOff>
      <xdr:row>4</xdr:row>
      <xdr:rowOff>542925</xdr:rowOff>
    </xdr:to>
    <xdr:pic>
      <xdr:nvPicPr>
        <xdr:cNvPr id="40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838200</xdr:colOff>
      <xdr:row>5</xdr:row>
      <xdr:rowOff>542925</xdr:rowOff>
    </xdr:from>
    <xdr:to>
      <xdr:col>9</xdr:col>
      <xdr:colOff>1247775</xdr:colOff>
      <xdr:row>5</xdr:row>
      <xdr:rowOff>542925</xdr:rowOff>
    </xdr:to>
    <xdr:pic>
      <xdr:nvPicPr>
        <xdr:cNvPr id="41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1374" y="2644223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5</xdr:row>
      <xdr:rowOff>542925</xdr:rowOff>
    </xdr:from>
    <xdr:to>
      <xdr:col>8</xdr:col>
      <xdr:colOff>1247775</xdr:colOff>
      <xdr:row>5</xdr:row>
      <xdr:rowOff>542925</xdr:rowOff>
    </xdr:to>
    <xdr:pic>
      <xdr:nvPicPr>
        <xdr:cNvPr id="42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5</xdr:row>
      <xdr:rowOff>542925</xdr:rowOff>
    </xdr:from>
    <xdr:to>
      <xdr:col>8</xdr:col>
      <xdr:colOff>1247775</xdr:colOff>
      <xdr:row>5</xdr:row>
      <xdr:rowOff>542925</xdr:rowOff>
    </xdr:to>
    <xdr:pic>
      <xdr:nvPicPr>
        <xdr:cNvPr id="43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838200</xdr:colOff>
      <xdr:row>6</xdr:row>
      <xdr:rowOff>542925</xdr:rowOff>
    </xdr:from>
    <xdr:to>
      <xdr:col>9</xdr:col>
      <xdr:colOff>1247775</xdr:colOff>
      <xdr:row>6</xdr:row>
      <xdr:rowOff>542925</xdr:rowOff>
    </xdr:to>
    <xdr:pic>
      <xdr:nvPicPr>
        <xdr:cNvPr id="44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1374" y="2644223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6</xdr:row>
      <xdr:rowOff>542925</xdr:rowOff>
    </xdr:from>
    <xdr:to>
      <xdr:col>8</xdr:col>
      <xdr:colOff>1247775</xdr:colOff>
      <xdr:row>6</xdr:row>
      <xdr:rowOff>542925</xdr:rowOff>
    </xdr:to>
    <xdr:pic>
      <xdr:nvPicPr>
        <xdr:cNvPr id="45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6</xdr:row>
      <xdr:rowOff>542925</xdr:rowOff>
    </xdr:from>
    <xdr:to>
      <xdr:col>8</xdr:col>
      <xdr:colOff>1247775</xdr:colOff>
      <xdr:row>6</xdr:row>
      <xdr:rowOff>542925</xdr:rowOff>
    </xdr:to>
    <xdr:pic>
      <xdr:nvPicPr>
        <xdr:cNvPr id="46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838200</xdr:colOff>
      <xdr:row>7</xdr:row>
      <xdr:rowOff>542925</xdr:rowOff>
    </xdr:from>
    <xdr:to>
      <xdr:col>9</xdr:col>
      <xdr:colOff>1247775</xdr:colOff>
      <xdr:row>7</xdr:row>
      <xdr:rowOff>542925</xdr:rowOff>
    </xdr:to>
    <xdr:pic>
      <xdr:nvPicPr>
        <xdr:cNvPr id="47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1374" y="2644223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7</xdr:row>
      <xdr:rowOff>542925</xdr:rowOff>
    </xdr:from>
    <xdr:to>
      <xdr:col>8</xdr:col>
      <xdr:colOff>1247775</xdr:colOff>
      <xdr:row>7</xdr:row>
      <xdr:rowOff>542925</xdr:rowOff>
    </xdr:to>
    <xdr:pic>
      <xdr:nvPicPr>
        <xdr:cNvPr id="48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7</xdr:row>
      <xdr:rowOff>542925</xdr:rowOff>
    </xdr:from>
    <xdr:to>
      <xdr:col>8</xdr:col>
      <xdr:colOff>1247775</xdr:colOff>
      <xdr:row>7</xdr:row>
      <xdr:rowOff>542925</xdr:rowOff>
    </xdr:to>
    <xdr:pic>
      <xdr:nvPicPr>
        <xdr:cNvPr id="49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838200</xdr:colOff>
      <xdr:row>8</xdr:row>
      <xdr:rowOff>542925</xdr:rowOff>
    </xdr:from>
    <xdr:to>
      <xdr:col>9</xdr:col>
      <xdr:colOff>1247775</xdr:colOff>
      <xdr:row>8</xdr:row>
      <xdr:rowOff>542925</xdr:rowOff>
    </xdr:to>
    <xdr:pic>
      <xdr:nvPicPr>
        <xdr:cNvPr id="50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1374" y="2644223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8</xdr:row>
      <xdr:rowOff>542925</xdr:rowOff>
    </xdr:from>
    <xdr:to>
      <xdr:col>8</xdr:col>
      <xdr:colOff>1247775</xdr:colOff>
      <xdr:row>8</xdr:row>
      <xdr:rowOff>542925</xdr:rowOff>
    </xdr:to>
    <xdr:pic>
      <xdr:nvPicPr>
        <xdr:cNvPr id="51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8</xdr:row>
      <xdr:rowOff>542925</xdr:rowOff>
    </xdr:from>
    <xdr:to>
      <xdr:col>8</xdr:col>
      <xdr:colOff>1247775</xdr:colOff>
      <xdr:row>8</xdr:row>
      <xdr:rowOff>542925</xdr:rowOff>
    </xdr:to>
    <xdr:pic>
      <xdr:nvPicPr>
        <xdr:cNvPr id="52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838200</xdr:colOff>
      <xdr:row>9</xdr:row>
      <xdr:rowOff>542925</xdr:rowOff>
    </xdr:from>
    <xdr:to>
      <xdr:col>9</xdr:col>
      <xdr:colOff>1247775</xdr:colOff>
      <xdr:row>9</xdr:row>
      <xdr:rowOff>542925</xdr:rowOff>
    </xdr:to>
    <xdr:pic>
      <xdr:nvPicPr>
        <xdr:cNvPr id="53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1374" y="2644223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9</xdr:row>
      <xdr:rowOff>542925</xdr:rowOff>
    </xdr:from>
    <xdr:to>
      <xdr:col>8</xdr:col>
      <xdr:colOff>1247775</xdr:colOff>
      <xdr:row>9</xdr:row>
      <xdr:rowOff>542925</xdr:rowOff>
    </xdr:to>
    <xdr:pic>
      <xdr:nvPicPr>
        <xdr:cNvPr id="54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9</xdr:row>
      <xdr:rowOff>542925</xdr:rowOff>
    </xdr:from>
    <xdr:to>
      <xdr:col>8</xdr:col>
      <xdr:colOff>1247775</xdr:colOff>
      <xdr:row>9</xdr:row>
      <xdr:rowOff>542925</xdr:rowOff>
    </xdr:to>
    <xdr:pic>
      <xdr:nvPicPr>
        <xdr:cNvPr id="55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849406</xdr:colOff>
      <xdr:row>15</xdr:row>
      <xdr:rowOff>43143</xdr:rowOff>
    </xdr:from>
    <xdr:to>
      <xdr:col>10</xdr:col>
      <xdr:colOff>11206</xdr:colOff>
      <xdr:row>15</xdr:row>
      <xdr:rowOff>43143</xdr:rowOff>
    </xdr:to>
    <xdr:pic>
      <xdr:nvPicPr>
        <xdr:cNvPr id="56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0582" y="4895290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10</xdr:row>
      <xdr:rowOff>542925</xdr:rowOff>
    </xdr:from>
    <xdr:to>
      <xdr:col>8</xdr:col>
      <xdr:colOff>1247775</xdr:colOff>
      <xdr:row>10</xdr:row>
      <xdr:rowOff>542925</xdr:rowOff>
    </xdr:to>
    <xdr:pic>
      <xdr:nvPicPr>
        <xdr:cNvPr id="57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2309" y="2644223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838200</xdr:colOff>
      <xdr:row>12</xdr:row>
      <xdr:rowOff>188820</xdr:rowOff>
    </xdr:from>
    <xdr:to>
      <xdr:col>8</xdr:col>
      <xdr:colOff>971550</xdr:colOff>
      <xdr:row>12</xdr:row>
      <xdr:rowOff>188820</xdr:rowOff>
    </xdr:to>
    <xdr:pic>
      <xdr:nvPicPr>
        <xdr:cNvPr id="58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4465" y="4435849"/>
          <a:ext cx="1333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838200</xdr:colOff>
      <xdr:row>4</xdr:row>
      <xdr:rowOff>542925</xdr:rowOff>
    </xdr:from>
    <xdr:to>
      <xdr:col>9</xdr:col>
      <xdr:colOff>1247775</xdr:colOff>
      <xdr:row>4</xdr:row>
      <xdr:rowOff>542925</xdr:rowOff>
    </xdr:to>
    <xdr:pic>
      <xdr:nvPicPr>
        <xdr:cNvPr id="73" name="Рисунок 222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6376" y="3035113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view="pageBreakPreview" topLeftCell="A7" zoomScale="85" zoomScaleNormal="70" zoomScaleSheetLayoutView="85" workbookViewId="0">
      <selection activeCell="H23" sqref="H23"/>
    </sheetView>
  </sheetViews>
  <sheetFormatPr defaultColWidth="9.140625" defaultRowHeight="15" x14ac:dyDescent="0.25"/>
  <cols>
    <col min="1" max="1" width="14.85546875" style="1" customWidth="1"/>
    <col min="2" max="2" width="68.28515625" style="1" customWidth="1"/>
    <col min="3" max="3" width="22.140625" style="1" customWidth="1"/>
    <col min="4" max="4" width="14.85546875" style="1" customWidth="1"/>
    <col min="5" max="5" width="12.7109375" style="1" customWidth="1"/>
    <col min="6" max="6" width="13.28515625" style="1" customWidth="1"/>
    <col min="7" max="9" width="14.5703125" style="1" customWidth="1"/>
    <col min="10" max="10" width="14.28515625" style="1" customWidth="1"/>
    <col min="11" max="11" width="17" style="1" customWidth="1"/>
    <col min="12" max="12" width="28.7109375" style="1" customWidth="1"/>
    <col min="13" max="13" width="9.140625" style="1" hidden="1" customWidth="1"/>
    <col min="14" max="16384" width="9.140625" style="1"/>
  </cols>
  <sheetData>
    <row r="1" spans="1:15" ht="18.75" customHeight="1" x14ac:dyDescent="0.25">
      <c r="A1" s="28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5" ht="73.5" customHeight="1" x14ac:dyDescent="0.25">
      <c r="A2" s="40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25"/>
      <c r="O2" s="25"/>
    </row>
    <row r="3" spans="1:15" ht="74.25" customHeight="1" x14ac:dyDescent="0.25">
      <c r="A3" s="30" t="s">
        <v>11</v>
      </c>
      <c r="B3" s="30" t="s">
        <v>2</v>
      </c>
      <c r="C3" s="30" t="s">
        <v>0</v>
      </c>
      <c r="D3" s="30" t="s">
        <v>19</v>
      </c>
      <c r="E3" s="30" t="s">
        <v>14</v>
      </c>
      <c r="F3" s="37" t="s">
        <v>1</v>
      </c>
      <c r="G3" s="38"/>
      <c r="H3" s="39"/>
      <c r="I3" s="30" t="s">
        <v>12</v>
      </c>
      <c r="J3" s="30" t="s">
        <v>10</v>
      </c>
      <c r="K3" s="30" t="s">
        <v>3</v>
      </c>
      <c r="L3" s="30" t="s">
        <v>13</v>
      </c>
    </row>
    <row r="4" spans="1:15" ht="41.25" customHeight="1" x14ac:dyDescent="0.25">
      <c r="A4" s="31"/>
      <c r="B4" s="36"/>
      <c r="C4" s="31"/>
      <c r="D4" s="36"/>
      <c r="E4" s="31"/>
      <c r="F4" s="14" t="s">
        <v>16</v>
      </c>
      <c r="G4" s="14" t="s">
        <v>17</v>
      </c>
      <c r="H4" s="14" t="s">
        <v>18</v>
      </c>
      <c r="I4" s="31"/>
      <c r="J4" s="31"/>
      <c r="K4" s="31"/>
      <c r="L4" s="31"/>
    </row>
    <row r="5" spans="1:15" ht="21" customHeight="1" x14ac:dyDescent="0.25">
      <c r="A5" s="15">
        <v>1</v>
      </c>
      <c r="B5" s="22" t="s">
        <v>21</v>
      </c>
      <c r="C5" s="18" t="s">
        <v>36</v>
      </c>
      <c r="D5" s="16">
        <v>179</v>
      </c>
      <c r="E5" s="19">
        <v>3</v>
      </c>
      <c r="F5" s="20">
        <v>220</v>
      </c>
      <c r="G5" s="20">
        <v>180</v>
      </c>
      <c r="H5" s="20">
        <v>200</v>
      </c>
      <c r="I5" s="13">
        <f>MIN(F5:H5)</f>
        <v>180</v>
      </c>
      <c r="J5" s="13">
        <f t="shared" ref="J5:J19" si="0" xml:space="preserve"> ROUND(AVERAGE(F5,G5,H5), 2)</f>
        <v>200</v>
      </c>
      <c r="K5" s="13">
        <f>ROUND(STDEV(F5,G5,H5)/J5*100,2)</f>
        <v>10</v>
      </c>
      <c r="L5" s="13">
        <f>SUM(D5*G5)</f>
        <v>32220</v>
      </c>
    </row>
    <row r="6" spans="1:15" ht="19.5" customHeight="1" x14ac:dyDescent="0.25">
      <c r="A6" s="15">
        <v>2</v>
      </c>
      <c r="B6" s="22" t="s">
        <v>22</v>
      </c>
      <c r="C6" s="18" t="s">
        <v>36</v>
      </c>
      <c r="D6" s="16">
        <v>52</v>
      </c>
      <c r="E6" s="19">
        <v>3</v>
      </c>
      <c r="F6" s="20">
        <v>375</v>
      </c>
      <c r="G6" s="20">
        <v>350</v>
      </c>
      <c r="H6" s="20">
        <v>400</v>
      </c>
      <c r="I6" s="13">
        <f t="shared" ref="I6:I19" si="1">MIN(F6:H6)</f>
        <v>350</v>
      </c>
      <c r="J6" s="13">
        <f t="shared" si="0"/>
        <v>375</v>
      </c>
      <c r="K6" s="13">
        <f t="shared" ref="K6:K19" si="2">ROUND(STDEV(F6,G6,H6)/J6*100,2)</f>
        <v>6.67</v>
      </c>
      <c r="L6" s="13">
        <f t="shared" ref="L6:L19" si="3">SUM(D6*G6)</f>
        <v>18200</v>
      </c>
    </row>
    <row r="7" spans="1:15" ht="21.75" customHeight="1" x14ac:dyDescent="0.25">
      <c r="A7" s="15">
        <v>3</v>
      </c>
      <c r="B7" s="22" t="s">
        <v>23</v>
      </c>
      <c r="C7" s="18" t="s">
        <v>36</v>
      </c>
      <c r="D7" s="16">
        <v>107</v>
      </c>
      <c r="E7" s="19">
        <v>3</v>
      </c>
      <c r="F7" s="20">
        <v>490</v>
      </c>
      <c r="G7" s="20">
        <v>460</v>
      </c>
      <c r="H7" s="20">
        <v>500</v>
      </c>
      <c r="I7" s="13">
        <f t="shared" si="1"/>
        <v>460</v>
      </c>
      <c r="J7" s="13">
        <f t="shared" si="0"/>
        <v>483.33</v>
      </c>
      <c r="K7" s="13">
        <f t="shared" si="2"/>
        <v>4.3099999999999996</v>
      </c>
      <c r="L7" s="13">
        <f t="shared" si="3"/>
        <v>49220</v>
      </c>
    </row>
    <row r="8" spans="1:15" ht="21" customHeight="1" x14ac:dyDescent="0.25">
      <c r="A8" s="15">
        <v>4</v>
      </c>
      <c r="B8" s="22" t="s">
        <v>24</v>
      </c>
      <c r="C8" s="18" t="s">
        <v>36</v>
      </c>
      <c r="D8" s="16">
        <v>18</v>
      </c>
      <c r="E8" s="19">
        <v>3</v>
      </c>
      <c r="F8" s="20">
        <v>610</v>
      </c>
      <c r="G8" s="20">
        <v>550</v>
      </c>
      <c r="H8" s="20">
        <v>600</v>
      </c>
      <c r="I8" s="13">
        <f t="shared" si="1"/>
        <v>550</v>
      </c>
      <c r="J8" s="13">
        <f t="shared" si="0"/>
        <v>586.66999999999996</v>
      </c>
      <c r="K8" s="13">
        <f t="shared" si="2"/>
        <v>5.48</v>
      </c>
      <c r="L8" s="13">
        <f t="shared" si="3"/>
        <v>9900</v>
      </c>
    </row>
    <row r="9" spans="1:15" ht="20.25" customHeight="1" x14ac:dyDescent="0.25">
      <c r="A9" s="15">
        <v>5</v>
      </c>
      <c r="B9" s="22" t="s">
        <v>25</v>
      </c>
      <c r="C9" s="18" t="s">
        <v>36</v>
      </c>
      <c r="D9" s="16">
        <v>2</v>
      </c>
      <c r="E9" s="19">
        <v>3</v>
      </c>
      <c r="F9" s="20">
        <v>1175</v>
      </c>
      <c r="G9" s="20">
        <v>990</v>
      </c>
      <c r="H9" s="20">
        <v>1200</v>
      </c>
      <c r="I9" s="13">
        <f t="shared" si="1"/>
        <v>990</v>
      </c>
      <c r="J9" s="13">
        <f t="shared" si="0"/>
        <v>1121.67</v>
      </c>
      <c r="K9" s="13">
        <f t="shared" si="2"/>
        <v>10.23</v>
      </c>
      <c r="L9" s="13">
        <f t="shared" si="3"/>
        <v>1980</v>
      </c>
    </row>
    <row r="10" spans="1:15" ht="19.5" customHeight="1" x14ac:dyDescent="0.25">
      <c r="A10" s="15">
        <v>6</v>
      </c>
      <c r="B10" s="22" t="s">
        <v>26</v>
      </c>
      <c r="C10" s="18" t="s">
        <v>36</v>
      </c>
      <c r="D10" s="16">
        <v>45</v>
      </c>
      <c r="E10" s="19">
        <v>3</v>
      </c>
      <c r="F10" s="20">
        <v>390</v>
      </c>
      <c r="G10" s="20">
        <v>350</v>
      </c>
      <c r="H10" s="20">
        <v>400</v>
      </c>
      <c r="I10" s="13">
        <f t="shared" si="1"/>
        <v>350</v>
      </c>
      <c r="J10" s="13">
        <f t="shared" si="0"/>
        <v>380</v>
      </c>
      <c r="K10" s="13">
        <f t="shared" si="2"/>
        <v>6.96</v>
      </c>
      <c r="L10" s="13">
        <f t="shared" si="3"/>
        <v>15750</v>
      </c>
    </row>
    <row r="11" spans="1:15" ht="21.75" customHeight="1" x14ac:dyDescent="0.25">
      <c r="A11" s="15">
        <v>7</v>
      </c>
      <c r="B11" s="22" t="s">
        <v>27</v>
      </c>
      <c r="C11" s="18" t="s">
        <v>36</v>
      </c>
      <c r="D11" s="16">
        <v>45</v>
      </c>
      <c r="E11" s="19">
        <v>3</v>
      </c>
      <c r="F11" s="20">
        <v>130</v>
      </c>
      <c r="G11" s="20">
        <v>100</v>
      </c>
      <c r="H11" s="20">
        <v>120</v>
      </c>
      <c r="I11" s="13">
        <f t="shared" si="1"/>
        <v>100</v>
      </c>
      <c r="J11" s="13">
        <f t="shared" si="0"/>
        <v>116.67</v>
      </c>
      <c r="K11" s="13">
        <f t="shared" si="2"/>
        <v>13.09</v>
      </c>
      <c r="L11" s="13">
        <f t="shared" si="3"/>
        <v>4500</v>
      </c>
    </row>
    <row r="12" spans="1:15" ht="21" customHeight="1" x14ac:dyDescent="0.25">
      <c r="A12" s="17">
        <v>8</v>
      </c>
      <c r="B12" s="22" t="s">
        <v>28</v>
      </c>
      <c r="C12" s="18" t="s">
        <v>36</v>
      </c>
      <c r="D12" s="16">
        <v>195</v>
      </c>
      <c r="E12" s="19">
        <v>3</v>
      </c>
      <c r="F12" s="20">
        <v>220</v>
      </c>
      <c r="G12" s="20">
        <v>180</v>
      </c>
      <c r="H12" s="20">
        <v>200</v>
      </c>
      <c r="I12" s="21">
        <f t="shared" si="1"/>
        <v>180</v>
      </c>
      <c r="J12" s="21">
        <f t="shared" si="0"/>
        <v>200</v>
      </c>
      <c r="K12" s="13">
        <f t="shared" si="2"/>
        <v>10</v>
      </c>
      <c r="L12" s="13">
        <f t="shared" si="3"/>
        <v>35100</v>
      </c>
    </row>
    <row r="13" spans="1:15" ht="20.25" customHeight="1" x14ac:dyDescent="0.25">
      <c r="A13" s="17">
        <v>9</v>
      </c>
      <c r="B13" s="22" t="s">
        <v>29</v>
      </c>
      <c r="C13" s="18" t="s">
        <v>36</v>
      </c>
      <c r="D13" s="16">
        <v>25</v>
      </c>
      <c r="E13" s="19">
        <v>3</v>
      </c>
      <c r="F13" s="20">
        <v>285</v>
      </c>
      <c r="G13" s="20">
        <v>250</v>
      </c>
      <c r="H13" s="20">
        <v>300</v>
      </c>
      <c r="I13" s="21">
        <f t="shared" si="1"/>
        <v>250</v>
      </c>
      <c r="J13" s="21">
        <f t="shared" si="0"/>
        <v>278.33</v>
      </c>
      <c r="K13" s="13">
        <f t="shared" si="2"/>
        <v>9.2200000000000006</v>
      </c>
      <c r="L13" s="13">
        <f t="shared" si="3"/>
        <v>6250</v>
      </c>
    </row>
    <row r="14" spans="1:15" ht="21.75" customHeight="1" x14ac:dyDescent="0.25">
      <c r="A14" s="17">
        <v>10</v>
      </c>
      <c r="B14" s="22" t="s">
        <v>30</v>
      </c>
      <c r="C14" s="18" t="s">
        <v>36</v>
      </c>
      <c r="D14" s="16">
        <v>27</v>
      </c>
      <c r="E14" s="19">
        <v>3</v>
      </c>
      <c r="F14" s="20">
        <v>300</v>
      </c>
      <c r="G14" s="20">
        <v>270</v>
      </c>
      <c r="H14" s="20">
        <v>320</v>
      </c>
      <c r="I14" s="21">
        <f t="shared" si="1"/>
        <v>270</v>
      </c>
      <c r="J14" s="21">
        <f t="shared" si="0"/>
        <v>296.67</v>
      </c>
      <c r="K14" s="13">
        <f t="shared" si="2"/>
        <v>8.48</v>
      </c>
      <c r="L14" s="13">
        <f t="shared" si="3"/>
        <v>7290</v>
      </c>
    </row>
    <row r="15" spans="1:15" ht="21" customHeight="1" x14ac:dyDescent="0.25">
      <c r="A15" s="17">
        <v>11</v>
      </c>
      <c r="B15" s="22" t="s">
        <v>31</v>
      </c>
      <c r="C15" s="18" t="s">
        <v>36</v>
      </c>
      <c r="D15" s="16">
        <v>126</v>
      </c>
      <c r="E15" s="19">
        <v>3</v>
      </c>
      <c r="F15" s="20">
        <v>375</v>
      </c>
      <c r="G15" s="20">
        <v>340</v>
      </c>
      <c r="H15" s="20">
        <v>360</v>
      </c>
      <c r="I15" s="21">
        <f t="shared" si="1"/>
        <v>340</v>
      </c>
      <c r="J15" s="21">
        <f t="shared" si="0"/>
        <v>358.33</v>
      </c>
      <c r="K15" s="13">
        <f t="shared" si="2"/>
        <v>4.9000000000000004</v>
      </c>
      <c r="L15" s="13">
        <f t="shared" si="3"/>
        <v>42840</v>
      </c>
    </row>
    <row r="16" spans="1:15" ht="21" customHeight="1" x14ac:dyDescent="0.25">
      <c r="A16" s="17">
        <v>12</v>
      </c>
      <c r="B16" s="22" t="s">
        <v>32</v>
      </c>
      <c r="C16" s="18" t="s">
        <v>36</v>
      </c>
      <c r="D16" s="16">
        <v>12</v>
      </c>
      <c r="E16" s="19">
        <v>3</v>
      </c>
      <c r="F16" s="20">
        <v>415</v>
      </c>
      <c r="G16" s="20">
        <v>370</v>
      </c>
      <c r="H16" s="20">
        <v>400</v>
      </c>
      <c r="I16" s="21">
        <f t="shared" si="1"/>
        <v>370</v>
      </c>
      <c r="J16" s="21">
        <f t="shared" si="0"/>
        <v>395</v>
      </c>
      <c r="K16" s="13">
        <f t="shared" si="2"/>
        <v>5.8</v>
      </c>
      <c r="L16" s="13">
        <f t="shared" si="3"/>
        <v>4440</v>
      </c>
    </row>
    <row r="17" spans="1:12" ht="21.75" customHeight="1" x14ac:dyDescent="0.25">
      <c r="A17" s="17">
        <v>13</v>
      </c>
      <c r="B17" s="22" t="s">
        <v>33</v>
      </c>
      <c r="C17" s="18" t="s">
        <v>36</v>
      </c>
      <c r="D17" s="16">
        <v>5</v>
      </c>
      <c r="E17" s="19">
        <v>3</v>
      </c>
      <c r="F17" s="20">
        <v>550</v>
      </c>
      <c r="G17" s="20">
        <v>500</v>
      </c>
      <c r="H17" s="20">
        <v>600</v>
      </c>
      <c r="I17" s="21">
        <f t="shared" si="1"/>
        <v>500</v>
      </c>
      <c r="J17" s="21">
        <f t="shared" si="0"/>
        <v>550</v>
      </c>
      <c r="K17" s="13">
        <f t="shared" si="2"/>
        <v>9.09</v>
      </c>
      <c r="L17" s="13">
        <f t="shared" si="3"/>
        <v>2500</v>
      </c>
    </row>
    <row r="18" spans="1:12" ht="21" customHeight="1" x14ac:dyDescent="0.25">
      <c r="A18" s="17">
        <v>14</v>
      </c>
      <c r="B18" s="22" t="s">
        <v>34</v>
      </c>
      <c r="C18" s="18" t="s">
        <v>36</v>
      </c>
      <c r="D18" s="16">
        <v>49</v>
      </c>
      <c r="E18" s="19">
        <v>3</v>
      </c>
      <c r="F18" s="20">
        <v>290</v>
      </c>
      <c r="G18" s="20">
        <v>220</v>
      </c>
      <c r="H18" s="20">
        <v>260</v>
      </c>
      <c r="I18" s="21">
        <f t="shared" si="1"/>
        <v>220</v>
      </c>
      <c r="J18" s="13">
        <f t="shared" si="0"/>
        <v>256.67</v>
      </c>
      <c r="K18" s="13">
        <f t="shared" si="2"/>
        <v>13.68</v>
      </c>
      <c r="L18" s="13">
        <f t="shared" si="3"/>
        <v>10780</v>
      </c>
    </row>
    <row r="19" spans="1:12" ht="22.5" customHeight="1" x14ac:dyDescent="0.25">
      <c r="A19" s="17">
        <v>15</v>
      </c>
      <c r="B19" s="22" t="s">
        <v>35</v>
      </c>
      <c r="C19" s="18" t="s">
        <v>36</v>
      </c>
      <c r="D19" s="16">
        <v>38</v>
      </c>
      <c r="E19" s="19">
        <v>3</v>
      </c>
      <c r="F19" s="20">
        <v>115</v>
      </c>
      <c r="G19" s="20">
        <v>70</v>
      </c>
      <c r="H19" s="20">
        <v>100</v>
      </c>
      <c r="I19" s="21">
        <f t="shared" si="1"/>
        <v>70</v>
      </c>
      <c r="J19" s="13">
        <f t="shared" si="0"/>
        <v>95</v>
      </c>
      <c r="K19" s="13">
        <f t="shared" si="2"/>
        <v>24.12</v>
      </c>
      <c r="L19" s="13">
        <f t="shared" si="3"/>
        <v>2660</v>
      </c>
    </row>
    <row r="20" spans="1:12" ht="15.75" x14ac:dyDescent="0.25">
      <c r="A20" s="17"/>
      <c r="B20" s="22"/>
      <c r="C20" s="23"/>
      <c r="D20" s="16"/>
      <c r="E20" s="19"/>
      <c r="F20" s="20"/>
      <c r="G20" s="20"/>
      <c r="H20" s="20"/>
      <c r="I20" s="21"/>
      <c r="J20" s="21"/>
      <c r="K20" s="13"/>
      <c r="L20" s="13"/>
    </row>
    <row r="21" spans="1:12" ht="23.25" customHeight="1" x14ac:dyDescent="0.25">
      <c r="A21" s="32" t="s">
        <v>15</v>
      </c>
      <c r="B21" s="33"/>
      <c r="C21" s="34"/>
      <c r="D21" s="33"/>
      <c r="E21" s="34"/>
      <c r="F21" s="34"/>
      <c r="G21" s="34"/>
      <c r="H21" s="34"/>
      <c r="I21" s="34"/>
      <c r="J21" s="34"/>
      <c r="K21" s="35"/>
      <c r="L21" s="26">
        <f>SUM(L5:L20)</f>
        <v>243630</v>
      </c>
    </row>
    <row r="22" spans="1:12" ht="18.75" x14ac:dyDescent="0.3">
      <c r="B22" s="4"/>
      <c r="C22" s="4"/>
      <c r="D22" s="4"/>
      <c r="E22" s="4"/>
      <c r="F22" s="4"/>
      <c r="G22" s="4"/>
      <c r="H22" s="4"/>
      <c r="I22" s="4"/>
      <c r="J22" s="4"/>
      <c r="K22" s="4"/>
      <c r="L22" s="27"/>
    </row>
    <row r="23" spans="1:12" ht="75" customHeight="1" x14ac:dyDescent="0.3">
      <c r="A23" s="14" t="s">
        <v>4</v>
      </c>
      <c r="B23" s="14" t="s">
        <v>5</v>
      </c>
      <c r="C23" s="37" t="s">
        <v>6</v>
      </c>
      <c r="D23" s="38"/>
      <c r="E23" s="39"/>
      <c r="G23" s="5"/>
      <c r="H23" s="5"/>
      <c r="I23" s="5"/>
      <c r="J23" s="4"/>
      <c r="K23" s="4"/>
      <c r="L23" s="4"/>
    </row>
    <row r="24" spans="1:12" s="2" customFormat="1" ht="18.75" x14ac:dyDescent="0.3">
      <c r="A24" s="12" t="s">
        <v>7</v>
      </c>
      <c r="B24" s="24" t="s">
        <v>40</v>
      </c>
      <c r="C24" s="41" t="s">
        <v>39</v>
      </c>
      <c r="D24" s="42"/>
      <c r="E24" s="43"/>
      <c r="G24" s="6"/>
      <c r="H24" s="6"/>
      <c r="I24" s="6"/>
      <c r="J24" s="7"/>
      <c r="K24" s="7"/>
      <c r="L24" s="7"/>
    </row>
    <row r="25" spans="1:12" s="2" customFormat="1" ht="18.75" x14ac:dyDescent="0.3">
      <c r="A25" s="12" t="s">
        <v>8</v>
      </c>
      <c r="B25" s="24" t="s">
        <v>41</v>
      </c>
      <c r="C25" s="41" t="s">
        <v>42</v>
      </c>
      <c r="D25" s="42"/>
      <c r="E25" s="43"/>
      <c r="G25" s="6"/>
      <c r="H25" s="6"/>
      <c r="I25" s="6"/>
      <c r="J25" s="7"/>
      <c r="K25" s="7"/>
      <c r="L25" s="7"/>
    </row>
    <row r="26" spans="1:12" s="2" customFormat="1" ht="18.75" x14ac:dyDescent="0.3">
      <c r="A26" s="12" t="s">
        <v>9</v>
      </c>
      <c r="B26" s="24" t="s">
        <v>43</v>
      </c>
      <c r="C26" s="41" t="s">
        <v>42</v>
      </c>
      <c r="D26" s="42"/>
      <c r="E26" s="43"/>
      <c r="G26" s="6"/>
      <c r="H26" s="6"/>
      <c r="I26" s="6"/>
      <c r="J26" s="7"/>
      <c r="K26" s="7"/>
      <c r="L26" s="7"/>
    </row>
    <row r="27" spans="1:12" s="2" customFormat="1" ht="36" customHeight="1" x14ac:dyDescent="0.3">
      <c r="A27" s="11" t="s">
        <v>44</v>
      </c>
      <c r="B27" s="8"/>
      <c r="C27" s="9"/>
      <c r="D27" s="10"/>
      <c r="E27" s="10"/>
      <c r="F27" s="10"/>
      <c r="G27" s="6"/>
      <c r="H27" s="6"/>
      <c r="I27" s="6"/>
      <c r="J27" s="7"/>
      <c r="K27" s="7"/>
      <c r="L27" s="7"/>
    </row>
    <row r="28" spans="1:12" ht="18.75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s="3" customFormat="1" ht="50.1" customHeight="1" x14ac:dyDescent="0.35">
      <c r="B29" s="44" t="s">
        <v>38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</row>
  </sheetData>
  <mergeCells count="18">
    <mergeCell ref="C26:E26"/>
    <mergeCell ref="B29:L29"/>
    <mergeCell ref="C23:E23"/>
    <mergeCell ref="C24:E24"/>
    <mergeCell ref="C25:E25"/>
    <mergeCell ref="A1:L1"/>
    <mergeCell ref="A3:A4"/>
    <mergeCell ref="A21:K21"/>
    <mergeCell ref="B3:B4"/>
    <mergeCell ref="C3:C4"/>
    <mergeCell ref="D3:D4"/>
    <mergeCell ref="E3:E4"/>
    <mergeCell ref="J3:J4"/>
    <mergeCell ref="K3:K4"/>
    <mergeCell ref="L3:L4"/>
    <mergeCell ref="I3:I4"/>
    <mergeCell ref="F3:H3"/>
    <mergeCell ref="A2:M2"/>
  </mergeCells>
  <pageMargins left="0.25" right="0.25" top="0.75" bottom="0.75" header="0.3" footer="0.3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Юнников Артём Викторович</dc:creator>
  <cp:lastModifiedBy>Игришина Валентина Алексеевна</cp:lastModifiedBy>
  <cp:lastPrinted>2026-04-01T09:42:47Z</cp:lastPrinted>
  <dcterms:created xsi:type="dcterms:W3CDTF">2019-01-30T13:59:14Z</dcterms:created>
  <dcterms:modified xsi:type="dcterms:W3CDTF">2026-04-01T10:34:48Z</dcterms:modified>
</cp:coreProperties>
</file>