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palovPs\Desktop\Эстакада замечания ПЗД\финал 2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Z19" i="1" s="1"/>
  <c r="Z20" i="1" l="1"/>
  <c r="Z21" i="1" s="1"/>
  <c r="I17" i="1"/>
  <c r="Z16" i="1" l="1"/>
  <c r="D14" i="1"/>
  <c r="D15" i="1"/>
  <c r="D16" i="1"/>
  <c r="M20" i="1" l="1"/>
  <c r="K17" i="1"/>
  <c r="H17" i="1"/>
  <c r="D17" i="1"/>
  <c r="C17" i="1"/>
  <c r="M16" i="1"/>
  <c r="J16" i="1"/>
  <c r="I16" i="1"/>
  <c r="K16" i="1" s="1"/>
  <c r="H16" i="1"/>
  <c r="C16" i="1"/>
  <c r="Z15" i="1"/>
  <c r="M15" i="1"/>
  <c r="J15" i="1"/>
  <c r="I15" i="1"/>
  <c r="K15" i="1" s="1"/>
  <c r="H15" i="1"/>
  <c r="C15" i="1"/>
  <c r="Z14" i="1"/>
  <c r="M14" i="1"/>
  <c r="J14" i="1"/>
  <c r="I14" i="1"/>
  <c r="K14" i="1" s="1"/>
  <c r="H14" i="1"/>
  <c r="C14" i="1"/>
  <c r="X17" i="1" l="1"/>
  <c r="J17" i="1" s="1"/>
  <c r="L17" i="1" s="1"/>
  <c r="N17" i="1" s="1"/>
  <c r="L16" i="1"/>
  <c r="N16" i="1" s="1"/>
  <c r="L15" i="1"/>
  <c r="N15" i="1" s="1"/>
  <c r="L14" i="1"/>
  <c r="N14" i="1" s="1"/>
  <c r="N19" i="1" l="1"/>
  <c r="N20" i="1" l="1"/>
  <c r="N21" i="1" s="1"/>
</calcChain>
</file>

<file path=xl/sharedStrings.xml><?xml version="1.0" encoding="utf-8"?>
<sst xmlns="http://schemas.openxmlformats.org/spreadsheetml/2006/main" count="69" uniqueCount="43">
  <si>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</si>
  <si>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</si>
  <si>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</si>
  <si>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</si>
  <si>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</si>
  <si>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</si>
  <si>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</si>
  <si>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</si>
  <si>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</si>
  <si>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</si>
  <si>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</si>
  <si>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</si>
  <si>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</si>
  <si>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</si>
  <si>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</si>
  <si>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</si>
  <si>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</si>
  <si>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</si>
  <si>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</si>
  <si>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</si>
  <si>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</si>
  <si>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</si>
  <si>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</si>
  <si>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</si>
  <si>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</si>
  <si>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</si>
  <si>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</si>
  <si>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</si>
  <si>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</si>
  <si>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</si>
  <si>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</si>
  <si>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t>от «___» __________ 202__ г. № _____</t>
  </si>
  <si>
    <t>Применение понижающего коэффициента
(да / нет)</t>
  </si>
  <si>
    <t>(должность подписавшего)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</si>
  <si>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</si>
  <si>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Применение законодательства о национальном режиме</t>
  </si>
  <si>
    <t xml:space="preserve">Непредвиденные затраты </t>
  </si>
  <si>
    <t xml:space="preserve">усл. ед. </t>
  </si>
  <si>
    <t>Национальный режим предоставляется</t>
  </si>
  <si>
    <r>
      <t>Итого без НДС</t>
    </r>
    <r>
      <rPr>
        <b/>
        <sz val="12"/>
        <color theme="1"/>
        <rFont val="Times New Roman"/>
        <family val="1"/>
      </rPr>
      <t>:</t>
    </r>
  </si>
  <si>
    <t>Затраты, связанные с предоставлением обязательной банковкой гарантии в качестве обеспечения исполнения договора</t>
  </si>
  <si>
    <t>Строительно монтажные работы
(в т.ч. ВЗиС,ЗУ)</t>
  </si>
  <si>
    <t>Прочие работы и затраты
(командировочные, вахтовые, проживание, перебазировка, снегоборьба)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</si>
</sst>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0000"/>
  </numFmts>
  <fonts count="12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name val="Times New Roman"/>
      <family val="1"/>
    </font>
    <font>
      <sz val="10"/>
      <color theme="1"/>
      <name val="PT Mono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" xfId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>
      <alignment horizontal="right" vertical="center"/>
    </xf>
    <xf numFmtId="43" fontId="1" fillId="0" borderId="0" xfId="2" applyFont="1" applyAlignment="1">
      <alignment horizontal="left" vertical="top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7"/>
  <sheetViews>
    <sheetView showGridLines="0" tabSelected="1" topLeftCell="O2" zoomScale="70" zoomScaleNormal="70" workbookViewId="0">
      <selection activeCell="X17" sqref="X1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55.5703125" style="1" customWidth="1"/>
    <col min="5" max="7" width="18.5703125" style="1"/>
    <col min="8" max="8" width="12.7109375" style="1" customWidth="1"/>
    <col min="9" max="9" width="18.5703125" style="1" customWidth="1"/>
    <col min="10" max="11" width="18.5703125" style="1"/>
    <col min="12" max="12" width="30.140625" style="1" customWidth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0" width="62" style="1" customWidth="1"/>
    <col min="21" max="21" width="21.42578125" style="1" customWidth="1"/>
    <col min="22" max="22" width="11.85546875" style="1" customWidth="1"/>
    <col min="23" max="23" width="18.5703125" style="1" customWidth="1"/>
    <col min="24" max="24" width="21.5703125" style="1" customWidth="1"/>
    <col min="25" max="25" width="14.5703125" style="1" customWidth="1"/>
    <col min="26" max="26" width="18.5703125" style="1"/>
    <col min="27" max="28" width="4.5703125" style="1" customWidth="1"/>
    <col min="29" max="29" width="20.5703125" style="1" bestFit="1" customWidth="1"/>
    <col min="30" max="16384" width="18.5703125" style="1"/>
  </cols>
  <sheetData>
    <row r="1" spans="2:29" ht="35.1" customHeight="1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2:29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9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66"/>
      <c r="T3" s="66"/>
      <c r="U3" s="66"/>
      <c r="V3" s="66"/>
      <c r="W3" s="66"/>
      <c r="X3" s="66"/>
      <c r="Y3" s="66"/>
      <c r="Z3" s="66"/>
    </row>
    <row r="4" spans="2:29" ht="15.75" customHeight="1">
      <c r="B4" s="11"/>
      <c r="C4" s="26" t="s">
        <v>0</v>
      </c>
      <c r="D4" s="26"/>
      <c r="E4" s="26"/>
      <c r="F4" s="26"/>
      <c r="O4" s="12"/>
      <c r="S4" s="66"/>
      <c r="T4" s="66"/>
      <c r="U4" s="66"/>
      <c r="V4" s="66"/>
      <c r="W4" s="66"/>
      <c r="X4" s="66"/>
      <c r="Y4" s="66"/>
      <c r="Z4" s="66"/>
    </row>
    <row r="5" spans="2:29" ht="15.75" customHeight="1">
      <c r="B5" s="11"/>
      <c r="C5" s="27" t="s">
        <v>31</v>
      </c>
      <c r="D5" s="27"/>
      <c r="E5" s="26"/>
      <c r="F5" s="26"/>
      <c r="O5" s="12"/>
      <c r="S5" s="66"/>
      <c r="T5" s="66"/>
      <c r="U5" s="66"/>
      <c r="V5" s="66"/>
      <c r="W5" s="66"/>
      <c r="X5" s="66"/>
      <c r="Y5" s="66"/>
      <c r="Z5" s="66"/>
    </row>
    <row r="6" spans="2:29" ht="24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9">
      <c r="B7" s="11"/>
      <c r="C7" s="59" t="s">
        <v>12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12"/>
      <c r="S7" s="39" t="s">
        <v>18</v>
      </c>
      <c r="T7" s="39"/>
      <c r="U7" s="39"/>
      <c r="V7" s="39"/>
      <c r="W7" s="39"/>
      <c r="X7" s="39"/>
      <c r="Y7" s="39"/>
      <c r="Z7" s="39"/>
    </row>
    <row r="8" spans="2:29" ht="24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9" ht="24" customHeight="1">
      <c r="B9" s="11"/>
      <c r="C9" s="40" t="s">
        <v>1</v>
      </c>
      <c r="D9" s="40"/>
      <c r="E9" s="56"/>
      <c r="F9" s="56"/>
      <c r="G9" s="56"/>
      <c r="H9" s="56"/>
      <c r="I9" s="56"/>
      <c r="J9" s="56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9" ht="24" customHeight="1">
      <c r="B10" s="11"/>
      <c r="C10" s="40" t="s">
        <v>2</v>
      </c>
      <c r="D10" s="40"/>
      <c r="E10" s="64"/>
      <c r="F10" s="64"/>
      <c r="G10" s="64"/>
      <c r="H10" s="64"/>
      <c r="I10" s="64"/>
      <c r="J10" s="64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9" ht="24" customHeight="1">
      <c r="B11" s="11"/>
      <c r="C11" s="40" t="s">
        <v>3</v>
      </c>
      <c r="D11" s="40"/>
      <c r="E11" s="64"/>
      <c r="F11" s="64"/>
      <c r="G11" s="64"/>
      <c r="H11" s="64"/>
      <c r="I11" s="64"/>
      <c r="J11" s="64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9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9" ht="102" customHeight="1">
      <c r="B13" s="11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32</v>
      </c>
      <c r="J13" s="5" t="s">
        <v>28</v>
      </c>
      <c r="K13" s="5" t="s">
        <v>29</v>
      </c>
      <c r="L13" s="5" t="s">
        <v>27</v>
      </c>
      <c r="M13" s="5" t="s">
        <v>8</v>
      </c>
      <c r="N13" s="5" t="s">
        <v>9</v>
      </c>
      <c r="O13" s="12"/>
      <c r="S13" s="5" t="s">
        <v>10</v>
      </c>
      <c r="T13" s="5" t="s">
        <v>15</v>
      </c>
      <c r="U13" s="5" t="s">
        <v>35</v>
      </c>
      <c r="V13" s="5" t="s">
        <v>7</v>
      </c>
      <c r="W13" s="5" t="s">
        <v>32</v>
      </c>
      <c r="X13" s="5" t="s">
        <v>11</v>
      </c>
      <c r="Y13" s="5" t="s">
        <v>8</v>
      </c>
      <c r="Z13" s="5" t="s">
        <v>16</v>
      </c>
      <c r="AC13" s="38"/>
    </row>
    <row r="14" spans="2:29" ht="47.25">
      <c r="B14" s="11"/>
      <c r="C14" s="2">
        <f t="shared" ref="C14:C17" si="0">S14</f>
        <v>1</v>
      </c>
      <c r="D14" s="32" t="str">
        <f t="shared" ref="D14:D17" si="1">T14</f>
        <v>Строительно монтажные работы
(в т.ч. ВЗиС,ЗУ)</v>
      </c>
      <c r="E14" s="36" t="s">
        <v>24</v>
      </c>
      <c r="F14" s="36" t="s">
        <v>24</v>
      </c>
      <c r="G14" s="36" t="s">
        <v>24</v>
      </c>
      <c r="H14" s="2" t="str">
        <f t="shared" ref="H14:H17" si="2">V14</f>
        <v xml:space="preserve">усл. ед. </v>
      </c>
      <c r="I14" s="2" t="str">
        <f t="shared" ref="I14:I17" si="3">W14</f>
        <v>да</v>
      </c>
      <c r="J14" s="3">
        <f t="shared" ref="J14:J17" si="4">X14</f>
        <v>704351060.45000005</v>
      </c>
      <c r="K14" s="34">
        <f>IF(I14="да",$N$18,1)</f>
        <v>0</v>
      </c>
      <c r="L14" s="3">
        <f>J14*K14</f>
        <v>0</v>
      </c>
      <c r="M14" s="4">
        <f t="shared" ref="M14:M16" si="5">Y14</f>
        <v>1</v>
      </c>
      <c r="N14" s="3">
        <f>L14*M14</f>
        <v>0</v>
      </c>
      <c r="O14" s="12"/>
      <c r="S14" s="20">
        <v>1</v>
      </c>
      <c r="T14" s="29" t="s">
        <v>41</v>
      </c>
      <c r="U14" s="33" t="s">
        <v>38</v>
      </c>
      <c r="V14" s="20" t="s">
        <v>37</v>
      </c>
      <c r="W14" s="20" t="s">
        <v>30</v>
      </c>
      <c r="X14" s="21">
        <v>704351060.45000005</v>
      </c>
      <c r="Y14" s="22">
        <v>1</v>
      </c>
      <c r="Z14" s="21">
        <f>X14*Y14</f>
        <v>704351060.45000005</v>
      </c>
      <c r="AC14" s="38"/>
    </row>
    <row r="15" spans="2:29" ht="47.25">
      <c r="B15" s="11"/>
      <c r="C15" s="2">
        <f t="shared" si="0"/>
        <v>2</v>
      </c>
      <c r="D15" s="32" t="str">
        <f t="shared" si="1"/>
        <v>Прочие работы и затраты
(командировочные, вахтовые, проживание, перебазировка, снегоборьба)</v>
      </c>
      <c r="E15" s="36" t="s">
        <v>24</v>
      </c>
      <c r="F15" s="36" t="s">
        <v>24</v>
      </c>
      <c r="G15" s="36" t="s">
        <v>24</v>
      </c>
      <c r="H15" s="2" t="str">
        <f t="shared" si="2"/>
        <v xml:space="preserve">усл. ед. </v>
      </c>
      <c r="I15" s="2" t="str">
        <f t="shared" si="3"/>
        <v>да</v>
      </c>
      <c r="J15" s="3">
        <f t="shared" si="4"/>
        <v>19040381</v>
      </c>
      <c r="K15" s="34">
        <f>IF(I15="да",$N$18,1)</f>
        <v>0</v>
      </c>
      <c r="L15" s="3">
        <f t="shared" ref="L15:L16" si="6">J15*K15</f>
        <v>0</v>
      </c>
      <c r="M15" s="4">
        <f t="shared" si="5"/>
        <v>1</v>
      </c>
      <c r="N15" s="3">
        <f t="shared" ref="N15:N16" si="7">L15*M15</f>
        <v>0</v>
      </c>
      <c r="O15" s="12"/>
      <c r="S15" s="20">
        <v>2</v>
      </c>
      <c r="T15" s="29" t="s">
        <v>42</v>
      </c>
      <c r="U15" s="33" t="s">
        <v>38</v>
      </c>
      <c r="V15" s="20" t="s">
        <v>37</v>
      </c>
      <c r="W15" s="20" t="s">
        <v>30</v>
      </c>
      <c r="X15" s="21">
        <v>19040381</v>
      </c>
      <c r="Y15" s="22">
        <v>1</v>
      </c>
      <c r="Z15" s="21">
        <f t="shared" ref="Z15" si="8">X15*Y15</f>
        <v>19040381</v>
      </c>
      <c r="AC15" s="38"/>
    </row>
    <row r="16" spans="2:29" ht="47.25">
      <c r="B16" s="11"/>
      <c r="C16" s="2">
        <f t="shared" si="0"/>
        <v>3</v>
      </c>
      <c r="D16" s="32" t="str">
        <f t="shared" si="1"/>
        <v>Затраты, связанные с предоставлением обязательной банковкой гарантии в качестве обеспечения исполнения договора</v>
      </c>
      <c r="E16" s="36" t="s">
        <v>24</v>
      </c>
      <c r="F16" s="36" t="s">
        <v>24</v>
      </c>
      <c r="G16" s="36" t="s">
        <v>24</v>
      </c>
      <c r="H16" s="2" t="str">
        <f t="shared" si="2"/>
        <v xml:space="preserve">усл. ед. </v>
      </c>
      <c r="I16" s="2" t="str">
        <f t="shared" si="3"/>
        <v>да</v>
      </c>
      <c r="J16" s="3">
        <f t="shared" si="4"/>
        <v>7155948.4699999997</v>
      </c>
      <c r="K16" s="34">
        <f>IF(I16="да",$N$18,1)</f>
        <v>0</v>
      </c>
      <c r="L16" s="3">
        <f t="shared" si="6"/>
        <v>0</v>
      </c>
      <c r="M16" s="4">
        <f t="shared" si="5"/>
        <v>1</v>
      </c>
      <c r="N16" s="3">
        <f t="shared" si="7"/>
        <v>0</v>
      </c>
      <c r="O16" s="12"/>
      <c r="S16" s="20">
        <v>3</v>
      </c>
      <c r="T16" s="29" t="s">
        <v>40</v>
      </c>
      <c r="U16" s="33" t="s">
        <v>38</v>
      </c>
      <c r="V16" s="20" t="s">
        <v>37</v>
      </c>
      <c r="W16" s="20" t="s">
        <v>30</v>
      </c>
      <c r="X16" s="21">
        <v>7155948.4699999997</v>
      </c>
      <c r="Y16" s="22">
        <v>1</v>
      </c>
      <c r="Z16" s="21">
        <f>X16*Y16</f>
        <v>7155948.4699999997</v>
      </c>
      <c r="AC16" s="38"/>
    </row>
    <row r="17" spans="2:29" ht="47.25" customHeight="1">
      <c r="B17" s="11"/>
      <c r="C17" s="2">
        <f t="shared" si="0"/>
        <v>4</v>
      </c>
      <c r="D17" s="32" t="str">
        <f t="shared" si="1"/>
        <v xml:space="preserve">Непредвиденные затраты </v>
      </c>
      <c r="E17" s="36" t="s">
        <v>24</v>
      </c>
      <c r="F17" s="36" t="s">
        <v>24</v>
      </c>
      <c r="G17" s="36" t="s">
        <v>24</v>
      </c>
      <c r="H17" s="2" t="str">
        <f t="shared" si="2"/>
        <v xml:space="preserve">усл. ед. </v>
      </c>
      <c r="I17" s="2" t="str">
        <f t="shared" si="3"/>
        <v>да</v>
      </c>
      <c r="J17" s="3">
        <f t="shared" si="4"/>
        <v>21916421.690000001</v>
      </c>
      <c r="K17" s="34">
        <f>IF(I17="да",$N$18,1)</f>
        <v>0</v>
      </c>
      <c r="L17" s="3">
        <f t="shared" ref="L17" si="9">J17*K17</f>
        <v>0</v>
      </c>
      <c r="M17" s="4">
        <v>1</v>
      </c>
      <c r="N17" s="3">
        <f t="shared" ref="N17" si="10">L17*M17</f>
        <v>0</v>
      </c>
      <c r="O17" s="12"/>
      <c r="S17" s="20">
        <v>4</v>
      </c>
      <c r="T17" s="29" t="s">
        <v>36</v>
      </c>
      <c r="U17" s="33" t="s">
        <v>38</v>
      </c>
      <c r="V17" s="20" t="s">
        <v>37</v>
      </c>
      <c r="W17" s="20" t="s">
        <v>30</v>
      </c>
      <c r="X17" s="21">
        <f>ROUNDDOWN((SUM(Z14:Z16)*Y17),2)</f>
        <v>21916421.690000001</v>
      </c>
      <c r="Y17" s="30">
        <v>0.03</v>
      </c>
      <c r="Z17" s="21">
        <f>ROUNDDOWN((SUM(Z14:Z16)*Y17),2)</f>
        <v>21916421.690000001</v>
      </c>
      <c r="AC17" s="38"/>
    </row>
    <row r="18" spans="2:29" ht="24" customHeight="1">
      <c r="B18" s="11"/>
      <c r="C18" s="61" t="s">
        <v>26</v>
      </c>
      <c r="D18" s="62"/>
      <c r="E18" s="62"/>
      <c r="F18" s="62"/>
      <c r="G18" s="62"/>
      <c r="H18" s="62"/>
      <c r="I18" s="62"/>
      <c r="J18" s="62"/>
      <c r="K18" s="62"/>
      <c r="L18" s="62"/>
      <c r="M18" s="63"/>
      <c r="N18" s="37"/>
      <c r="O18" s="12"/>
      <c r="S18" s="41"/>
      <c r="T18" s="42"/>
      <c r="U18" s="42"/>
      <c r="V18" s="42"/>
      <c r="W18" s="42"/>
      <c r="X18" s="42"/>
      <c r="Y18" s="42"/>
      <c r="Z18" s="43"/>
      <c r="AC18" s="38"/>
    </row>
    <row r="19" spans="2:29" ht="24" customHeight="1">
      <c r="B19" s="11"/>
      <c r="C19" s="44" t="s">
        <v>25</v>
      </c>
      <c r="D19" s="45"/>
      <c r="E19" s="45"/>
      <c r="F19" s="45"/>
      <c r="G19" s="45"/>
      <c r="H19" s="45"/>
      <c r="I19" s="45"/>
      <c r="J19" s="45"/>
      <c r="K19" s="46"/>
      <c r="L19" s="60" t="s">
        <v>39</v>
      </c>
      <c r="M19" s="60"/>
      <c r="N19" s="6">
        <f>SUM(N14:N17)</f>
        <v>0</v>
      </c>
      <c r="O19" s="12"/>
      <c r="S19" s="44" t="s">
        <v>19</v>
      </c>
      <c r="T19" s="45"/>
      <c r="U19" s="45"/>
      <c r="V19" s="45"/>
      <c r="W19" s="46"/>
      <c r="X19" s="41" t="s">
        <v>13</v>
      </c>
      <c r="Y19" s="43"/>
      <c r="Z19" s="6">
        <f>SUM(Z14:Z17)</f>
        <v>752463811.61000013</v>
      </c>
      <c r="AC19" s="38"/>
    </row>
    <row r="20" spans="2:29" ht="24" customHeight="1">
      <c r="B20" s="11"/>
      <c r="C20" s="47"/>
      <c r="D20" s="48"/>
      <c r="E20" s="48"/>
      <c r="F20" s="48"/>
      <c r="G20" s="48"/>
      <c r="H20" s="48"/>
      <c r="I20" s="48"/>
      <c r="J20" s="48"/>
      <c r="K20" s="49"/>
      <c r="L20" s="7" t="s">
        <v>17</v>
      </c>
      <c r="M20" s="35">
        <f>Y20</f>
        <v>0.22</v>
      </c>
      <c r="N20" s="6">
        <f>M20*N19</f>
        <v>0</v>
      </c>
      <c r="O20" s="12"/>
      <c r="S20" s="47"/>
      <c r="T20" s="48"/>
      <c r="U20" s="48"/>
      <c r="V20" s="48"/>
      <c r="W20" s="49"/>
      <c r="X20" s="24" t="s">
        <v>17</v>
      </c>
      <c r="Y20" s="23">
        <v>0.22</v>
      </c>
      <c r="Z20" s="6">
        <f>Y20*Z19</f>
        <v>165542038.55420002</v>
      </c>
      <c r="AC20" s="38"/>
    </row>
    <row r="21" spans="2:29" ht="24" customHeight="1">
      <c r="B21" s="11"/>
      <c r="C21" s="50"/>
      <c r="D21" s="51"/>
      <c r="E21" s="51"/>
      <c r="F21" s="51"/>
      <c r="G21" s="51"/>
      <c r="H21" s="51"/>
      <c r="I21" s="51"/>
      <c r="J21" s="51"/>
      <c r="K21" s="52"/>
      <c r="L21" s="60" t="s">
        <v>14</v>
      </c>
      <c r="M21" s="60"/>
      <c r="N21" s="6">
        <f>SUM(N19:N20)</f>
        <v>0</v>
      </c>
      <c r="O21" s="12"/>
      <c r="S21" s="50"/>
      <c r="T21" s="51"/>
      <c r="U21" s="51"/>
      <c r="V21" s="51"/>
      <c r="W21" s="52"/>
      <c r="X21" s="41" t="s">
        <v>14</v>
      </c>
      <c r="Y21" s="43"/>
      <c r="Z21" s="6">
        <f>SUM(Z19:Z20)</f>
        <v>918005850.16420019</v>
      </c>
    </row>
    <row r="22" spans="2:29" ht="24" customHeight="1">
      <c r="B22" s="11"/>
      <c r="O22" s="12"/>
      <c r="S22" s="19"/>
      <c r="T22" s="19"/>
      <c r="U22" s="19"/>
      <c r="V22" s="19"/>
      <c r="W22" s="19"/>
      <c r="X22" s="19"/>
      <c r="Y22" s="19"/>
      <c r="Z22" s="19"/>
    </row>
    <row r="23" spans="2:29" ht="15.75" customHeight="1">
      <c r="B23" s="11"/>
      <c r="C23" s="56"/>
      <c r="D23" s="56"/>
      <c r="E23" s="56"/>
      <c r="F23" s="13"/>
      <c r="G23" s="28"/>
      <c r="H23" s="13"/>
      <c r="I23" s="13"/>
      <c r="J23" s="67"/>
      <c r="K23" s="67"/>
      <c r="L23" s="67"/>
      <c r="M23" s="67"/>
      <c r="N23" s="67"/>
      <c r="O23" s="12"/>
      <c r="S23" s="54"/>
      <c r="T23" s="55"/>
      <c r="U23" s="55"/>
      <c r="V23" s="55"/>
      <c r="W23" s="55"/>
      <c r="X23" s="55"/>
      <c r="Y23" s="55"/>
      <c r="Z23" s="55"/>
    </row>
    <row r="24" spans="2:29">
      <c r="B24" s="11"/>
      <c r="C24" s="53" t="s">
        <v>33</v>
      </c>
      <c r="D24" s="53"/>
      <c r="E24" s="53"/>
      <c r="F24" s="13"/>
      <c r="G24" s="18" t="s">
        <v>21</v>
      </c>
      <c r="H24" s="13" t="s">
        <v>22</v>
      </c>
      <c r="I24" s="13"/>
      <c r="J24" s="53" t="s">
        <v>23</v>
      </c>
      <c r="K24" s="53"/>
      <c r="L24" s="53"/>
      <c r="M24" s="53"/>
      <c r="N24" s="53"/>
      <c r="O24" s="12"/>
      <c r="S24" s="55"/>
      <c r="T24" s="55"/>
      <c r="U24" s="55"/>
      <c r="V24" s="55"/>
      <c r="W24" s="55"/>
      <c r="X24" s="55"/>
      <c r="Y24" s="55"/>
      <c r="Z24" s="55"/>
    </row>
    <row r="25" spans="2:29" ht="16.5" thickBo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S25" s="31"/>
      <c r="T25" s="31"/>
      <c r="U25" s="31"/>
      <c r="V25" s="31"/>
      <c r="W25" s="31"/>
      <c r="X25" s="31"/>
      <c r="Y25" s="31"/>
      <c r="Z25" s="31"/>
    </row>
    <row r="26" spans="2:29" ht="15.75" customHeight="1">
      <c r="S26" s="57"/>
      <c r="T26" s="58"/>
      <c r="U26" s="58"/>
      <c r="V26" s="58"/>
      <c r="W26" s="58"/>
      <c r="X26" s="58"/>
      <c r="Y26" s="58"/>
      <c r="Z26" s="58"/>
    </row>
    <row r="27" spans="2:29" ht="15.75" customHeight="1">
      <c r="B27" s="65" t="s">
        <v>34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S27" s="58"/>
      <c r="T27" s="58"/>
      <c r="U27" s="58"/>
      <c r="V27" s="58"/>
      <c r="W27" s="58"/>
      <c r="X27" s="58"/>
      <c r="Y27" s="58"/>
      <c r="Z27" s="58"/>
    </row>
    <row r="28" spans="2:29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S28" s="58"/>
      <c r="T28" s="58"/>
      <c r="U28" s="58"/>
      <c r="V28" s="58"/>
      <c r="W28" s="58"/>
      <c r="X28" s="58"/>
      <c r="Y28" s="58"/>
      <c r="Z28" s="58"/>
    </row>
    <row r="29" spans="2:29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S29" s="58"/>
      <c r="T29" s="58"/>
      <c r="U29" s="58"/>
      <c r="V29" s="58"/>
      <c r="W29" s="58"/>
      <c r="X29" s="58"/>
      <c r="Y29" s="58"/>
      <c r="Z29" s="58"/>
    </row>
    <row r="30" spans="2:29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S30" s="58"/>
      <c r="T30" s="58"/>
      <c r="U30" s="58"/>
      <c r="V30" s="58"/>
      <c r="W30" s="58"/>
      <c r="X30" s="58"/>
      <c r="Y30" s="58"/>
      <c r="Z30" s="58"/>
    </row>
    <row r="31" spans="2:29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S31" s="58"/>
      <c r="T31" s="58"/>
      <c r="U31" s="58"/>
      <c r="V31" s="58"/>
      <c r="W31" s="58"/>
      <c r="X31" s="58"/>
      <c r="Y31" s="58"/>
      <c r="Z31" s="58"/>
    </row>
    <row r="32" spans="2:29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S32" s="58"/>
      <c r="T32" s="58"/>
      <c r="U32" s="58"/>
      <c r="V32" s="58"/>
      <c r="W32" s="58"/>
      <c r="X32" s="58"/>
      <c r="Y32" s="58"/>
      <c r="Z32" s="58"/>
    </row>
    <row r="33" spans="2:26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S33" s="58"/>
      <c r="T33" s="58"/>
      <c r="U33" s="58"/>
      <c r="V33" s="58"/>
      <c r="W33" s="58"/>
      <c r="X33" s="58"/>
      <c r="Y33" s="58"/>
      <c r="Z33" s="58"/>
    </row>
    <row r="34" spans="2:26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S34" s="58"/>
      <c r="T34" s="58"/>
      <c r="U34" s="58"/>
      <c r="V34" s="58"/>
      <c r="W34" s="58"/>
      <c r="X34" s="58"/>
      <c r="Y34" s="58"/>
      <c r="Z34" s="58"/>
    </row>
    <row r="35" spans="2:26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S35" s="58"/>
      <c r="T35" s="58"/>
      <c r="U35" s="58"/>
      <c r="V35" s="58"/>
      <c r="W35" s="58"/>
      <c r="X35" s="58"/>
      <c r="Y35" s="58"/>
      <c r="Z35" s="58"/>
    </row>
    <row r="36" spans="2:26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S36" s="58"/>
      <c r="T36" s="58"/>
      <c r="U36" s="58"/>
      <c r="V36" s="58"/>
      <c r="W36" s="58"/>
      <c r="X36" s="58"/>
      <c r="Y36" s="58"/>
      <c r="Z36" s="58"/>
    </row>
    <row r="37" spans="2:26" ht="22.9" customHeight="1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S37" s="58"/>
      <c r="T37" s="58"/>
      <c r="U37" s="58"/>
      <c r="V37" s="58"/>
      <c r="W37" s="58"/>
      <c r="X37" s="58"/>
      <c r="Y37" s="58"/>
      <c r="Z37" s="58"/>
    </row>
  </sheetData>
  <sheetProtection formatCells="0" formatColumns="0" formatRows="0" insertRows="0" deleteRows="0"/>
  <mergeCells count="25">
    <mergeCell ref="B1:Z1"/>
    <mergeCell ref="S26:Z37"/>
    <mergeCell ref="C7:N7"/>
    <mergeCell ref="L19:M19"/>
    <mergeCell ref="L21:M21"/>
    <mergeCell ref="C18:M18"/>
    <mergeCell ref="C19:K21"/>
    <mergeCell ref="C10:D10"/>
    <mergeCell ref="C11:D11"/>
    <mergeCell ref="E9:J9"/>
    <mergeCell ref="E10:J10"/>
    <mergeCell ref="E11:J11"/>
    <mergeCell ref="B27:O31"/>
    <mergeCell ref="S3:Z5"/>
    <mergeCell ref="J23:N23"/>
    <mergeCell ref="C24:E24"/>
    <mergeCell ref="S7:Z7"/>
    <mergeCell ref="C9:D9"/>
    <mergeCell ref="S18:Z18"/>
    <mergeCell ref="S19:W21"/>
    <mergeCell ref="J24:N24"/>
    <mergeCell ref="S23:Z24"/>
    <mergeCell ref="C23:E23"/>
    <mergeCell ref="X19:Y19"/>
    <mergeCell ref="X21:Y21"/>
  </mergeCells>
  <dataValidations count="1">
    <dataValidation type="list" allowBlank="1" showInputMessage="1" showErrorMessage="1" sqref="W14:W17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4 Z15" unlockedFormula="1"/>
    <ignoredError sqref="M14 M15:M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Беспалов Петр Сергеевич</cp:lastModifiedBy>
  <cp:lastPrinted>2023-06-06T05:29:13Z</cp:lastPrinted>
  <dcterms:created xsi:type="dcterms:W3CDTF">2023-05-26T08:17:29Z</dcterms:created>
  <dcterms:modified xsi:type="dcterms:W3CDTF">2026-05-18T03:37:05Z</dcterms:modified>
</cp:coreProperties>
</file>