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liya.V.Chernyshova\Desktop\ДОКУМЕНТАЦИИ 2026\Май\10024\"/>
    </mc:Choice>
  </mc:AlternateContent>
  <bookViews>
    <workbookView xWindow="-120" yWindow="-120" windowWidth="29040" windowHeight="15840"/>
  </bookViews>
  <sheets>
    <sheet name="Лист 1" sheetId="2" r:id="rId1"/>
  </sheets>
  <definedNames>
    <definedName name="_ftn1" localSheetId="0">'Лист 1'!#REF!</definedName>
    <definedName name="_ftnref1" localSheetId="0">'Лист 1'!$B$5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L7" i="2"/>
  <c r="L10" i="2" s="1"/>
  <c r="L8" i="2"/>
  <c r="L9" i="2"/>
  <c r="L5" i="2"/>
  <c r="I5" i="2"/>
  <c r="J5" i="2" s="1"/>
  <c r="K5" i="2" l="1"/>
  <c r="I9" i="2"/>
  <c r="I8" i="2"/>
  <c r="I7" i="2"/>
  <c r="I6" i="2"/>
  <c r="J6" i="2" s="1"/>
  <c r="K6" i="2" s="1"/>
  <c r="J9" i="2" l="1"/>
  <c r="K9" i="2" s="1"/>
  <c r="J8" i="2"/>
  <c r="K8" i="2" s="1"/>
  <c r="J7" i="2"/>
  <c r="K7" i="2" s="1"/>
</calcChain>
</file>

<file path=xl/sharedStrings.xml><?xml version="1.0" encoding="utf-8"?>
<sst xmlns="http://schemas.openxmlformats.org/spreadsheetml/2006/main" count="39" uniqueCount="35">
  <si>
    <t>Наименование товара, работы, услуги</t>
  </si>
  <si>
    <t>Кол-во</t>
  </si>
  <si>
    <t>Кол-во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</si>
  <si>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</si>
  <si>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Среднее квадратичное отклонение</t>
  </si>
  <si>
    <t>коэффициент вариации цен V (%)                    (не должен превышать 33%)</t>
  </si>
  <si>
    <t>Начальная (максимальная) цена, руб.</t>
  </si>
  <si>
    <t xml:space="preserve">Источник №1 
</t>
  </si>
  <si>
    <t xml:space="preserve">Источник №2 
</t>
  </si>
  <si>
    <t xml:space="preserve">Источник  №3 </t>
  </si>
  <si>
    <t>Номер источника ценовой информации</t>
  </si>
  <si>
    <t>№1</t>
  </si>
  <si>
    <t>№2</t>
  </si>
  <si>
    <t>№3</t>
  </si>
  <si>
    <t>№ п/п</t>
  </si>
  <si>
    <t>Реквизиты коммерческого предложения</t>
  </si>
  <si>
    <t>Срок действия ценового предложения</t>
  </si>
  <si>
    <t>Ед. изм.</t>
  </si>
  <si>
    <t>Средняя арифметическая цена единицы</t>
  </si>
  <si>
    <t>ТАБЛИЦА РАСЧЕТА НАЧАЛЬНОЙ (МАКСИМАЛЬНОЙ) ЦЕНЫ ДОГОВОРА</t>
  </si>
  <si>
    <t>Итого НМЦ договора,  руб.</t>
  </si>
  <si>
    <t>Руководитель отдела охраны труда и экологии</t>
  </si>
  <si>
    <t>А.В. Шевцов</t>
  </si>
  <si>
    <t>Плащ непромокаемый с капюшоном</t>
  </si>
  <si>
    <t>Жилет сигнальный 2 класса защиты</t>
  </si>
  <si>
    <t>Костюм для защиты от общих производственных загрязнений и механических воздействий мужской/женский</t>
  </si>
  <si>
    <t>шт.</t>
  </si>
  <si>
    <t>Халат для защиты от общих производственных загрязнений и механических воздействий мужской/женский</t>
  </si>
  <si>
    <t>Куртка на утепляющей подкладке мужская/женская</t>
  </si>
  <si>
    <t>до 30.10.2026</t>
  </si>
  <si>
    <t>до 31.12.2026</t>
  </si>
  <si>
    <t xml:space="preserve">https://vostok.ru/catalog/ </t>
  </si>
  <si>
    <t xml:space="preserve">№1 от 22.04.2026 </t>
  </si>
  <si>
    <t xml:space="preserve">вход. № МР26-08/2485 от 30.04.2026 </t>
  </si>
  <si>
    <t>Поставка специальной одежды для нужд УФПС Ставропольского края, УФПС Кабардино-Балкарской Республики, УФПС Карачаево-Черкесской Республики, УФПС Республики Дагестан, УФПС Республики Ингушетия, УФПС Республики Северная Осетия-Алания, УФПС Чеченской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</si>
</sst>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4" fontId="5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0" fillId="0" borderId="0" xfId="0" applyNumberFormat="1"/>
    <xf numFmtId="2" fontId="1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0" fillId="0" borderId="2" xfId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9" fillId="0" borderId="2" xfId="1" applyBorder="1" applyAlignment="1">
      <alignment horizontal="left" vertical="center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1" fillId="0" borderId="9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2" xfId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ostok.ru/cata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120" zoomScaleNormal="120" workbookViewId="0">
      <selection activeCell="T9" sqref="T9:U9"/>
    </sheetView>
  </sheetViews>
  <sheetFormatPr defaultRowHeight="15" x14ac:dyDescent="0.25"/>
  <cols>
    <col min="1" max="1" width="4.42578125" customWidth="1"/>
    <col min="2" max="2" width="26.5703125" customWidth="1"/>
    <col min="4" max="4" width="8" customWidth="1"/>
    <col min="6" max="6" width="10.42578125" style="7" customWidth="1"/>
    <col min="7" max="7" width="11.7109375" style="7" customWidth="1"/>
    <col min="8" max="8" width="11.28515625" style="7" customWidth="1"/>
    <col min="9" max="9" width="11.140625" customWidth="1"/>
    <col min="10" max="10" width="12.7109375" customWidth="1"/>
    <col min="11" max="11" width="13.5703125" customWidth="1"/>
    <col min="12" max="12" width="12.140625" customWidth="1"/>
    <col min="14" max="14" width="10.140625" bestFit="1" customWidth="1"/>
    <col min="15" max="15" width="12.7109375" customWidth="1"/>
  </cols>
  <sheetData>
    <row r="1" spans="1:14" x14ac:dyDescent="0.25">
      <c r="C1" s="41" t="s">
        <v>19</v>
      </c>
      <c r="D1" s="41"/>
      <c r="E1" s="41"/>
      <c r="F1" s="41"/>
      <c r="G1" s="41"/>
      <c r="H1" s="41"/>
      <c r="I1" s="41"/>
      <c r="J1" s="41"/>
      <c r="K1" s="41"/>
    </row>
    <row r="2" spans="1:14" ht="35.25" customHeight="1" x14ac:dyDescent="0.25">
      <c r="A2" s="4"/>
      <c r="B2" s="42" t="s">
        <v>34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79.150000000000006" customHeight="1" x14ac:dyDescent="0.25">
      <c r="A3" s="43" t="s">
        <v>14</v>
      </c>
      <c r="B3" s="43" t="s">
        <v>0</v>
      </c>
      <c r="C3" s="43" t="s">
        <v>17</v>
      </c>
      <c r="D3" s="43" t="s">
        <v>1</v>
      </c>
      <c r="E3" s="43" t="s">
        <v>2</v>
      </c>
      <c r="F3" s="45" t="s">
        <v>3</v>
      </c>
      <c r="G3" s="45"/>
      <c r="H3" s="45"/>
      <c r="I3" s="46" t="s">
        <v>18</v>
      </c>
      <c r="J3" s="46" t="s">
        <v>4</v>
      </c>
      <c r="K3" s="46" t="s">
        <v>5</v>
      </c>
      <c r="L3" s="47" t="s">
        <v>6</v>
      </c>
    </row>
    <row r="4" spans="1:14" ht="35.450000000000003" customHeight="1" x14ac:dyDescent="0.25">
      <c r="A4" s="43"/>
      <c r="B4" s="44"/>
      <c r="C4" s="44"/>
      <c r="D4" s="44"/>
      <c r="E4" s="43"/>
      <c r="F4" s="8" t="s">
        <v>7</v>
      </c>
      <c r="G4" s="8" t="s">
        <v>8</v>
      </c>
      <c r="H4" s="9" t="s">
        <v>9</v>
      </c>
      <c r="I4" s="46"/>
      <c r="J4" s="46"/>
      <c r="K4" s="46"/>
      <c r="L4" s="47"/>
    </row>
    <row r="5" spans="1:14" ht="40.5" customHeight="1" x14ac:dyDescent="0.25">
      <c r="A5" s="14">
        <v>1</v>
      </c>
      <c r="B5" s="18" t="s">
        <v>24</v>
      </c>
      <c r="C5" s="20" t="s">
        <v>26</v>
      </c>
      <c r="D5" s="21">
        <v>830</v>
      </c>
      <c r="E5" s="13">
        <v>3</v>
      </c>
      <c r="F5" s="5">
        <v>650</v>
      </c>
      <c r="G5" s="22">
        <v>620</v>
      </c>
      <c r="H5" s="22">
        <v>687</v>
      </c>
      <c r="I5" s="10">
        <f>ROUND(AVERAGE(F5:H5),2)</f>
        <v>652.33000000000004</v>
      </c>
      <c r="J5" s="2">
        <f>SQRT(((SUM((POWER(F5-I5,2)),(POWER(G5-I5,2)),(POWER(H5-I5,2)))/(3-1))))</f>
        <v>33.56089018485654</v>
      </c>
      <c r="K5" s="2">
        <f>J5/I5*100</f>
        <v>5.1447718462827918</v>
      </c>
      <c r="L5" s="3">
        <f>G5*D5</f>
        <v>514600</v>
      </c>
    </row>
    <row r="6" spans="1:14" ht="52.5" customHeight="1" x14ac:dyDescent="0.25">
      <c r="A6" s="14">
        <v>2</v>
      </c>
      <c r="B6" s="19" t="s">
        <v>25</v>
      </c>
      <c r="C6" s="20" t="s">
        <v>26</v>
      </c>
      <c r="D6" s="21">
        <v>1140</v>
      </c>
      <c r="E6" s="13">
        <v>3</v>
      </c>
      <c r="F6" s="5">
        <v>4800</v>
      </c>
      <c r="G6" s="22">
        <v>3900</v>
      </c>
      <c r="H6" s="22">
        <v>4957</v>
      </c>
      <c r="I6" s="10">
        <f>ROUND(AVERAGE(F6:H6),2)</f>
        <v>4552.33</v>
      </c>
      <c r="J6" s="2">
        <f>SQRT(((SUM((POWER(F6-I6,2)),(POWER(G6-I6,2)),(POWER(H6-I6,2)))/(3-1))))</f>
        <v>570.36508777273525</v>
      </c>
      <c r="K6" s="2">
        <f t="shared" ref="K6:K9" si="0">J6/I6*100</f>
        <v>12.529080443920702</v>
      </c>
      <c r="L6" s="3">
        <f t="shared" ref="L6:L9" si="1">G6*D6</f>
        <v>4446000</v>
      </c>
    </row>
    <row r="7" spans="1:14" ht="40.5" customHeight="1" x14ac:dyDescent="0.25">
      <c r="A7" s="14">
        <v>3</v>
      </c>
      <c r="B7" s="19" t="s">
        <v>23</v>
      </c>
      <c r="C7" s="20" t="s">
        <v>26</v>
      </c>
      <c r="D7" s="21">
        <v>1279</v>
      </c>
      <c r="E7" s="13">
        <v>3</v>
      </c>
      <c r="F7" s="5">
        <v>4000</v>
      </c>
      <c r="G7" s="22">
        <v>2450</v>
      </c>
      <c r="H7" s="22">
        <v>3134</v>
      </c>
      <c r="I7" s="10">
        <f>ROUND(AVERAGE(F7:H7),2)</f>
        <v>3194.67</v>
      </c>
      <c r="J7" s="2">
        <f>SQRT(((SUM((POWER(F7-I7,2)),(POWER(G7-I7,2)),(POWER(H7-I7,2)))/(3-1))))</f>
        <v>776.77881880880352</v>
      </c>
      <c r="K7" s="2">
        <f t="shared" si="0"/>
        <v>24.314837488967672</v>
      </c>
      <c r="L7" s="3">
        <f t="shared" si="1"/>
        <v>3133550</v>
      </c>
    </row>
    <row r="8" spans="1:14" ht="52.5" customHeight="1" x14ac:dyDescent="0.25">
      <c r="A8" s="14">
        <v>4</v>
      </c>
      <c r="B8" s="19" t="s">
        <v>27</v>
      </c>
      <c r="C8" s="20" t="s">
        <v>26</v>
      </c>
      <c r="D8" s="21">
        <v>575</v>
      </c>
      <c r="E8" s="13">
        <v>3</v>
      </c>
      <c r="F8" s="5">
        <v>2300</v>
      </c>
      <c r="G8" s="22">
        <v>2400</v>
      </c>
      <c r="H8" s="22">
        <v>3653</v>
      </c>
      <c r="I8" s="10">
        <f>ROUND(AVERAGE(F8:H8),2)</f>
        <v>2784.33</v>
      </c>
      <c r="J8" s="2">
        <f>SQRT(((SUM((POWER(F8-I8,2)),(POWER(G8-I8,2)),(POWER(H8-I8,2)))/(3-1))))</f>
        <v>753.94716880561327</v>
      </c>
      <c r="K8" s="2">
        <f t="shared" si="0"/>
        <v>27.07822595761326</v>
      </c>
      <c r="L8" s="3">
        <f t="shared" si="1"/>
        <v>1380000</v>
      </c>
    </row>
    <row r="9" spans="1:14" ht="40.5" customHeight="1" x14ac:dyDescent="0.25">
      <c r="A9" s="14">
        <v>5</v>
      </c>
      <c r="B9" s="19" t="s">
        <v>28</v>
      </c>
      <c r="C9" s="20" t="s">
        <v>26</v>
      </c>
      <c r="D9" s="21">
        <v>2376</v>
      </c>
      <c r="E9" s="13">
        <v>3</v>
      </c>
      <c r="F9" s="5">
        <v>5000</v>
      </c>
      <c r="G9" s="22">
        <v>3600</v>
      </c>
      <c r="H9" s="22">
        <v>3965</v>
      </c>
      <c r="I9" s="10">
        <f>ROUND(AVERAGE(F9:H9),2)</f>
        <v>4188.33</v>
      </c>
      <c r="J9" s="2">
        <f>SQRT(((SUM((POWER(F9-I9,2)),(POWER(G9-I9,2)),(POWER(H9-I9,2)))/(3-1))))</f>
        <v>726.2288436505396</v>
      </c>
      <c r="K9" s="2">
        <f t="shared" si="0"/>
        <v>17.339341543062261</v>
      </c>
      <c r="L9" s="3">
        <f t="shared" si="1"/>
        <v>8553600</v>
      </c>
    </row>
    <row r="10" spans="1:14" ht="15.75" customHeight="1" x14ac:dyDescent="0.25">
      <c r="A10" s="11"/>
      <c r="B10" s="27" t="s">
        <v>20</v>
      </c>
      <c r="C10" s="28"/>
      <c r="D10" s="27"/>
      <c r="E10" s="28"/>
      <c r="F10" s="28"/>
      <c r="G10" s="28"/>
      <c r="H10" s="28"/>
      <c r="I10" s="28"/>
      <c r="J10" s="28"/>
      <c r="K10" s="28"/>
      <c r="L10" s="12">
        <f>SUM(L5:L9)</f>
        <v>18027750</v>
      </c>
      <c r="N10" s="7"/>
    </row>
    <row r="11" spans="1:14" ht="31.15" customHeight="1" x14ac:dyDescent="0.25">
      <c r="A11" s="29" t="s">
        <v>10</v>
      </c>
      <c r="B11" s="30"/>
      <c r="C11" s="29" t="s">
        <v>15</v>
      </c>
      <c r="D11" s="31"/>
      <c r="E11" s="31"/>
      <c r="F11" s="31"/>
      <c r="G11" s="31"/>
      <c r="H11" s="31"/>
      <c r="I11" s="32" t="s">
        <v>16</v>
      </c>
      <c r="J11" s="33"/>
      <c r="K11" s="33"/>
      <c r="L11" s="34"/>
    </row>
    <row r="12" spans="1:14" x14ac:dyDescent="0.25">
      <c r="A12" s="35" t="s">
        <v>11</v>
      </c>
      <c r="B12" s="36"/>
      <c r="C12" s="38" t="s">
        <v>32</v>
      </c>
      <c r="D12" s="39"/>
      <c r="E12" s="39"/>
      <c r="F12" s="39"/>
      <c r="G12" s="39"/>
      <c r="H12" s="39"/>
      <c r="I12" s="35" t="s">
        <v>30</v>
      </c>
      <c r="J12" s="37"/>
      <c r="K12" s="37"/>
      <c r="L12" s="36"/>
    </row>
    <row r="13" spans="1:14" x14ac:dyDescent="0.25">
      <c r="A13" s="35" t="s">
        <v>12</v>
      </c>
      <c r="B13" s="36"/>
      <c r="C13" t="s">
        <v>33</v>
      </c>
      <c r="I13" s="40" t="s">
        <v>29</v>
      </c>
      <c r="J13" s="37"/>
      <c r="K13" s="37"/>
      <c r="L13" s="36"/>
    </row>
    <row r="14" spans="1:14" ht="15" customHeight="1" x14ac:dyDescent="0.25">
      <c r="A14" s="35" t="s">
        <v>13</v>
      </c>
      <c r="B14" s="36"/>
      <c r="C14" s="23" t="s">
        <v>31</v>
      </c>
      <c r="D14" s="17"/>
      <c r="E14" s="17"/>
      <c r="F14" s="17"/>
      <c r="G14" s="17"/>
      <c r="H14" s="16"/>
      <c r="I14" s="24"/>
      <c r="J14" s="25"/>
      <c r="K14" s="25"/>
      <c r="L14" s="26"/>
    </row>
    <row r="15" spans="1:14" ht="18.75" customHeight="1" x14ac:dyDescent="0.25">
      <c r="A15" s="1"/>
      <c r="B15" s="1"/>
      <c r="C15" s="1"/>
      <c r="D15" s="1"/>
      <c r="E15" s="1"/>
      <c r="F15" s="6"/>
      <c r="G15" s="6"/>
      <c r="H15" s="6"/>
      <c r="I15" s="1"/>
      <c r="J15" s="1"/>
      <c r="K15" s="1"/>
      <c r="L15" s="1"/>
    </row>
    <row r="16" spans="1:14" x14ac:dyDescent="0.25">
      <c r="A16" s="1"/>
      <c r="B16" s="1" t="s">
        <v>21</v>
      </c>
      <c r="C16" s="1"/>
      <c r="D16" s="1"/>
      <c r="E16" s="1"/>
      <c r="F16" s="15"/>
      <c r="G16" s="15"/>
      <c r="H16" s="6"/>
      <c r="I16" s="1" t="s">
        <v>22</v>
      </c>
      <c r="J16" s="1"/>
      <c r="K16" s="1"/>
      <c r="L16" s="1"/>
    </row>
  </sheetData>
  <mergeCells count="22">
    <mergeCell ref="C1:K1"/>
    <mergeCell ref="B2:L2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B10:K10"/>
    <mergeCell ref="A11:B11"/>
    <mergeCell ref="C11:H11"/>
    <mergeCell ref="I11:L11"/>
    <mergeCell ref="A14:B14"/>
    <mergeCell ref="I12:L12"/>
    <mergeCell ref="A12:B12"/>
    <mergeCell ref="A13:B13"/>
    <mergeCell ref="C12:H12"/>
    <mergeCell ref="I13:L13"/>
  </mergeCells>
  <hyperlinks>
    <hyperlink ref="C14" r:id="rId1"/>
  </hyperlinks>
  <pageMargins left="0.25" right="0.25" top="0.75" bottom="0.32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Полтавцева Татьяна Александровна</dc:creator>
  <cp:lastModifiedBy>Болотина Юлия Васильевна</cp:lastModifiedBy>
  <cp:lastPrinted>2026-05-18T07:19:31Z</cp:lastPrinted>
  <dcterms:created xsi:type="dcterms:W3CDTF">2018-09-28T08:58:46Z</dcterms:created>
  <dcterms:modified xsi:type="dcterms:W3CDTF">2026-05-20T07:38:17Z</dcterms:modified>
</cp:coreProperties>
</file>