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<sst xmlns="http://schemas.openxmlformats.org/spreadsheetml/2006/main" count="74" uniqueCount="44">
  <si>
    <t xml:space="preserve">Наименование компании (с указанием организационно-правовой формы)</t>
  </si>
  <si>
    <t xml:space="preserve">ИНН</t>
  </si>
  <si>
    <t xml:space="preserve">Налоговая ставка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</si>
  <si>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</si>
  <si>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</si>
  <si>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</si>
  <si>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</si>
  <si>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</si>
  <si>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</si>
  <si>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</si>
  <si>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Разработка проектной документации на устройство линий освещения на автомобильных дорогах общего пользования регионального и межмуниципального значения в городском округе город Арзамас, в Вадском, Вознесенском, Дивеевском, Лукояновском, Починковском, Шатковском муниципальных округах Нижегородской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</si>
  <si>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</si>
  <si>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</si>
  <si>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</si>
  <si>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Колличество</t>
  </si>
  <si>
    <t xml:space="preserve">Единицы измерения</t>
  </si>
  <si>
    <t xml:space="preserve">Стоимость по смете без НДС</t>
  </si>
  <si>
    <t xml:space="preserve">Стоимость по смете с НДС</t>
  </si>
  <si>
    <t xml:space="preserve">Понижающий Кэф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</si>
  <si>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</si>
  <si>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</si>
  <si>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</si>
  <si>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1 этап. Устройство линии наружного освещения участка автомобильной дороги 22 ОП РЗ 22К-0042 Криуша-Вад-Перевоз-Бутурлино-Толба км 0+013 – км 0+846 в городском округе город Арзамас Нижегородской области</t>
  </si>
  <si>
    <t xml:space="preserve">шт.</t>
  </si>
  <si>
    <t xml:space="preserve">2 этап. Устройство линии наружного освещения участка автомобильной дороги 22 ОП МЗ 22Н-0209 Выездное-Шерстино км 19+400 – км 22+750 в городском округе город Арзамас Нижегородской области </t>
  </si>
  <si>
    <t xml:space="preserve">3 этап. Устройство линии наружного освещения участка автомобильной дороги 22 ОП МЗ 22Н-0236 Подъезд к с.Шатовка от а/д Выездное-Дивеево-Сатис км 0+530 – км 1+525 в городском округе город Арзамас Нижегородской области</t>
  </si>
  <si>
    <t xml:space="preserve">4 этап. Устройство линии наружного освещения участка автомобильной дороги 22 ОП МЗ 22Н-0223 Вол.Майдан-Чернуха-Наумовка км 12+950 – км 18+000 в городском округе город Арзамас Нижегородской области</t>
  </si>
  <si>
    <t xml:space="preserve">5 этап. Устройство линии наружного освещения участка автомобильной дороги 22 ОП РЗ 22К-0042 Криуша-Вад-Перевоз-Бутурлино-Толба км 14+268 – км 18+843 в Вадском муниципальном округе Нижегородской области</t>
  </si>
  <si>
    <t xml:space="preserve">6 этап: Устройство линии наружного освещения участка автомобильной дороги 22 ОП РЗ 22К-0042 Криуша-Вад-Перевоз-Бутурлино-Толба км 19+770 – км 20+870 в Вадском муниципальном округе Нижегородской области</t>
  </si>
  <si>
    <t xml:space="preserve">7 этап. Устройство линии наружного освещения участка автомобильной дороги 22 ОП РЗ 22К-0061 Выкса-Вознесенское-Сатис км 103+930 – км 105+030 в Вознесенском муниципальном округе Нижегородской области</t>
  </si>
  <si>
    <t xml:space="preserve">8 этап. Устройство линии наружного освещения участка автомобильной дороги 22 ОП МЗ 22Н-2107 Осиновка-Кременки км 7+300 – км 9+600 в Дивеевском муниципальном округе Нижегородской области</t>
  </si>
  <si>
    <t xml:space="preserve">9 этап. Устройство линии наружного освещения участка автомобильной дороги 22 ОП РЗ 22Р-0158 Н.Новгород-Саратов км 165+000 – км 171+100 в Лукояновском муниципальном округе Нижегородской области</t>
  </si>
  <si>
    <t xml:space="preserve">10 этап. Устройство линии наружного освещения участка автомобильной дороги 22 ОП РЗ 22К-0071 Лукоянов-р.п.им.Степана Разина-Первомайск км 18+408 – км 23+012 в Лукояновском муниципальном округе Нижегородской области </t>
  </si>
  <si>
    <t xml:space="preserve">11 этап. Устройство линии наружного освещения участка автомобильной дороги 22 ОП МЗ 22Н-2810 Подъезд к с.Малое Мамлеево от а/д Н.Новгород-Саратов км 9+900 – км 10+725 в Лукояновском муниципальном округе Нижегородской области</t>
  </si>
  <si>
    <t xml:space="preserve">12 этап. Устройство линии наружного освещения участка автомобильной дороги 22 ОП МЗ 22Н-2841 Лукоянов-Перемчалки км 0+000 – км 2+910 в Лукояновском муниципальном округе Нижегородской области</t>
  </si>
  <si>
    <t xml:space="preserve">13 этапа. Устройство линии наружного освещения участка автомобильной дороги 22 ОП МЗ 22Н-3519 Подъезд к с.Никитино-с.Шагаево от а/д Починки-Наруксово-Новониколаевка-Коммунар км 5+698 – км 8+434 в Починковском муниципальном округе Нижегородской области </t>
  </si>
  <si>
    <t xml:space="preserve">14 этап. Устройство линии наружного освещения участка автомобильной дороги 22 ОП МЗ 22Н-4710 Шатки-Паново-Ратманово км 7+600 – км 9+600 в Шатковском муниципальном округе Нижегородской области</t>
  </si>
  <si>
    <t xml:space="preserve">15 этап. Устройство линии наружного освещения участка автомобильной дороги 22 ОП РЗ 22К-0068 Перевоз-Шатки км 33+900 – км 36+400 в Шатковском муниципальном округе Нижегородской области</t>
  </si>
  <si>
    <t xml:space="preserve">16 этап. Устройство линии наружного освещения участка автомобильной дороги 22 ОП МЗ 22Н-4715 Смирново-Б.Печерки-Шарапово км 0+000 – км 0+530 в Шатковском муниципальном округе Нижегородской области </t>
  </si>
  <si>
    <t xml:space="preserve">* - товар, работа или услуга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</si>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</sst>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"/>
    <numFmt numFmtId="166" formatCode="_-* #,##0.00_-;\-* #,##0.00_-;_-* \-??_-;_-@_-"/>
    <numFmt numFmtId="167" formatCode="0.00"/>
    <numFmt numFmtId="168" formatCode="#,##0.00"/>
    <numFmt numFmtId="169" formatCode="0.000000000000000"/>
    <numFmt numFmtId="170" formatCode="_-* #,##0.00\ _₽_-;\-* #,##0.00\ _₽_-;_-* \-??\ _₽_-;_-@_-"/>
    <numFmt numFmtId="171" formatCode="#,##0.00&quot;р.&quot;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N17" activeCellId="0" sqref="N1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43.14"/>
    <col collapsed="false" customWidth="true" hidden="false" outlineLevel="0" max="5" min="5" style="1" width="29.29"/>
    <col collapsed="false" customWidth="true" hidden="false" outlineLevel="0" max="6" min="6" style="1" width="15.57"/>
    <col collapsed="false" customWidth="true" hidden="false" outlineLevel="0" max="7" min="7" style="1" width="24.86"/>
    <col collapsed="false" customWidth="true" hidden="false" outlineLevel="0" max="9" min="8" style="1" width="45.22"/>
    <col collapsed="false" customWidth="true" hidden="false" outlineLevel="0" max="10" min="10" style="1" width="24.57"/>
    <col collapsed="false" customWidth="true" hidden="false" outlineLevel="0" max="11" min="11" style="1" width="24.86"/>
    <col collapsed="false" customWidth="true" hidden="false" outlineLevel="0" max="12" min="12" style="1" width="14.86"/>
    <col collapsed="false" customWidth="true" hidden="false" outlineLevel="0" max="13" min="13" style="1" width="17.71"/>
    <col collapsed="false" customWidth="true" hidden="false" outlineLevel="0" max="14" min="14" style="1" width="14.86"/>
    <col collapsed="false" customWidth="false" hidden="false" outlineLevel="0" max="16379" min="19" style="1" width="9.14"/>
    <col collapsed="false" customWidth="true" hidden="false" outlineLevel="0" max="16380" min="16380" style="0" width="11.53"/>
    <col collapsed="false" customWidth="true" hidden="false" outlineLevel="0" max="16384" min="16381" style="3" width="11.53"/>
  </cols>
  <sheetData>
    <row r="2" customFormat="false" ht="28.35" hidden="false" customHeight="false" outlineLevel="0" collapsed="false">
      <c r="C2" s="4" t="s">
        <v>0</v>
      </c>
      <c r="D2" s="5"/>
    </row>
    <row r="3" customFormat="false" ht="15" hidden="false" customHeight="false" outlineLevel="0" collapsed="false">
      <c r="C3" s="4" t="s">
        <v>1</v>
      </c>
      <c r="D3" s="5"/>
    </row>
    <row r="4" customFormat="false" ht="15" hidden="false" customHeight="false" outlineLevel="0" collapsed="false">
      <c r="C4" s="4" t="s">
        <v>2</v>
      </c>
      <c r="D4" s="5"/>
    </row>
    <row r="5" customFormat="false" ht="41.25" hidden="false" customHeight="true" outlineLevel="0" collapsed="false">
      <c r="C5" s="4" t="s">
        <v>3</v>
      </c>
      <c r="D5" s="5"/>
    </row>
    <row r="6" customFormat="false" ht="15" hidden="false" customHeight="false" outlineLevel="0" collapsed="false">
      <c r="C6" s="4" t="s">
        <v>4</v>
      </c>
      <c r="D6" s="6"/>
    </row>
    <row r="7" customFormat="false" ht="15" hidden="false" customHeight="false" outlineLevel="0" collapsed="false">
      <c r="C7" s="7" t="s">
        <v>5</v>
      </c>
      <c r="D7" s="8"/>
      <c r="E7" s="9"/>
      <c r="F7" s="9"/>
      <c r="G7" s="9"/>
      <c r="H7" s="9"/>
      <c r="I7" s="9"/>
      <c r="J7" s="9"/>
      <c r="K7" s="9"/>
    </row>
    <row r="8" customFormat="false" ht="20.25" hidden="false" customHeight="true" outlineLevel="0" collapsed="false">
      <c r="B8" s="10"/>
      <c r="C8" s="10"/>
      <c r="D8" s="10"/>
      <c r="E8" s="9"/>
      <c r="F8" s="9"/>
      <c r="G8" s="9"/>
      <c r="H8" s="9"/>
      <c r="I8" s="9"/>
      <c r="J8" s="9"/>
      <c r="K8" s="9"/>
    </row>
    <row r="9" customFormat="false" ht="36.2" hidden="false" customHeight="true" outlineLevel="0" collapsed="false">
      <c r="B9" s="10"/>
      <c r="C9" s="11" t="s">
        <v>6</v>
      </c>
      <c r="D9" s="11"/>
      <c r="E9" s="9"/>
      <c r="F9" s="9"/>
      <c r="G9" s="9"/>
      <c r="H9" s="9"/>
      <c r="I9" s="9"/>
      <c r="J9" s="9"/>
      <c r="K9" s="9"/>
    </row>
    <row r="10" customFormat="false" ht="28.5" hidden="false" customHeight="true" outlineLevel="0" collapsed="false">
      <c r="B10" s="10"/>
      <c r="C10" s="11" t="s">
        <v>7</v>
      </c>
      <c r="D10" s="11"/>
      <c r="E10" s="9"/>
      <c r="F10" s="9"/>
      <c r="G10" s="9"/>
      <c r="H10" s="9"/>
      <c r="I10" s="9"/>
      <c r="J10" s="9"/>
      <c r="K10" s="9"/>
    </row>
    <row r="11" customFormat="false" ht="28.5" hidden="false" customHeight="true" outlineLevel="0" collapsed="false">
      <c r="B11" s="10"/>
      <c r="C11" s="11" t="s">
        <v>8</v>
      </c>
      <c r="D11" s="11"/>
      <c r="E11" s="9"/>
      <c r="F11" s="9"/>
      <c r="G11" s="9"/>
      <c r="H11" s="9"/>
      <c r="I11" s="9"/>
      <c r="J11" s="9"/>
      <c r="K11" s="9"/>
    </row>
    <row r="12" customFormat="false" ht="28.5" hidden="false" customHeight="true" outlineLevel="0" collapsed="false">
      <c r="C12" s="11" t="s">
        <v>9</v>
      </c>
      <c r="D12" s="11"/>
      <c r="E12" s="9"/>
      <c r="F12" s="9"/>
      <c r="G12" s="9"/>
      <c r="H12" s="9"/>
      <c r="I12" s="9"/>
      <c r="J12" s="9"/>
      <c r="K12" s="9"/>
    </row>
    <row r="13" customFormat="false" ht="15" hidden="false" customHeight="false" outlineLevel="0" collapsed="false">
      <c r="B13" s="1"/>
    </row>
    <row r="14" customFormat="false" ht="75.75" hidden="false" customHeight="true" outlineLevel="0" collapsed="false">
      <c r="B14" s="12"/>
      <c r="C14" s="13" t="s">
        <v>10</v>
      </c>
      <c r="D14" s="13"/>
      <c r="E14" s="13"/>
      <c r="F14" s="13"/>
      <c r="G14" s="13"/>
      <c r="H14" s="13"/>
      <c r="I14" s="13"/>
      <c r="J14" s="13"/>
      <c r="K14" s="13"/>
    </row>
    <row r="15" customFormat="false" ht="38.4" hidden="false" customHeight="true" outlineLevel="0" collapsed="false">
      <c r="B15" s="14" t="s">
        <v>11</v>
      </c>
      <c r="C15" s="15" t="s">
        <v>12</v>
      </c>
      <c r="D15" s="15" t="s">
        <v>13</v>
      </c>
      <c r="E15" s="15" t="s">
        <v>14</v>
      </c>
      <c r="F15" s="15" t="s">
        <v>15</v>
      </c>
      <c r="G15" s="15" t="s">
        <v>16</v>
      </c>
      <c r="H15" s="15" t="s">
        <v>17</v>
      </c>
      <c r="I15" s="15" t="s">
        <v>18</v>
      </c>
      <c r="J15" s="15" t="s">
        <v>19</v>
      </c>
      <c r="K15" s="16" t="s">
        <v>20</v>
      </c>
    </row>
    <row r="16" customFormat="false" ht="79" hidden="false" customHeight="false" outlineLevel="0" collapsed="false">
      <c r="B16" s="17" t="n">
        <v>1</v>
      </c>
      <c r="C16" s="18" t="s">
        <v>21</v>
      </c>
      <c r="D16" s="19" t="s">
        <v>22</v>
      </c>
      <c r="E16" s="20" t="n">
        <v>1</v>
      </c>
      <c r="F16" s="21" t="s">
        <v>23</v>
      </c>
      <c r="G16" s="22" t="n">
        <v>957140</v>
      </c>
      <c r="H16" s="22" t="n">
        <f aca="false">G16*1.22</f>
        <v>1167710.8</v>
      </c>
      <c r="I16" s="23"/>
      <c r="J16" s="24" t="n">
        <f aca="false">K16/1.22</f>
        <v>0</v>
      </c>
      <c r="K16" s="24" t="n">
        <f aca="false">H16*$I$16</f>
        <v>0</v>
      </c>
      <c r="M16" s="25"/>
    </row>
    <row r="17" customFormat="false" ht="65.8" hidden="false" customHeight="false" outlineLevel="0" collapsed="false">
      <c r="B17" s="17" t="n">
        <v>2</v>
      </c>
      <c r="C17" s="18" t="s">
        <v>21</v>
      </c>
      <c r="D17" s="19" t="s">
        <v>24</v>
      </c>
      <c r="E17" s="20" t="n">
        <v>1</v>
      </c>
      <c r="F17" s="21" t="s">
        <v>23</v>
      </c>
      <c r="G17" s="22" t="n">
        <v>2155820</v>
      </c>
      <c r="H17" s="22" t="n">
        <f aca="false">G17*1.22</f>
        <v>2630100.4</v>
      </c>
      <c r="I17" s="23"/>
      <c r="J17" s="24" t="n">
        <f aca="false">K17/1.22</f>
        <v>0</v>
      </c>
      <c r="K17" s="24" t="n">
        <f aca="false">H17*$I$16</f>
        <v>0</v>
      </c>
      <c r="M17" s="25"/>
    </row>
    <row r="18" customFormat="false" ht="77.6" hidden="false" customHeight="false" outlineLevel="0" collapsed="false">
      <c r="B18" s="17" t="n">
        <v>3</v>
      </c>
      <c r="C18" s="18" t="s">
        <v>21</v>
      </c>
      <c r="D18" s="26" t="s">
        <v>25</v>
      </c>
      <c r="E18" s="20" t="n">
        <v>1</v>
      </c>
      <c r="F18" s="21" t="s">
        <v>23</v>
      </c>
      <c r="G18" s="22" t="n">
        <v>1065380</v>
      </c>
      <c r="H18" s="22" t="n">
        <f aca="false">G18*1.22</f>
        <v>1299763.6</v>
      </c>
      <c r="I18" s="23"/>
      <c r="J18" s="24" t="n">
        <f aca="false">K18/1.22</f>
        <v>0</v>
      </c>
      <c r="K18" s="24" t="n">
        <f aca="false">H18*$I$16</f>
        <v>0</v>
      </c>
      <c r="M18" s="25"/>
    </row>
    <row r="19" customFormat="false" ht="77.6" hidden="false" customHeight="false" outlineLevel="0" collapsed="false">
      <c r="B19" s="17" t="n">
        <v>4</v>
      </c>
      <c r="C19" s="18" t="s">
        <v>21</v>
      </c>
      <c r="D19" s="26" t="s">
        <v>26</v>
      </c>
      <c r="E19" s="20" t="n">
        <v>1</v>
      </c>
      <c r="F19" s="21" t="s">
        <v>23</v>
      </c>
      <c r="G19" s="22" t="n">
        <v>2794500</v>
      </c>
      <c r="H19" s="22" t="n">
        <f aca="false">G19*1.22</f>
        <v>3409290</v>
      </c>
      <c r="I19" s="23"/>
      <c r="J19" s="24" t="n">
        <f aca="false">K19/1.22</f>
        <v>0</v>
      </c>
      <c r="K19" s="24" t="n">
        <f aca="false">H19*$I$16</f>
        <v>0</v>
      </c>
      <c r="M19" s="25"/>
    </row>
    <row r="20" customFormat="false" ht="77.6" hidden="false" customHeight="false" outlineLevel="0" collapsed="false">
      <c r="B20" s="17" t="n">
        <v>5</v>
      </c>
      <c r="C20" s="18" t="s">
        <v>21</v>
      </c>
      <c r="D20" s="26" t="s">
        <v>27</v>
      </c>
      <c r="E20" s="20" t="n">
        <v>1</v>
      </c>
      <c r="F20" s="21" t="s">
        <v>23</v>
      </c>
      <c r="G20" s="22" t="n">
        <v>2665730</v>
      </c>
      <c r="H20" s="22" t="n">
        <f aca="false">G20*1.22</f>
        <v>3252190.6</v>
      </c>
      <c r="I20" s="23"/>
      <c r="J20" s="24" t="n">
        <f aca="false">K20/1.22</f>
        <v>0</v>
      </c>
      <c r="K20" s="24" t="n">
        <f aca="false">H20*$I$16</f>
        <v>0</v>
      </c>
      <c r="M20" s="25"/>
    </row>
    <row r="21" customFormat="false" ht="77.6" hidden="false" customHeight="false" outlineLevel="0" collapsed="false">
      <c r="B21" s="17" t="n">
        <v>6</v>
      </c>
      <c r="C21" s="18" t="s">
        <v>21</v>
      </c>
      <c r="D21" s="27" t="s">
        <v>28</v>
      </c>
      <c r="E21" s="20" t="n">
        <v>1</v>
      </c>
      <c r="F21" s="21" t="s">
        <v>23</v>
      </c>
      <c r="G21" s="22" t="n">
        <v>1111410</v>
      </c>
      <c r="H21" s="22" t="n">
        <f aca="false">G21*1.22</f>
        <v>1355920.2</v>
      </c>
      <c r="I21" s="23"/>
      <c r="J21" s="24" t="n">
        <f aca="false">K21/1.22</f>
        <v>0</v>
      </c>
      <c r="K21" s="24" t="n">
        <f aca="false">H21*$I$16</f>
        <v>0</v>
      </c>
      <c r="M21" s="25"/>
    </row>
    <row r="22" customFormat="false" ht="77.6" hidden="false" customHeight="false" outlineLevel="0" collapsed="false">
      <c r="B22" s="17" t="n">
        <v>7</v>
      </c>
      <c r="C22" s="18" t="s">
        <v>21</v>
      </c>
      <c r="D22" s="26" t="s">
        <v>29</v>
      </c>
      <c r="E22" s="20" t="n">
        <v>1</v>
      </c>
      <c r="F22" s="21" t="s">
        <v>23</v>
      </c>
      <c r="G22" s="22" t="n">
        <v>1111410</v>
      </c>
      <c r="H22" s="22" t="n">
        <f aca="false">G22*1.22</f>
        <v>1355920.2</v>
      </c>
      <c r="I22" s="23"/>
      <c r="J22" s="24" t="n">
        <f aca="false">K22/1.22</f>
        <v>0</v>
      </c>
      <c r="K22" s="24" t="n">
        <f aca="false">H22*$I$16</f>
        <v>0</v>
      </c>
      <c r="M22" s="25"/>
    </row>
    <row r="23" customFormat="false" ht="77.6" hidden="false" customHeight="false" outlineLevel="0" collapsed="false">
      <c r="B23" s="17" t="n">
        <v>8</v>
      </c>
      <c r="C23" s="18" t="s">
        <v>21</v>
      </c>
      <c r="D23" s="26" t="s">
        <v>30</v>
      </c>
      <c r="E23" s="20" t="n">
        <v>1</v>
      </c>
      <c r="F23" s="21" t="s">
        <v>23</v>
      </c>
      <c r="G23" s="22" t="n">
        <v>1710330</v>
      </c>
      <c r="H23" s="22" t="n">
        <f aca="false">G23*1.22</f>
        <v>2086602.6</v>
      </c>
      <c r="I23" s="23"/>
      <c r="J23" s="24" t="n">
        <f aca="false">K23/1.22</f>
        <v>0</v>
      </c>
      <c r="K23" s="24" t="n">
        <f aca="false">H23*$I$16</f>
        <v>0</v>
      </c>
      <c r="M23" s="25"/>
    </row>
    <row r="24" customFormat="false" ht="77.6" hidden="false" customHeight="false" outlineLevel="0" collapsed="false">
      <c r="B24" s="17" t="n">
        <v>9</v>
      </c>
      <c r="C24" s="18" t="s">
        <v>21</v>
      </c>
      <c r="D24" s="26" t="s">
        <v>31</v>
      </c>
      <c r="E24" s="20" t="n">
        <v>1</v>
      </c>
      <c r="F24" s="21" t="s">
        <v>23</v>
      </c>
      <c r="G24" s="22" t="n">
        <v>3143300</v>
      </c>
      <c r="H24" s="22" t="n">
        <f aca="false">G24*1.22</f>
        <v>3834826</v>
      </c>
      <c r="I24" s="23"/>
      <c r="J24" s="24" t="n">
        <f aca="false">K24/1.22</f>
        <v>0</v>
      </c>
      <c r="K24" s="24" t="n">
        <f aca="false">H24*$I$16</f>
        <v>0</v>
      </c>
      <c r="M24" s="25"/>
    </row>
    <row r="25" customFormat="false" ht="98.75" hidden="false" customHeight="true" outlineLevel="0" collapsed="false">
      <c r="B25" s="17" t="n">
        <v>10</v>
      </c>
      <c r="C25" s="18" t="s">
        <v>21</v>
      </c>
      <c r="D25" s="26" t="s">
        <v>32</v>
      </c>
      <c r="E25" s="20" t="n">
        <v>1</v>
      </c>
      <c r="F25" s="21" t="s">
        <v>23</v>
      </c>
      <c r="G25" s="22" t="n">
        <v>2673270</v>
      </c>
      <c r="H25" s="22" t="n">
        <f aca="false">G25*1.22</f>
        <v>3261389.4</v>
      </c>
      <c r="I25" s="23"/>
      <c r="J25" s="24" t="n">
        <f aca="false">K25/1.22</f>
        <v>0</v>
      </c>
      <c r="K25" s="24" t="n">
        <f aca="false">H25*$I$16</f>
        <v>0</v>
      </c>
      <c r="M25" s="25"/>
    </row>
    <row r="26" customFormat="false" ht="108.6" hidden="false" customHeight="true" outlineLevel="0" collapsed="false">
      <c r="B26" s="17" t="n">
        <v>11</v>
      </c>
      <c r="C26" s="18" t="s">
        <v>21</v>
      </c>
      <c r="D26" s="26" t="s">
        <v>33</v>
      </c>
      <c r="E26" s="20" t="n">
        <v>1</v>
      </c>
      <c r="F26" s="21" t="s">
        <v>23</v>
      </c>
      <c r="G26" s="22" t="n">
        <v>952120</v>
      </c>
      <c r="H26" s="22" t="n">
        <f aca="false">G26*1.22</f>
        <v>1161586.4</v>
      </c>
      <c r="I26" s="23"/>
      <c r="J26" s="24" t="n">
        <f aca="false">K26/1.22</f>
        <v>0</v>
      </c>
      <c r="K26" s="24" t="n">
        <f aca="false">H26*$I$16</f>
        <v>0</v>
      </c>
      <c r="M26" s="25"/>
    </row>
    <row r="27" customFormat="false" ht="103.15" hidden="false" customHeight="true" outlineLevel="0" collapsed="false">
      <c r="B27" s="17" t="n">
        <v>12</v>
      </c>
      <c r="C27" s="18" t="s">
        <v>21</v>
      </c>
      <c r="D27" s="26" t="s">
        <v>34</v>
      </c>
      <c r="E27" s="20" t="n">
        <v>1</v>
      </c>
      <c r="F27" s="21" t="s">
        <v>23</v>
      </c>
      <c r="G27" s="22" t="n">
        <v>2021180</v>
      </c>
      <c r="H27" s="22" t="n">
        <f aca="false">G27*1.22</f>
        <v>2465839.6</v>
      </c>
      <c r="I27" s="23"/>
      <c r="J27" s="24" t="n">
        <f aca="false">K27/1.22</f>
        <v>0</v>
      </c>
      <c r="K27" s="24" t="n">
        <f aca="false">H27*$I$16</f>
        <v>0</v>
      </c>
      <c r="M27" s="25"/>
    </row>
    <row r="28" customFormat="false" ht="92.15" hidden="false" customHeight="false" outlineLevel="0" collapsed="false">
      <c r="B28" s="17" t="n">
        <v>13</v>
      </c>
      <c r="C28" s="18" t="s">
        <v>21</v>
      </c>
      <c r="D28" s="26" t="s">
        <v>35</v>
      </c>
      <c r="E28" s="20" t="n">
        <v>1</v>
      </c>
      <c r="F28" s="21" t="s">
        <v>23</v>
      </c>
      <c r="G28" s="22" t="n">
        <v>1957770</v>
      </c>
      <c r="H28" s="22" t="n">
        <f aca="false">G28*1.22</f>
        <v>2388479.4</v>
      </c>
      <c r="I28" s="23"/>
      <c r="J28" s="24" t="n">
        <f aca="false">K28/1.22</f>
        <v>0</v>
      </c>
      <c r="K28" s="24" t="n">
        <f aca="false">H28*$I$16</f>
        <v>0</v>
      </c>
      <c r="M28" s="25"/>
    </row>
    <row r="29" customFormat="false" ht="86.65" hidden="false" customHeight="true" outlineLevel="0" collapsed="false">
      <c r="B29" s="17" t="n">
        <v>14</v>
      </c>
      <c r="C29" s="18" t="s">
        <v>21</v>
      </c>
      <c r="D29" s="26" t="s">
        <v>36</v>
      </c>
      <c r="E29" s="20" t="n">
        <v>1</v>
      </c>
      <c r="F29" s="21" t="s">
        <v>23</v>
      </c>
      <c r="G29" s="22" t="n">
        <v>1591830</v>
      </c>
      <c r="H29" s="22" t="n">
        <f aca="false">G29*1.22</f>
        <v>1942032.6</v>
      </c>
      <c r="I29" s="23"/>
      <c r="J29" s="24" t="n">
        <f aca="false">K29/1.22</f>
        <v>0</v>
      </c>
      <c r="K29" s="24" t="n">
        <f aca="false">H29*$I$16</f>
        <v>0</v>
      </c>
      <c r="M29" s="25"/>
    </row>
    <row r="30" customFormat="false" ht="77.6" hidden="false" customHeight="false" outlineLevel="0" collapsed="false">
      <c r="B30" s="17" t="n">
        <v>15</v>
      </c>
      <c r="C30" s="18" t="s">
        <v>21</v>
      </c>
      <c r="D30" s="26" t="s">
        <v>37</v>
      </c>
      <c r="E30" s="20" t="n">
        <v>1</v>
      </c>
      <c r="F30" s="21" t="s">
        <v>23</v>
      </c>
      <c r="G30" s="22" t="n">
        <v>1869630</v>
      </c>
      <c r="H30" s="22" t="n">
        <f aca="false">G30*1.22</f>
        <v>2280948.6</v>
      </c>
      <c r="I30" s="23"/>
      <c r="J30" s="24" t="n">
        <f aca="false">K30/1.22</f>
        <v>0</v>
      </c>
      <c r="K30" s="24" t="n">
        <f aca="false">H30*$I$16</f>
        <v>0</v>
      </c>
      <c r="M30" s="25"/>
    </row>
    <row r="31" customFormat="false" ht="77.6" hidden="false" customHeight="false" outlineLevel="0" collapsed="false">
      <c r="B31" s="17" t="n">
        <v>16</v>
      </c>
      <c r="C31" s="18" t="s">
        <v>21</v>
      </c>
      <c r="D31" s="26" t="s">
        <v>38</v>
      </c>
      <c r="E31" s="20" t="n">
        <v>1</v>
      </c>
      <c r="F31" s="21" t="s">
        <v>23</v>
      </c>
      <c r="G31" s="22" t="n">
        <v>755190</v>
      </c>
      <c r="H31" s="22" t="n">
        <f aca="false">G31*1.22</f>
        <v>921331.8</v>
      </c>
      <c r="I31" s="23"/>
      <c r="J31" s="24" t="n">
        <f aca="false">K31/1.22</f>
        <v>0</v>
      </c>
      <c r="K31" s="24" t="n">
        <f aca="false">H31*$I$16</f>
        <v>0</v>
      </c>
      <c r="M31" s="25"/>
    </row>
    <row r="32" customFormat="false" ht="15.75" hidden="false" customHeight="true" outlineLevel="0" collapsed="false">
      <c r="C32" s="28" t="s">
        <v>39</v>
      </c>
      <c r="D32" s="29" t="s">
        <v>40</v>
      </c>
      <c r="E32" s="29"/>
      <c r="F32" s="29"/>
      <c r="G32" s="29"/>
      <c r="H32" s="29"/>
      <c r="I32" s="29"/>
      <c r="J32" s="30" t="n">
        <f aca="false">SUM(J16:J31)</f>
        <v>0</v>
      </c>
      <c r="K32" s="30"/>
      <c r="M32" s="25"/>
    </row>
    <row r="33" customFormat="false" ht="15.75" hidden="false" customHeight="true" outlineLevel="0" collapsed="false">
      <c r="D33" s="29" t="s">
        <v>41</v>
      </c>
      <c r="E33" s="29"/>
      <c r="F33" s="29"/>
      <c r="G33" s="29"/>
      <c r="H33" s="29"/>
      <c r="I33" s="29"/>
      <c r="J33" s="30" t="n">
        <f aca="false">SUM(K16:K31)</f>
        <v>0</v>
      </c>
      <c r="K33" s="30"/>
    </row>
    <row r="38" customFormat="false" ht="15" hidden="false" customHeight="false" outlineLevel="0" collapsed="false">
      <c r="C38" s="31" t="s">
        <v>42</v>
      </c>
      <c r="D38" s="31"/>
    </row>
    <row r="39" customFormat="false" ht="15" hidden="false" customHeight="false" outlineLevel="0" collapsed="false">
      <c r="C39" s="31"/>
      <c r="D39" s="31"/>
    </row>
    <row r="40" customFormat="false" ht="15" hidden="false" customHeight="false" outlineLevel="0" collapsed="false">
      <c r="C40" s="31"/>
      <c r="D40" s="31" t="s">
        <v>43</v>
      </c>
      <c r="E40" s="32"/>
      <c r="J40" s="32"/>
      <c r="K40" s="25"/>
    </row>
    <row r="41" customFormat="false" ht="15" hidden="false" customHeight="false" outlineLevel="0" collapsed="false">
      <c r="J41" s="25"/>
    </row>
    <row r="42" customFormat="false" ht="15" hidden="false" customHeight="false" outlineLevel="0" collapsed="false">
      <c r="J42" s="25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1">
    <mergeCell ref="E7:K7"/>
    <mergeCell ref="C9:D9"/>
    <mergeCell ref="C10:D10"/>
    <mergeCell ref="C11:D11"/>
    <mergeCell ref="C12:D12"/>
    <mergeCell ref="C14:K14"/>
    <mergeCell ref="I16:I31"/>
    <mergeCell ref="D32:I32"/>
    <mergeCell ref="J32:K32"/>
    <mergeCell ref="D33:I33"/>
    <mergeCell ref="J33:K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2026-05-20T14:54:33Z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