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tlana.Ustyuan\Desktop\Закупки\2026\УАЗ\Новая папка\"/>
    </mc:Choice>
  </mc:AlternateContent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K15" i="1" l="1"/>
  <c r="K16" i="1" s="1"/>
  <c r="E15" i="1"/>
  <c r="I15" i="1" s="1"/>
</calcChain>
</file>

<file path=xl/sharedStrings.xml><?xml version="1.0" encoding="utf-8"?>
<sst xmlns="http://schemas.openxmlformats.org/spreadsheetml/2006/main" count="60" uniqueCount="49">
  <si>
    <t>Приложение №1 к Обоснованию НМЦ</t>
  </si>
  <si>
    <t>Расчет начальной (максимальной) цены договора методом сопоставимых рыночных цен (анализа рынка)
Оказание услуг по техническому обслуживанию и ремонту транспортных средств марки УАЗ для нужд УФПС Рязанской области с использованием запасных частей, предоставляемых исполнителем</t>
  </si>
  <si>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</si>
  <si>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</si>
  <si>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</si>
  <si>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</si>
  <si>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</si>
  <si>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</si>
  <si>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</si>
  <si>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</si>
  <si>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</si>
  <si>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Начальная (максимальная) цена, руб. с НДС</t>
  </si>
  <si>
    <t>Источник №1</t>
  </si>
  <si>
    <t>Источник №2</t>
  </si>
  <si>
    <t>Источник №3</t>
  </si>
  <si>
    <t>1</t>
  </si>
  <si>
    <t>Диагностика, техническое обслуживание и ремонт транспортных средств</t>
  </si>
  <si>
    <t>Условная единица</t>
  </si>
  <si>
    <t>3</t>
  </si>
  <si>
    <t>1 950,00</t>
  </si>
  <si>
    <t>2 100,00</t>
  </si>
  <si>
    <t>1 800,00</t>
  </si>
  <si>
    <t>НМЦ единицы ТРУ, руб. с НДС:</t>
  </si>
  <si>
    <t>ИТОГО НМЦ, руб. с НДС:</t>
  </si>
  <si>
    <t>Источники ценовой информации:</t>
  </si>
  <si>
    <t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</t>
  </si>
  <si>
    <t>Срок действия</t>
  </si>
  <si>
    <t>Ф62-06/1241 от 06.05.2026</t>
  </si>
  <si>
    <t>21.11.2026</t>
  </si>
  <si>
    <t>2</t>
  </si>
  <si>
    <t>Ф62-06/1238 от 06.05.2026</t>
  </si>
  <si>
    <t>Ф62-06/1237 от 06.05.2026</t>
  </si>
  <si>
    <t>№ пп</t>
  </si>
  <si>
    <t>Наименование услуг</t>
  </si>
  <si>
    <t>Ед. измерения</t>
  </si>
  <si>
    <t>-</t>
  </si>
  <si>
    <t>Средняя предложение за единицу ТРУ, %</t>
  </si>
  <si>
    <t>Максимальное предложение за единицу ТРУ, %</t>
  </si>
  <si>
    <t>Источник № 1</t>
  </si>
  <si>
    <t>Источник № 2</t>
  </si>
  <si>
    <t>Источник № 3</t>
  </si>
  <si>
    <t>Коэффициент скидки 
от медианной цены запчасти (материала)</t>
  </si>
  <si>
    <t>процент</t>
  </si>
  <si>
    <t>ИТОГО цена за единицу услуги в процентах от медианной цены запчасти (материала), %:</t>
  </si>
  <si>
    <t>ИТОГО НМЦ договора, руб. с НДС</t>
  </si>
  <si>
    <t>Главный специалист ГТО</t>
  </si>
  <si>
    <t>Директор</t>
  </si>
  <si>
    <t>С.А.Устян</t>
  </si>
  <si>
    <t>Д.И.Полуэктов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</si>
</sst>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&quot;%&quot;"/>
  </numFmts>
  <fonts count="14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4" fontId="10" fillId="3" borderId="1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center" vertical="center" wrapText="1"/>
    </xf>
    <xf numFmtId="4" fontId="12" fillId="4" borderId="11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horizontal="right" vertical="center" wrapText="1"/>
    </xf>
    <xf numFmtId="0" fontId="10" fillId="0" borderId="12" xfId="0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wrapText="1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4" fontId="9" fillId="3" borderId="8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314325" cy="180975"/>
    <xdr:sp macro="" textlink="">
      <xdr:nvSpPr>
        <xdr:cNvPr id="16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23850" cy="180975"/>
    <xdr:sp macro="" textlink="">
      <xdr:nvSpPr>
        <xdr:cNvPr id="17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238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23850" cy="180975"/>
    <xdr:sp macro="" textlink="">
      <xdr:nvSpPr>
        <xdr:cNvPr id="18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238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14325" cy="180975"/>
    <xdr:sp macro="" textlink="">
      <xdr:nvSpPr>
        <xdr:cNvPr id="19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14325" cy="180975"/>
    <xdr:sp macro="" textlink="">
      <xdr:nvSpPr>
        <xdr:cNvPr id="20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14325" cy="180975"/>
    <xdr:sp macro="" textlink="">
      <xdr:nvSpPr>
        <xdr:cNvPr id="21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23850" cy="180975"/>
    <xdr:sp macro="" textlink="">
      <xdr:nvSpPr>
        <xdr:cNvPr id="22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238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23850" cy="180975"/>
    <xdr:sp macro="" textlink="">
      <xdr:nvSpPr>
        <xdr:cNvPr id="23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238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14325" cy="180975"/>
    <xdr:sp macro="" textlink="">
      <xdr:nvSpPr>
        <xdr:cNvPr id="24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14325" cy="180975"/>
    <xdr:sp macro="" textlink="">
      <xdr:nvSpPr>
        <xdr:cNvPr id="25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23850" cy="180975"/>
    <xdr:sp macro="" textlink="">
      <xdr:nvSpPr>
        <xdr:cNvPr id="26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238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14325" cy="180975"/>
    <xdr:sp macro="" textlink="">
      <xdr:nvSpPr>
        <xdr:cNvPr id="27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23850" cy="180975"/>
    <xdr:sp macro="" textlink="">
      <xdr:nvSpPr>
        <xdr:cNvPr id="28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238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14325" cy="180975"/>
    <xdr:sp macro="" textlink="">
      <xdr:nvSpPr>
        <xdr:cNvPr id="29" name="AutoShape 521" descr="QIP Shot - Image: 2014-04-13 20:18: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524500" y="39814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28"/>
  <sheetViews>
    <sheetView tabSelected="1" topLeftCell="A10" workbookViewId="0">
      <selection activeCell="D31" sqref="D31"/>
    </sheetView>
  </sheetViews>
  <sheetFormatPr defaultColWidth="10.5" defaultRowHeight="11.45" customHeight="1" x14ac:dyDescent="0.2"/>
  <cols>
    <col min="1" max="1" width="7" style="1" customWidth="1"/>
    <col min="2" max="2" width="45.5" style="1" customWidth="1"/>
    <col min="3" max="3" width="12.83203125" style="1" customWidth="1"/>
    <col min="4" max="4" width="16.83203125" style="1" customWidth="1"/>
    <col min="5" max="5" width="14.5" style="1" customWidth="1"/>
    <col min="6" max="8" width="18.5" style="1" customWidth="1"/>
    <col min="9" max="9" width="17.33203125" style="1" customWidth="1"/>
    <col min="10" max="10" width="14.1640625" style="1" customWidth="1"/>
    <col min="11" max="11" width="17.33203125" style="1" customWidth="1"/>
    <col min="12" max="13" width="17.5" style="1" customWidth="1"/>
  </cols>
  <sheetData>
    <row r="1" spans="1:13" ht="15" customHeight="1" x14ac:dyDescent="0.2">
      <c r="L1" s="2" t="s">
        <v>0</v>
      </c>
    </row>
    <row r="2" spans="1:13" ht="48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5" customHeight="1" x14ac:dyDescent="0.2"/>
    <row r="4" spans="1:13" ht="30.95" customHeight="1" x14ac:dyDescent="0.25">
      <c r="A4" s="54" t="s">
        <v>2</v>
      </c>
      <c r="B4" s="54" t="s">
        <v>3</v>
      </c>
      <c r="C4" s="54" t="s">
        <v>4</v>
      </c>
      <c r="D4" s="54" t="s">
        <v>5</v>
      </c>
      <c r="E4" s="54" t="s">
        <v>6</v>
      </c>
      <c r="F4" s="56" t="s">
        <v>7</v>
      </c>
      <c r="G4" s="56"/>
      <c r="H4" s="56"/>
      <c r="I4" s="54" t="s">
        <v>8</v>
      </c>
      <c r="J4" s="54" t="s">
        <v>9</v>
      </c>
      <c r="K4" s="54" t="s">
        <v>10</v>
      </c>
      <c r="L4" s="54" t="s">
        <v>11</v>
      </c>
      <c r="M4" s="4"/>
    </row>
    <row r="5" spans="1:13" ht="30.95" customHeight="1" x14ac:dyDescent="0.2">
      <c r="A5" s="55"/>
      <c r="B5" s="55"/>
      <c r="C5" s="55"/>
      <c r="D5" s="55"/>
      <c r="E5" s="55"/>
      <c r="F5" s="3" t="s">
        <v>12</v>
      </c>
      <c r="G5" s="3" t="s">
        <v>13</v>
      </c>
      <c r="H5" s="3" t="s">
        <v>14</v>
      </c>
      <c r="I5" s="55"/>
      <c r="J5" s="55"/>
      <c r="K5" s="55"/>
      <c r="L5" s="55"/>
    </row>
    <row r="6" spans="1:13" ht="26.1" customHeight="1" x14ac:dyDescent="0.25">
      <c r="A6" s="5" t="s">
        <v>15</v>
      </c>
      <c r="B6" s="6" t="s">
        <v>16</v>
      </c>
      <c r="C6" s="6" t="s">
        <v>17</v>
      </c>
      <c r="D6" s="7">
        <v>1</v>
      </c>
      <c r="E6" s="8" t="s">
        <v>18</v>
      </c>
      <c r="F6" s="8" t="s">
        <v>19</v>
      </c>
      <c r="G6" s="8" t="s">
        <v>20</v>
      </c>
      <c r="H6" s="8" t="s">
        <v>21</v>
      </c>
      <c r="I6" s="9">
        <v>1950</v>
      </c>
      <c r="J6" s="10">
        <v>7.69</v>
      </c>
      <c r="K6" s="9">
        <v>1800</v>
      </c>
      <c r="L6" s="9">
        <v>1800</v>
      </c>
      <c r="M6" s="4"/>
    </row>
    <row r="7" spans="1:13" s="11" customFormat="1" ht="15" customHeight="1" x14ac:dyDescent="0.25">
      <c r="A7" s="12"/>
      <c r="B7" s="12"/>
      <c r="C7" s="12"/>
      <c r="D7" s="12"/>
      <c r="E7" s="12"/>
      <c r="F7" s="13" t="s">
        <v>19</v>
      </c>
      <c r="G7" s="13" t="s">
        <v>20</v>
      </c>
      <c r="H7" s="13" t="s">
        <v>21</v>
      </c>
      <c r="I7" s="12"/>
      <c r="J7" s="14">
        <v>7.69</v>
      </c>
      <c r="K7" s="12"/>
      <c r="L7" s="12"/>
      <c r="M7" s="4"/>
    </row>
    <row r="8" spans="1:13" ht="12.95" customHeight="1" x14ac:dyDescent="0.2">
      <c r="A8" s="50" t="s">
        <v>22</v>
      </c>
      <c r="B8" s="50"/>
      <c r="C8" s="50"/>
      <c r="D8" s="50"/>
      <c r="E8" s="50"/>
      <c r="F8" s="12"/>
      <c r="G8" s="12"/>
      <c r="H8" s="12"/>
      <c r="I8" s="12"/>
      <c r="J8" s="12"/>
      <c r="K8" s="15">
        <v>1800</v>
      </c>
      <c r="L8" s="12"/>
    </row>
    <row r="9" spans="1:13" ht="12.95" customHeight="1" x14ac:dyDescent="0.2">
      <c r="A9" s="37" t="s">
        <v>23</v>
      </c>
      <c r="B9" s="37"/>
      <c r="C9" s="37"/>
      <c r="D9" s="37"/>
      <c r="E9" s="37"/>
      <c r="F9" s="12"/>
      <c r="G9" s="12"/>
      <c r="H9" s="12"/>
      <c r="I9" s="12"/>
      <c r="J9" s="12"/>
      <c r="K9" s="12"/>
      <c r="L9" s="15">
        <v>1800</v>
      </c>
    </row>
    <row r="10" spans="1:13" ht="12.95" customHeight="1" x14ac:dyDescent="0.2">
      <c r="A10" s="37" t="s">
        <v>44</v>
      </c>
      <c r="B10" s="38"/>
      <c r="C10" s="38"/>
      <c r="D10" s="38"/>
      <c r="E10" s="39"/>
      <c r="F10" s="40">
        <v>2000000</v>
      </c>
      <c r="G10" s="41"/>
      <c r="H10" s="41"/>
      <c r="I10" s="41"/>
      <c r="J10" s="41"/>
      <c r="K10" s="41"/>
      <c r="L10" s="42"/>
    </row>
    <row r="11" spans="1:13" ht="12.95" customHeight="1" x14ac:dyDescent="0.2">
      <c r="A11" s="28"/>
      <c r="B11" s="28"/>
      <c r="C11" s="28"/>
      <c r="D11" s="28"/>
      <c r="E11" s="28"/>
      <c r="F11" s="29"/>
      <c r="G11" s="29"/>
      <c r="H11" s="29"/>
      <c r="I11" s="29"/>
      <c r="J11" s="29"/>
      <c r="K11" s="29"/>
      <c r="L11" s="30"/>
    </row>
    <row r="12" spans="1:13" ht="11.1" customHeight="1" x14ac:dyDescent="0.2"/>
    <row r="13" spans="1:13" ht="11.1" customHeight="1" x14ac:dyDescent="0.2">
      <c r="A13" s="44" t="s">
        <v>32</v>
      </c>
      <c r="B13" s="32" t="s">
        <v>33</v>
      </c>
      <c r="C13" s="32" t="s">
        <v>34</v>
      </c>
      <c r="D13" s="32" t="s">
        <v>35</v>
      </c>
      <c r="E13" s="47" t="s">
        <v>6</v>
      </c>
      <c r="F13" s="49"/>
      <c r="G13" s="49"/>
      <c r="H13" s="49"/>
      <c r="I13" s="32" t="s">
        <v>36</v>
      </c>
      <c r="J13" s="32" t="s">
        <v>9</v>
      </c>
      <c r="K13" s="32" t="s">
        <v>37</v>
      </c>
    </row>
    <row r="14" spans="1:13" ht="60" customHeight="1" x14ac:dyDescent="0.2">
      <c r="A14" s="45"/>
      <c r="B14" s="33"/>
      <c r="C14" s="33"/>
      <c r="D14" s="46"/>
      <c r="E14" s="48"/>
      <c r="F14" s="21" t="s">
        <v>38</v>
      </c>
      <c r="G14" s="21" t="s">
        <v>39</v>
      </c>
      <c r="H14" s="21" t="s">
        <v>40</v>
      </c>
      <c r="I14" s="33"/>
      <c r="J14" s="33"/>
      <c r="K14" s="33"/>
    </row>
    <row r="15" spans="1:13" ht="34.5" customHeight="1" x14ac:dyDescent="0.2">
      <c r="A15" s="22">
        <v>1</v>
      </c>
      <c r="B15" s="23" t="s">
        <v>41</v>
      </c>
      <c r="C15" s="24" t="s">
        <v>42</v>
      </c>
      <c r="D15" s="24" t="s">
        <v>35</v>
      </c>
      <c r="E15" s="24">
        <f>COUNT(F15:H15)</f>
        <v>3</v>
      </c>
      <c r="F15" s="24">
        <v>3</v>
      </c>
      <c r="G15" s="24">
        <v>4.5</v>
      </c>
      <c r="H15" s="24">
        <v>2.5</v>
      </c>
      <c r="I15" s="24">
        <f>ROUND((SUM(F15:H15))/E15,2)</f>
        <v>3.33</v>
      </c>
      <c r="J15" s="25"/>
      <c r="K15" s="26">
        <f>MAX(F15:H15)</f>
        <v>4.5</v>
      </c>
    </row>
    <row r="16" spans="1:13" ht="14.25" customHeight="1" x14ac:dyDescent="0.2">
      <c r="A16" s="34" t="s">
        <v>43</v>
      </c>
      <c r="B16" s="35"/>
      <c r="C16" s="35"/>
      <c r="D16" s="35"/>
      <c r="E16" s="35"/>
      <c r="F16" s="35"/>
      <c r="G16" s="35"/>
      <c r="H16" s="35"/>
      <c r="I16" s="35"/>
      <c r="J16" s="36"/>
      <c r="K16" s="27">
        <f>K15</f>
        <v>4.5</v>
      </c>
    </row>
    <row r="17" spans="1:8" ht="11.1" customHeight="1" x14ac:dyDescent="0.2"/>
    <row r="18" spans="1:8" s="16" customFormat="1" ht="15" customHeight="1" x14ac:dyDescent="0.2">
      <c r="A18" s="17" t="s">
        <v>24</v>
      </c>
    </row>
    <row r="19" spans="1:8" s="18" customFormat="1" ht="38.1" customHeight="1" x14ac:dyDescent="0.2">
      <c r="A19" s="19" t="s">
        <v>2</v>
      </c>
      <c r="B19" s="51" t="s">
        <v>25</v>
      </c>
      <c r="C19" s="51"/>
      <c r="D19" s="51"/>
      <c r="E19" s="51"/>
      <c r="F19" s="52" t="s">
        <v>26</v>
      </c>
      <c r="G19" s="52"/>
      <c r="H19" s="52"/>
    </row>
    <row r="20" spans="1:8" ht="12.95" customHeight="1" x14ac:dyDescent="0.2">
      <c r="A20" s="20" t="s">
        <v>15</v>
      </c>
      <c r="B20" s="43" t="s">
        <v>27</v>
      </c>
      <c r="C20" s="43"/>
      <c r="D20" s="43"/>
      <c r="E20" s="43"/>
      <c r="F20" s="43" t="s">
        <v>28</v>
      </c>
      <c r="G20" s="43"/>
      <c r="H20" s="43"/>
    </row>
    <row r="21" spans="1:8" ht="12.95" customHeight="1" x14ac:dyDescent="0.2">
      <c r="A21" s="20" t="s">
        <v>29</v>
      </c>
      <c r="B21" s="43" t="s">
        <v>30</v>
      </c>
      <c r="C21" s="43"/>
      <c r="D21" s="43"/>
      <c r="E21" s="43"/>
      <c r="F21" s="43" t="s">
        <v>28</v>
      </c>
      <c r="G21" s="43"/>
      <c r="H21" s="43"/>
    </row>
    <row r="22" spans="1:8" ht="12.95" customHeight="1" x14ac:dyDescent="0.2">
      <c r="A22" s="20" t="s">
        <v>18</v>
      </c>
      <c r="B22" s="43" t="s">
        <v>31</v>
      </c>
      <c r="C22" s="43"/>
      <c r="D22" s="43"/>
      <c r="E22" s="43"/>
      <c r="F22" s="43" t="s">
        <v>28</v>
      </c>
      <c r="G22" s="43"/>
      <c r="H22" s="43"/>
    </row>
    <row r="25" spans="1:8" ht="11.45" customHeight="1" x14ac:dyDescent="0.2">
      <c r="B25" s="31" t="s">
        <v>45</v>
      </c>
      <c r="D25" s="1" t="s">
        <v>47</v>
      </c>
    </row>
    <row r="28" spans="1:8" ht="11.45" customHeight="1" x14ac:dyDescent="0.2">
      <c r="B28" s="31" t="s">
        <v>46</v>
      </c>
      <c r="D28" s="1" t="s">
        <v>48</v>
      </c>
    </row>
  </sheetData>
  <mergeCells count="33">
    <mergeCell ref="A2:M2"/>
    <mergeCell ref="A4:A5"/>
    <mergeCell ref="B4:B5"/>
    <mergeCell ref="C4:C5"/>
    <mergeCell ref="D4:D5"/>
    <mergeCell ref="E4:E5"/>
    <mergeCell ref="F4:H4"/>
    <mergeCell ref="I4:I5"/>
    <mergeCell ref="J4:J5"/>
    <mergeCell ref="K4:K5"/>
    <mergeCell ref="L4:L5"/>
    <mergeCell ref="A8:E8"/>
    <mergeCell ref="A9:E9"/>
    <mergeCell ref="B19:E19"/>
    <mergeCell ref="F19:H19"/>
    <mergeCell ref="B20:E20"/>
    <mergeCell ref="F20:H20"/>
    <mergeCell ref="B21:E21"/>
    <mergeCell ref="F21:H21"/>
    <mergeCell ref="B22:E22"/>
    <mergeCell ref="F22:H22"/>
    <mergeCell ref="A13:A14"/>
    <mergeCell ref="B13:B14"/>
    <mergeCell ref="C13:C14"/>
    <mergeCell ref="D13:D14"/>
    <mergeCell ref="E13:E14"/>
    <mergeCell ref="F13:H13"/>
    <mergeCell ref="I13:I14"/>
    <mergeCell ref="J13:J14"/>
    <mergeCell ref="K13:K14"/>
    <mergeCell ref="A16:J16"/>
    <mergeCell ref="A10:E10"/>
    <mergeCell ref="F10:L10"/>
  </mergeCells>
  <pageMargins left="0.39370078740157483" right="0.39370078740157483" top="0.39370078740157483" bottom="0.39370078740157483" header="0" footer="0"/>
  <pageSetup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Устян Светлана Александровна</cp:lastModifiedBy>
  <cp:lastPrinted>2026-05-06T12:13:33Z</cp:lastPrinted>
  <dcterms:modified xsi:type="dcterms:W3CDTF">2026-05-06T12:13:38Z</dcterms:modified>
</cp:coreProperties>
</file>