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. Закупочные процедуры\ЗП-26-14063 поставка паллетоупаковщика Москва\Публикация\"/>
    </mc:Choice>
  </mc:AlternateContent>
  <bookViews>
    <workbookView xWindow="0" yWindow="0" windowWidth="20490" windowHeight="7755" tabRatio="872"/>
  </bookViews>
  <sheets>
    <sheet name="Расчет НМЦ" sheetId="62" r:id="rId1"/>
  </sheets>
  <definedNames>
    <definedName name="_xlnm.Print_Area" localSheetId="0">'Расчет НМЦ'!$A$1:$P$13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62" l="1"/>
  <c r="O6" i="62" s="1"/>
  <c r="N6" i="62" l="1"/>
  <c r="P6" i="62" s="1"/>
  <c r="P7" i="62" l="1"/>
</calcChain>
</file>

<file path=xl/sharedStrings.xml><?xml version="1.0" encoding="utf-8"?>
<sst xmlns="http://schemas.openxmlformats.org/spreadsheetml/2006/main" count="27" uniqueCount="27">
  <si>
    <t>Единица измерения</t>
  </si>
  <si>
    <t>Количество  источников ценовой информации</t>
  </si>
  <si>
    <t>Источник  №2</t>
  </si>
  <si>
    <t>Источник  №3</t>
  </si>
  <si>
    <t>Итого НМЦ, руб. с НДС:</t>
  </si>
  <si>
    <t>Источник  №1</t>
  </si>
  <si>
    <t>Цены поставщиков (исполнителей, подрядчиков) за единицу товара (работы услуги), руб</t>
  </si>
  <si>
    <t>Начальная (максимальная) цена, руб</t>
  </si>
  <si>
    <t>Наименование ТРУ</t>
  </si>
  <si>
    <t xml:space="preserve">Коэффициент вариации  </t>
  </si>
  <si>
    <t>Номер источника ценовой информации</t>
  </si>
  <si>
    <t>Реквизиты источника ценовой информации</t>
  </si>
  <si>
    <t>Срок действия ценового предложения</t>
  </si>
  <si>
    <t>№1</t>
  </si>
  <si>
    <t>№2</t>
  </si>
  <si>
    <t>№3</t>
  </si>
  <si>
    <t xml:space="preserve">Приложение №1 к Обоснованию начальной (максимальной) цены договора
</t>
  </si>
  <si>
    <t>шт.</t>
  </si>
  <si>
    <t>Количество</t>
  </si>
  <si>
    <t>№ п/п</t>
  </si>
  <si>
    <t>НМЦ за едницу ТРУ, руб.</t>
  </si>
  <si>
    <t>Цена для расчета, руб.</t>
  </si>
  <si>
    <t>Коммерческое предложение от 23.03.2026 №RTS_1</t>
  </si>
  <si>
    <t>Коммерческое предложение от 19.03.2026 № SBR_21442144</t>
  </si>
  <si>
    <t>Коммерческое предложение от 23.03.2026 №RAD_20260323_171950_1</t>
  </si>
  <si>
    <t>Расчет начальной (максимальной) цены договора методом сопоставимых рыночных цен (анализ рынка) на поставку паллетоупаковщика для нужд УФПС г. Москвы</t>
  </si>
  <si>
    <t>Паллетоупаковщик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</si>
</sst>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Courier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36">
    <xf numFmtId="0" fontId="0" fillId="0" borderId="0" xfId="0"/>
    <xf numFmtId="0" fontId="2" fillId="0" borderId="0" xfId="1" applyFont="1" applyFill="1"/>
    <xf numFmtId="0" fontId="2" fillId="2" borderId="0" xfId="1" applyFont="1" applyFill="1"/>
    <xf numFmtId="0" fontId="6" fillId="2" borderId="0" xfId="1" applyFont="1" applyFill="1"/>
    <xf numFmtId="0" fontId="7" fillId="0" borderId="4" xfId="1" applyFont="1" applyFill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/>
    <xf numFmtId="0" fontId="4" fillId="0" borderId="0" xfId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5" fillId="0" borderId="0" xfId="1" applyFont="1" applyFill="1" applyBorder="1" applyAlignment="1">
      <alignment horizontal="right" vertical="top" wrapText="1"/>
    </xf>
    <xf numFmtId="0" fontId="2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top" wrapText="1"/>
    </xf>
    <xf numFmtId="2" fontId="4" fillId="0" borderId="1" xfId="1" applyNumberFormat="1" applyFont="1" applyFill="1" applyBorder="1" applyAlignment="1">
      <alignment horizontal="left"/>
    </xf>
    <xf numFmtId="0" fontId="7" fillId="2" borderId="5" xfId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1" xfId="1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/>
    </xf>
    <xf numFmtId="14" fontId="5" fillId="0" borderId="2" xfId="1" applyNumberFormat="1" applyFont="1" applyFill="1" applyBorder="1" applyAlignment="1">
      <alignment horizontal="center"/>
    </xf>
    <xf numFmtId="14" fontId="5" fillId="0" borderId="3" xfId="1" applyNumberFormat="1" applyFont="1" applyFill="1" applyBorder="1" applyAlignment="1">
      <alignment horizontal="center"/>
    </xf>
    <xf numFmtId="14" fontId="5" fillId="0" borderId="8" xfId="1" applyNumberFormat="1" applyFont="1" applyFill="1" applyBorder="1" applyAlignment="1">
      <alignment horizontal="center"/>
    </xf>
    <xf numFmtId="14" fontId="7" fillId="0" borderId="2" xfId="1" applyNumberFormat="1" applyFont="1" applyFill="1" applyBorder="1" applyAlignment="1">
      <alignment horizontal="center" vertical="center" wrapText="1"/>
    </xf>
    <xf numFmtId="14" fontId="7" fillId="0" borderId="3" xfId="1" applyNumberFormat="1" applyFont="1" applyFill="1" applyBorder="1" applyAlignment="1">
      <alignment horizontal="center" vertical="center" wrapText="1"/>
    </xf>
    <xf numFmtId="14" fontId="7" fillId="0" borderId="8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4</xdr:row>
      <xdr:rowOff>47625</xdr:rowOff>
    </xdr:from>
    <xdr:to>
      <xdr:col>15</xdr:col>
      <xdr:colOff>123825</xdr:colOff>
      <xdr:row>4</xdr:row>
      <xdr:rowOff>47625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9725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</xdr:colOff>
      <xdr:row>4</xdr:row>
      <xdr:rowOff>47625</xdr:rowOff>
    </xdr:from>
    <xdr:to>
      <xdr:col>15</xdr:col>
      <xdr:colOff>123825</xdr:colOff>
      <xdr:row>4</xdr:row>
      <xdr:rowOff>47625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9725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</xdr:colOff>
      <xdr:row>4</xdr:row>
      <xdr:rowOff>0</xdr:rowOff>
    </xdr:from>
    <xdr:to>
      <xdr:col>15</xdr:col>
      <xdr:colOff>123825</xdr:colOff>
      <xdr:row>4</xdr:row>
      <xdr:rowOff>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6210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838200</xdr:colOff>
      <xdr:row>4</xdr:row>
      <xdr:rowOff>542925</xdr:rowOff>
    </xdr:from>
    <xdr:to>
      <xdr:col>12</xdr:col>
      <xdr:colOff>1247775</xdr:colOff>
      <xdr:row>4</xdr:row>
      <xdr:rowOff>542925</xdr:rowOff>
    </xdr:to>
    <xdr:pic>
      <xdr:nvPicPr>
        <xdr:cNvPr id="6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188595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</xdr:colOff>
      <xdr:row>4</xdr:row>
      <xdr:rowOff>0</xdr:rowOff>
    </xdr:from>
    <xdr:to>
      <xdr:col>15</xdr:col>
      <xdr:colOff>123825</xdr:colOff>
      <xdr:row>4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6210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4</xdr:row>
      <xdr:rowOff>542925</xdr:rowOff>
    </xdr:from>
    <xdr:to>
      <xdr:col>12</xdr:col>
      <xdr:colOff>0</xdr:colOff>
      <xdr:row>4</xdr:row>
      <xdr:rowOff>542925</xdr:rowOff>
    </xdr:to>
    <xdr:pic>
      <xdr:nvPicPr>
        <xdr:cNvPr id="8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3557" y="1861457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view="pageBreakPreview" zoomScale="70" zoomScaleNormal="70" zoomScaleSheetLayoutView="70" workbookViewId="0">
      <selection activeCell="B13" sqref="B13:P13"/>
    </sheetView>
  </sheetViews>
  <sheetFormatPr defaultColWidth="9.140625" defaultRowHeight="15" x14ac:dyDescent="0.25"/>
  <cols>
    <col min="1" max="1" width="9.140625" style="1"/>
    <col min="2" max="2" width="17.5703125" style="1" customWidth="1"/>
    <col min="3" max="6" width="12.5703125" style="1" customWidth="1"/>
    <col min="7" max="7" width="29.140625" style="1" customWidth="1"/>
    <col min="8" max="8" width="21.42578125" style="1" customWidth="1"/>
    <col min="9" max="9" width="17.140625" style="1" customWidth="1"/>
    <col min="10" max="12" width="18.28515625" style="1" bestFit="1" customWidth="1"/>
    <col min="13" max="13" width="20.85546875" style="1" bestFit="1" customWidth="1"/>
    <col min="14" max="14" width="24" style="1" bestFit="1" customWidth="1"/>
    <col min="15" max="15" width="21.28515625" style="1" customWidth="1"/>
    <col min="16" max="16" width="23.140625" style="1" customWidth="1"/>
    <col min="17" max="16384" width="9.140625" style="1"/>
  </cols>
  <sheetData>
    <row r="1" spans="1:16" ht="18.75" x14ac:dyDescent="0.25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8.75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42" customHeight="1" x14ac:dyDescent="0.25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74.25" customHeight="1" x14ac:dyDescent="0.25">
      <c r="A4" s="17" t="s">
        <v>19</v>
      </c>
      <c r="B4" s="17" t="s">
        <v>8</v>
      </c>
      <c r="C4" s="17"/>
      <c r="D4" s="17"/>
      <c r="E4" s="17"/>
      <c r="F4" s="17"/>
      <c r="G4" s="17" t="s">
        <v>0</v>
      </c>
      <c r="H4" s="17" t="s">
        <v>18</v>
      </c>
      <c r="I4" s="17" t="s">
        <v>1</v>
      </c>
      <c r="J4" s="23" t="s">
        <v>6</v>
      </c>
      <c r="K4" s="24"/>
      <c r="L4" s="24"/>
      <c r="M4" s="17" t="s">
        <v>20</v>
      </c>
      <c r="N4" s="17" t="s">
        <v>21</v>
      </c>
      <c r="O4" s="17" t="s">
        <v>9</v>
      </c>
      <c r="P4" s="17" t="s">
        <v>7</v>
      </c>
    </row>
    <row r="5" spans="1:16" ht="48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1" t="s">
        <v>5</v>
      </c>
      <c r="K5" s="11" t="s">
        <v>2</v>
      </c>
      <c r="L5" s="11" t="s">
        <v>3</v>
      </c>
      <c r="M5" s="17"/>
      <c r="N5" s="17"/>
      <c r="O5" s="17"/>
      <c r="P5" s="17"/>
    </row>
    <row r="6" spans="1:16" s="12" customFormat="1" ht="45.75" customHeight="1" x14ac:dyDescent="0.3">
      <c r="A6" s="15">
        <v>1</v>
      </c>
      <c r="B6" s="20" t="s">
        <v>26</v>
      </c>
      <c r="C6" s="21"/>
      <c r="D6" s="21"/>
      <c r="E6" s="21"/>
      <c r="F6" s="22"/>
      <c r="G6" s="4" t="s">
        <v>17</v>
      </c>
      <c r="H6" s="10">
        <v>1</v>
      </c>
      <c r="I6" s="4">
        <v>4</v>
      </c>
      <c r="J6" s="5">
        <v>634000</v>
      </c>
      <c r="K6" s="5">
        <v>435750</v>
      </c>
      <c r="L6" s="5">
        <v>650000</v>
      </c>
      <c r="M6" s="5">
        <f xml:space="preserve"> ROUND(AVERAGE(J6:L6), 2)</f>
        <v>573250</v>
      </c>
      <c r="N6" s="5">
        <f>SMALL(J6:L6,1)</f>
        <v>435750</v>
      </c>
      <c r="O6" s="6">
        <f>ROUND(STDEV(J6:L6)/M6*100,2)</f>
        <v>20.82</v>
      </c>
      <c r="P6" s="5">
        <f>ROUND(H6*N6,2)</f>
        <v>435750</v>
      </c>
    </row>
    <row r="7" spans="1:16" ht="18.75" x14ac:dyDescent="0.3">
      <c r="A7" s="14"/>
      <c r="B7" s="19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7">
        <f>SUM(P6:P6)</f>
        <v>435750</v>
      </c>
    </row>
    <row r="8" spans="1:16" ht="18.75" x14ac:dyDescent="0.3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94.5" customHeight="1" x14ac:dyDescent="0.3">
      <c r="A9" s="17" t="s">
        <v>10</v>
      </c>
      <c r="B9" s="17"/>
      <c r="C9" s="17" t="s">
        <v>11</v>
      </c>
      <c r="D9" s="17"/>
      <c r="E9" s="17"/>
      <c r="F9" s="17"/>
      <c r="G9" s="17"/>
      <c r="H9" s="17" t="s">
        <v>12</v>
      </c>
      <c r="I9" s="17"/>
      <c r="J9" s="17"/>
      <c r="K9" s="9"/>
      <c r="L9" s="9"/>
      <c r="M9" s="9"/>
      <c r="N9" s="9"/>
      <c r="O9" s="8"/>
      <c r="P9" s="8"/>
    </row>
    <row r="10" spans="1:16" ht="18.75" x14ac:dyDescent="0.3">
      <c r="A10" s="34" t="s">
        <v>13</v>
      </c>
      <c r="B10" s="34"/>
      <c r="C10" s="26" t="s">
        <v>23</v>
      </c>
      <c r="D10" s="26"/>
      <c r="E10" s="26"/>
      <c r="F10" s="26"/>
      <c r="G10" s="26"/>
      <c r="H10" s="31">
        <v>46295</v>
      </c>
      <c r="I10" s="32"/>
      <c r="J10" s="33"/>
      <c r="K10" s="8"/>
      <c r="L10" s="8"/>
      <c r="M10" s="8"/>
      <c r="N10" s="8"/>
      <c r="O10" s="8"/>
      <c r="P10" s="8"/>
    </row>
    <row r="11" spans="1:16" s="2" customFormat="1" ht="18.75" x14ac:dyDescent="0.3">
      <c r="A11" s="35" t="s">
        <v>14</v>
      </c>
      <c r="B11" s="35"/>
      <c r="C11" s="26" t="s">
        <v>24</v>
      </c>
      <c r="D11" s="26"/>
      <c r="E11" s="26"/>
      <c r="F11" s="26"/>
      <c r="G11" s="26"/>
      <c r="H11" s="27">
        <v>46288</v>
      </c>
      <c r="I11" s="27"/>
      <c r="J11" s="27"/>
      <c r="K11" s="8"/>
      <c r="L11" s="8"/>
      <c r="M11" s="8"/>
      <c r="N11" s="8"/>
      <c r="O11" s="8"/>
      <c r="P11" s="8"/>
    </row>
    <row r="12" spans="1:16" s="2" customFormat="1" ht="18.75" x14ac:dyDescent="0.3">
      <c r="A12" s="35" t="s">
        <v>15</v>
      </c>
      <c r="B12" s="35"/>
      <c r="C12" s="26" t="s">
        <v>22</v>
      </c>
      <c r="D12" s="26"/>
      <c r="E12" s="26"/>
      <c r="F12" s="26"/>
      <c r="G12" s="26"/>
      <c r="H12" s="28">
        <v>46290</v>
      </c>
      <c r="I12" s="29"/>
      <c r="J12" s="30"/>
      <c r="K12" s="8"/>
      <c r="L12" s="8"/>
      <c r="M12" s="8"/>
      <c r="N12" s="8"/>
      <c r="O12" s="8"/>
      <c r="P12" s="8"/>
    </row>
    <row r="13" spans="1:16" s="3" customFormat="1" ht="50.1" customHeight="1" x14ac:dyDescent="0.3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</sheetData>
  <mergeCells count="27">
    <mergeCell ref="B13:P13"/>
    <mergeCell ref="C9:G9"/>
    <mergeCell ref="H9:J9"/>
    <mergeCell ref="C11:G11"/>
    <mergeCell ref="H11:J11"/>
    <mergeCell ref="C12:G12"/>
    <mergeCell ref="H12:J12"/>
    <mergeCell ref="C10:G10"/>
    <mergeCell ref="H10:J10"/>
    <mergeCell ref="A9:B9"/>
    <mergeCell ref="A10:B10"/>
    <mergeCell ref="A12:B12"/>
    <mergeCell ref="A11:B11"/>
    <mergeCell ref="B7:O7"/>
    <mergeCell ref="P4:P5"/>
    <mergeCell ref="N4:N5"/>
    <mergeCell ref="B6:F6"/>
    <mergeCell ref="J4:L4"/>
    <mergeCell ref="B1:P1"/>
    <mergeCell ref="B4:F5"/>
    <mergeCell ref="G4:G5"/>
    <mergeCell ref="H4:H5"/>
    <mergeCell ref="I4:I5"/>
    <mergeCell ref="M4:M5"/>
    <mergeCell ref="O4:O5"/>
    <mergeCell ref="A3:P3"/>
    <mergeCell ref="A4:A5"/>
  </mergeCells>
  <pageMargins left="0.25" right="0.25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Юнников Артём Викторович</dc:creator>
  <cp:lastModifiedBy>Ратникова Марина Сергеевна</cp:lastModifiedBy>
  <cp:lastPrinted>2023-05-26T06:52:03Z</cp:lastPrinted>
  <dcterms:created xsi:type="dcterms:W3CDTF">2019-01-30T13:59:14Z</dcterms:created>
  <dcterms:modified xsi:type="dcterms:W3CDTF">2026-05-14T08:26:02Z</dcterms:modified>
</cp:coreProperties>
</file>