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Итог от 40 до 75 км" sheetId="1" r:id="rId1"/>
    <sheet name="77.87.101 06" sheetId="2" r:id="rId2"/>
    <sheet name="77.87.102" sheetId="3" r:id="rId3"/>
    <sheet name="77.87.114 07" sheetId="16" r:id="rId4"/>
    <sheet name="77.87.120" sheetId="22" r:id="rId5"/>
    <sheet name="77.87.120 07" sheetId="23" r:id="rId6"/>
    <sheet name="77.87.122" sheetId="25" r:id="rId7"/>
    <sheet name="77.87.122 07" sheetId="26" r:id="rId8"/>
    <sheet name="77.85.102" sheetId="66" r:id="rId9"/>
    <sheet name="77.85.103 06" sheetId="68" r:id="rId10"/>
    <sheet name="77.85.104" sheetId="69" r:id="rId11"/>
    <sheet name="77.85.105" sheetId="70" r:id="rId12"/>
    <sheet name="77.85.106" sheetId="71" r:id="rId13"/>
    <sheet name="77.85.108" sheetId="47" r:id="rId14"/>
    <sheet name="77.85.110" sheetId="50" r:id="rId15"/>
    <sheet name="77.85.111" sheetId="51" r:id="rId16"/>
    <sheet name="77.85.111 06" sheetId="52" r:id="rId17"/>
    <sheet name="77.85.112" sheetId="53" r:id="rId18"/>
    <sheet name="77.85.113" sheetId="54" r:id="rId19"/>
    <sheet name="77.85.113 07" sheetId="5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71" l="1"/>
  <c r="C36" i="71"/>
  <c r="A24" i="71"/>
  <c r="A25" i="71" s="1"/>
  <c r="A26" i="71" s="1"/>
  <c r="A27" i="71" s="1"/>
  <c r="A28" i="71" s="1"/>
  <c r="A29" i="71" s="1"/>
  <c r="A30" i="71" s="1"/>
  <c r="A31" i="71" s="1"/>
  <c r="H16" i="71"/>
  <c r="F17" i="71" s="1"/>
  <c r="H17" i="71" s="1"/>
  <c r="F18" i="71" s="1"/>
  <c r="H18" i="71" s="1"/>
  <c r="F19" i="71" s="1"/>
  <c r="H19" i="71" s="1"/>
  <c r="F20" i="71" s="1"/>
  <c r="H20" i="71" s="1"/>
  <c r="F21" i="71" s="1"/>
  <c r="H21" i="71" s="1"/>
  <c r="F22" i="71" s="1"/>
  <c r="H22" i="71" s="1"/>
  <c r="F23" i="71" s="1"/>
  <c r="H23" i="71" s="1"/>
  <c r="F24" i="71" s="1"/>
  <c r="H24" i="71" s="1"/>
  <c r="F25" i="71" s="1"/>
  <c r="H25" i="71" s="1"/>
  <c r="F26" i="71" s="1"/>
  <c r="H26" i="71" s="1"/>
  <c r="F27" i="71" s="1"/>
  <c r="H27" i="71" s="1"/>
  <c r="F28" i="71" s="1"/>
  <c r="H28" i="71" s="1"/>
  <c r="F29" i="71" s="1"/>
  <c r="H29" i="71" s="1"/>
  <c r="F30" i="71" s="1"/>
  <c r="H30" i="71" s="1"/>
  <c r="F31" i="71" s="1"/>
  <c r="H31" i="71" s="1"/>
  <c r="F32" i="71" s="1"/>
  <c r="H32" i="71" s="1"/>
  <c r="F33" i="71" s="1"/>
  <c r="H33" i="71" s="1"/>
  <c r="C10" i="71"/>
  <c r="C33" i="70"/>
  <c r="C32" i="70"/>
  <c r="C31" i="70" s="1"/>
  <c r="H16" i="70"/>
  <c r="F17" i="70" s="1"/>
  <c r="H17" i="70" s="1"/>
  <c r="F18" i="70" s="1"/>
  <c r="H18" i="70" s="1"/>
  <c r="F19" i="70" s="1"/>
  <c r="H19" i="70" s="1"/>
  <c r="F20" i="70" s="1"/>
  <c r="H20" i="70" s="1"/>
  <c r="F21" i="70" s="1"/>
  <c r="H21" i="70" s="1"/>
  <c r="F22" i="70" s="1"/>
  <c r="H22" i="70" s="1"/>
  <c r="F23" i="70" s="1"/>
  <c r="H23" i="70" s="1"/>
  <c r="F24" i="70" s="1"/>
  <c r="H24" i="70" s="1"/>
  <c r="F25" i="70" s="1"/>
  <c r="H25" i="70" s="1"/>
  <c r="F26" i="70" s="1"/>
  <c r="H26" i="70" s="1"/>
  <c r="F27" i="70" s="1"/>
  <c r="H27" i="70" s="1"/>
  <c r="F28" i="70" s="1"/>
  <c r="H28" i="70" s="1"/>
  <c r="F29" i="70" s="1"/>
  <c r="H29" i="70" s="1"/>
  <c r="C10" i="70"/>
  <c r="C38" i="69"/>
  <c r="C37" i="69"/>
  <c r="C36" i="69" s="1"/>
  <c r="H16" i="69"/>
  <c r="F17" i="69" s="1"/>
  <c r="H17" i="69" s="1"/>
  <c r="F18" i="69" s="1"/>
  <c r="H18" i="69" s="1"/>
  <c r="F19" i="69" s="1"/>
  <c r="H19" i="69" s="1"/>
  <c r="F20" i="69" s="1"/>
  <c r="H20" i="69" s="1"/>
  <c r="F21" i="69" s="1"/>
  <c r="H21" i="69" s="1"/>
  <c r="F22" i="69" s="1"/>
  <c r="H22" i="69" s="1"/>
  <c r="F23" i="69" s="1"/>
  <c r="H23" i="69" s="1"/>
  <c r="F24" i="69" s="1"/>
  <c r="H24" i="69" s="1"/>
  <c r="F25" i="69" s="1"/>
  <c r="H25" i="69" s="1"/>
  <c r="F26" i="69" s="1"/>
  <c r="H26" i="69" s="1"/>
  <c r="F27" i="69" s="1"/>
  <c r="H27" i="69" s="1"/>
  <c r="F28" i="69" s="1"/>
  <c r="H28" i="69" s="1"/>
  <c r="F29" i="69" s="1"/>
  <c r="H29" i="69" s="1"/>
  <c r="F30" i="69" s="1"/>
  <c r="H30" i="69" s="1"/>
  <c r="F31" i="69" s="1"/>
  <c r="H31" i="69" s="1"/>
  <c r="F32" i="69" s="1"/>
  <c r="H32" i="69" s="1"/>
  <c r="F33" i="69" s="1"/>
  <c r="H33" i="69" s="1"/>
  <c r="F34" i="69" s="1"/>
  <c r="H34" i="69" s="1"/>
  <c r="C10" i="69"/>
  <c r="C37" i="68"/>
  <c r="C36" i="68"/>
  <c r="H16" i="68"/>
  <c r="F17" i="68" s="1"/>
  <c r="H17" i="68" s="1"/>
  <c r="F18" i="68" s="1"/>
  <c r="H18" i="68" s="1"/>
  <c r="F19" i="68" s="1"/>
  <c r="H19" i="68" s="1"/>
  <c r="F20" i="68" s="1"/>
  <c r="H20" i="68" s="1"/>
  <c r="F21" i="68" s="1"/>
  <c r="H21" i="68" s="1"/>
  <c r="F22" i="68" s="1"/>
  <c r="H22" i="68" s="1"/>
  <c r="F23" i="68" s="1"/>
  <c r="H23" i="68" s="1"/>
  <c r="F24" i="68" s="1"/>
  <c r="H24" i="68" s="1"/>
  <c r="F25" i="68" s="1"/>
  <c r="H25" i="68" s="1"/>
  <c r="F26" i="68" s="1"/>
  <c r="H26" i="68" s="1"/>
  <c r="F27" i="68" s="1"/>
  <c r="H27" i="68" s="1"/>
  <c r="F28" i="68" s="1"/>
  <c r="H28" i="68" s="1"/>
  <c r="F29" i="68" s="1"/>
  <c r="H29" i="68" s="1"/>
  <c r="F30" i="68" s="1"/>
  <c r="H30" i="68" s="1"/>
  <c r="F31" i="68" s="1"/>
  <c r="H31" i="68" s="1"/>
  <c r="F32" i="68" s="1"/>
  <c r="H32" i="68" s="1"/>
  <c r="F33" i="68" s="1"/>
  <c r="H33" i="68" s="1"/>
  <c r="C35" i="68" s="1"/>
  <c r="C10" i="68"/>
  <c r="C40" i="66"/>
  <c r="C39" i="66"/>
  <c r="C38" i="66"/>
  <c r="H16" i="66"/>
  <c r="F17" i="66" s="1"/>
  <c r="H17" i="66" s="1"/>
  <c r="F18" i="66" s="1"/>
  <c r="H18" i="66" s="1"/>
  <c r="F19" i="66" s="1"/>
  <c r="H19" i="66" s="1"/>
  <c r="F20" i="66" s="1"/>
  <c r="H20" i="66" s="1"/>
  <c r="F21" i="66" s="1"/>
  <c r="H21" i="66" s="1"/>
  <c r="F22" i="66" s="1"/>
  <c r="H22" i="66" s="1"/>
  <c r="F23" i="66" s="1"/>
  <c r="H23" i="66" s="1"/>
  <c r="F24" i="66" s="1"/>
  <c r="H24" i="66" s="1"/>
  <c r="F25" i="66" s="1"/>
  <c r="H25" i="66" s="1"/>
  <c r="F26" i="66" s="1"/>
  <c r="H26" i="66" s="1"/>
  <c r="F27" i="66" s="1"/>
  <c r="H27" i="66" s="1"/>
  <c r="F28" i="66" s="1"/>
  <c r="H28" i="66" s="1"/>
  <c r="F29" i="66" s="1"/>
  <c r="H29" i="66" s="1"/>
  <c r="F30" i="66" s="1"/>
  <c r="H30" i="66" s="1"/>
  <c r="F31" i="66" s="1"/>
  <c r="H31" i="66" s="1"/>
  <c r="F32" i="66" s="1"/>
  <c r="H32" i="66" s="1"/>
  <c r="F33" i="66" s="1"/>
  <c r="H33" i="66" s="1"/>
  <c r="F34" i="66" s="1"/>
  <c r="H34" i="66" s="1"/>
  <c r="F35" i="66" s="1"/>
  <c r="H35" i="66" s="1"/>
  <c r="F36" i="66" s="1"/>
  <c r="H36" i="66" s="1"/>
  <c r="C10" i="66"/>
  <c r="C35" i="71" l="1"/>
  <c r="C32" i="55"/>
  <c r="C31" i="55"/>
  <c r="A19" i="55"/>
  <c r="A20" i="55" s="1"/>
  <c r="A21" i="55" s="1"/>
  <c r="H16" i="55"/>
  <c r="F17" i="55" s="1"/>
  <c r="H17" i="55" s="1"/>
  <c r="F18" i="55" s="1"/>
  <c r="H18" i="55" s="1"/>
  <c r="F19" i="55" s="1"/>
  <c r="H19" i="55" s="1"/>
  <c r="F20" i="55" s="1"/>
  <c r="H20" i="55" s="1"/>
  <c r="F21" i="55" s="1"/>
  <c r="H21" i="55" s="1"/>
  <c r="F22" i="55" s="1"/>
  <c r="H22" i="55" s="1"/>
  <c r="F23" i="55" s="1"/>
  <c r="H23" i="55" s="1"/>
  <c r="F24" i="55" s="1"/>
  <c r="H24" i="55" s="1"/>
  <c r="F25" i="55" s="1"/>
  <c r="H25" i="55" s="1"/>
  <c r="F26" i="55" s="1"/>
  <c r="H26" i="55" s="1"/>
  <c r="F27" i="55" s="1"/>
  <c r="H27" i="55" s="1"/>
  <c r="F28" i="55" s="1"/>
  <c r="H28" i="55" s="1"/>
  <c r="C30" i="55" s="1"/>
  <c r="C10" i="55"/>
  <c r="C33" i="54"/>
  <c r="C32" i="54"/>
  <c r="A21" i="54"/>
  <c r="A19" i="54"/>
  <c r="H16" i="54"/>
  <c r="F17" i="54" s="1"/>
  <c r="H17" i="54" s="1"/>
  <c r="F18" i="54" s="1"/>
  <c r="H18" i="54" s="1"/>
  <c r="F19" i="54" s="1"/>
  <c r="H19" i="54" s="1"/>
  <c r="F20" i="54" s="1"/>
  <c r="H20" i="54" s="1"/>
  <c r="F21" i="54" s="1"/>
  <c r="H21" i="54" s="1"/>
  <c r="F22" i="54" s="1"/>
  <c r="H22" i="54" s="1"/>
  <c r="F23" i="54" s="1"/>
  <c r="H23" i="54" s="1"/>
  <c r="F24" i="54" s="1"/>
  <c r="H24" i="54" s="1"/>
  <c r="F25" i="54" s="1"/>
  <c r="H25" i="54" s="1"/>
  <c r="F26" i="54" s="1"/>
  <c r="H26" i="54" s="1"/>
  <c r="F27" i="54" s="1"/>
  <c r="H27" i="54" s="1"/>
  <c r="F28" i="54" s="1"/>
  <c r="H28" i="54" s="1"/>
  <c r="F29" i="54" s="1"/>
  <c r="H29" i="54" s="1"/>
  <c r="C31" i="54" s="1"/>
  <c r="C10" i="54"/>
  <c r="C37" i="53"/>
  <c r="C36" i="53"/>
  <c r="A22" i="53"/>
  <c r="A23" i="53" s="1"/>
  <c r="A24" i="53" s="1"/>
  <c r="A25" i="53" s="1"/>
  <c r="A26" i="53" s="1"/>
  <c r="A27" i="53" s="1"/>
  <c r="A28" i="53" s="1"/>
  <c r="A29" i="53" s="1"/>
  <c r="A30" i="53" s="1"/>
  <c r="A31" i="53" s="1"/>
  <c r="H16" i="53"/>
  <c r="F17" i="53" s="1"/>
  <c r="H17" i="53" s="1"/>
  <c r="F18" i="53" s="1"/>
  <c r="H18" i="53" s="1"/>
  <c r="F19" i="53" s="1"/>
  <c r="H19" i="53" s="1"/>
  <c r="F20" i="53" s="1"/>
  <c r="H20" i="53" s="1"/>
  <c r="F21" i="53" s="1"/>
  <c r="H21" i="53" s="1"/>
  <c r="F22" i="53" s="1"/>
  <c r="H22" i="53" s="1"/>
  <c r="F23" i="53" s="1"/>
  <c r="H23" i="53" s="1"/>
  <c r="F24" i="53" s="1"/>
  <c r="H24" i="53" s="1"/>
  <c r="F25" i="53" s="1"/>
  <c r="H25" i="53" s="1"/>
  <c r="F26" i="53" s="1"/>
  <c r="H26" i="53" s="1"/>
  <c r="F27" i="53" s="1"/>
  <c r="H27" i="53" s="1"/>
  <c r="F28" i="53" s="1"/>
  <c r="H28" i="53" s="1"/>
  <c r="F29" i="53" s="1"/>
  <c r="H29" i="53" s="1"/>
  <c r="F30" i="53" s="1"/>
  <c r="H30" i="53" s="1"/>
  <c r="F31" i="53" s="1"/>
  <c r="H31" i="53" s="1"/>
  <c r="F32" i="53" s="1"/>
  <c r="H32" i="53" s="1"/>
  <c r="F33" i="53" s="1"/>
  <c r="H33" i="53" s="1"/>
  <c r="C35" i="53" s="1"/>
  <c r="C10" i="53"/>
  <c r="C38" i="52"/>
  <c r="C37" i="52"/>
  <c r="A23" i="52"/>
  <c r="A24" i="52" s="1"/>
  <c r="A25" i="52" s="1"/>
  <c r="A26" i="52" s="1"/>
  <c r="A27" i="52" s="1"/>
  <c r="A28" i="52" s="1"/>
  <c r="A29" i="52" s="1"/>
  <c r="A30" i="52" s="1"/>
  <c r="A31" i="52" s="1"/>
  <c r="A32" i="52" s="1"/>
  <c r="H16" i="52"/>
  <c r="F17" i="52" s="1"/>
  <c r="H17" i="52" s="1"/>
  <c r="F18" i="52" s="1"/>
  <c r="H18" i="52" s="1"/>
  <c r="F19" i="52" s="1"/>
  <c r="H19" i="52" s="1"/>
  <c r="F20" i="52" s="1"/>
  <c r="H20" i="52" s="1"/>
  <c r="F21" i="52" s="1"/>
  <c r="H21" i="52" s="1"/>
  <c r="F22" i="52" s="1"/>
  <c r="H22" i="52" s="1"/>
  <c r="F23" i="52" s="1"/>
  <c r="H23" i="52" s="1"/>
  <c r="F24" i="52" s="1"/>
  <c r="H24" i="52" s="1"/>
  <c r="F25" i="52" s="1"/>
  <c r="H25" i="52" s="1"/>
  <c r="F26" i="52" s="1"/>
  <c r="H26" i="52" s="1"/>
  <c r="F27" i="52" s="1"/>
  <c r="H27" i="52" s="1"/>
  <c r="F28" i="52" s="1"/>
  <c r="H28" i="52" s="1"/>
  <c r="F29" i="52" s="1"/>
  <c r="H29" i="52" s="1"/>
  <c r="F30" i="52" s="1"/>
  <c r="H30" i="52" s="1"/>
  <c r="F31" i="52" s="1"/>
  <c r="H31" i="52" s="1"/>
  <c r="F32" i="52" s="1"/>
  <c r="H32" i="52" s="1"/>
  <c r="F33" i="52" s="1"/>
  <c r="H33" i="52" s="1"/>
  <c r="F34" i="52" s="1"/>
  <c r="H34" i="52" s="1"/>
  <c r="C36" i="52" s="1"/>
  <c r="C10" i="52"/>
  <c r="C44" i="51"/>
  <c r="C43" i="51"/>
  <c r="A28" i="5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H21" i="51"/>
  <c r="F22" i="51" s="1"/>
  <c r="H22" i="51" s="1"/>
  <c r="F23" i="51" s="1"/>
  <c r="H23" i="51" s="1"/>
  <c r="F24" i="51" s="1"/>
  <c r="H24" i="51" s="1"/>
  <c r="F25" i="51" s="1"/>
  <c r="H25" i="51" s="1"/>
  <c r="F26" i="51" s="1"/>
  <c r="H26" i="51" s="1"/>
  <c r="F27" i="51" s="1"/>
  <c r="H27" i="51" s="1"/>
  <c r="F28" i="51" s="1"/>
  <c r="H28" i="51" s="1"/>
  <c r="F29" i="51" s="1"/>
  <c r="H29" i="51" s="1"/>
  <c r="F30" i="51" s="1"/>
  <c r="H30" i="51" s="1"/>
  <c r="F31" i="51" s="1"/>
  <c r="H31" i="51" s="1"/>
  <c r="F32" i="51" s="1"/>
  <c r="H32" i="51" s="1"/>
  <c r="F33" i="51" s="1"/>
  <c r="H33" i="51" s="1"/>
  <c r="F34" i="51" s="1"/>
  <c r="H34" i="51" s="1"/>
  <c r="F35" i="51" s="1"/>
  <c r="H35" i="51" s="1"/>
  <c r="F36" i="51" s="1"/>
  <c r="H36" i="51" s="1"/>
  <c r="F37" i="51" s="1"/>
  <c r="H37" i="51" s="1"/>
  <c r="F38" i="51" s="1"/>
  <c r="H38" i="51" s="1"/>
  <c r="F39" i="51" s="1"/>
  <c r="H39" i="51" s="1"/>
  <c r="F40" i="51" s="1"/>
  <c r="H40" i="51" s="1"/>
  <c r="C15" i="51"/>
  <c r="C38" i="50"/>
  <c r="C37" i="50"/>
  <c r="H16" i="50"/>
  <c r="F17" i="50" s="1"/>
  <c r="H17" i="50" s="1"/>
  <c r="F18" i="50" s="1"/>
  <c r="H18" i="50" s="1"/>
  <c r="F19" i="50" s="1"/>
  <c r="H19" i="50" s="1"/>
  <c r="F20" i="50" s="1"/>
  <c r="H20" i="50" s="1"/>
  <c r="F21" i="50" s="1"/>
  <c r="H21" i="50" s="1"/>
  <c r="F22" i="50" s="1"/>
  <c r="H22" i="50" s="1"/>
  <c r="F23" i="50" s="1"/>
  <c r="H23" i="50" s="1"/>
  <c r="F24" i="50" s="1"/>
  <c r="H24" i="50" s="1"/>
  <c r="F25" i="50" s="1"/>
  <c r="H25" i="50" s="1"/>
  <c r="F26" i="50" s="1"/>
  <c r="H26" i="50" s="1"/>
  <c r="F27" i="50" s="1"/>
  <c r="H27" i="50" s="1"/>
  <c r="F28" i="50" s="1"/>
  <c r="H28" i="50" s="1"/>
  <c r="F29" i="50" s="1"/>
  <c r="H29" i="50" s="1"/>
  <c r="F30" i="50" s="1"/>
  <c r="H30" i="50" s="1"/>
  <c r="F31" i="50" s="1"/>
  <c r="H31" i="50" s="1"/>
  <c r="F32" i="50" s="1"/>
  <c r="H32" i="50" s="1"/>
  <c r="F33" i="50" s="1"/>
  <c r="H33" i="50" s="1"/>
  <c r="F34" i="50" s="1"/>
  <c r="H34" i="50" s="1"/>
  <c r="C10" i="50"/>
  <c r="C39" i="47"/>
  <c r="C38" i="47"/>
  <c r="H16" i="47"/>
  <c r="F17" i="47" s="1"/>
  <c r="H17" i="47" s="1"/>
  <c r="F18" i="47" s="1"/>
  <c r="H18" i="47" s="1"/>
  <c r="F19" i="47" s="1"/>
  <c r="H19" i="47" s="1"/>
  <c r="F20" i="47" s="1"/>
  <c r="H20" i="47" s="1"/>
  <c r="F21" i="47" s="1"/>
  <c r="H21" i="47" s="1"/>
  <c r="F22" i="47" s="1"/>
  <c r="H22" i="47" s="1"/>
  <c r="F23" i="47" s="1"/>
  <c r="H23" i="47" s="1"/>
  <c r="F24" i="47" s="1"/>
  <c r="H24" i="47" s="1"/>
  <c r="F25" i="47" s="1"/>
  <c r="H25" i="47" s="1"/>
  <c r="F26" i="47" s="1"/>
  <c r="H26" i="47" s="1"/>
  <c r="F27" i="47" s="1"/>
  <c r="H27" i="47" s="1"/>
  <c r="F28" i="47" s="1"/>
  <c r="H28" i="47" s="1"/>
  <c r="F29" i="47" s="1"/>
  <c r="H29" i="47" s="1"/>
  <c r="F30" i="47" s="1"/>
  <c r="H30" i="47" s="1"/>
  <c r="F31" i="47" s="1"/>
  <c r="H31" i="47" s="1"/>
  <c r="F32" i="47" s="1"/>
  <c r="H32" i="47" s="1"/>
  <c r="F33" i="47" s="1"/>
  <c r="H33" i="47" s="1"/>
  <c r="F34" i="47" s="1"/>
  <c r="H34" i="47" s="1"/>
  <c r="F35" i="47" s="1"/>
  <c r="H35" i="47" s="1"/>
  <c r="C10" i="47"/>
  <c r="C42" i="51" l="1"/>
  <c r="C37" i="47"/>
  <c r="C36" i="50"/>
  <c r="C29" i="26"/>
  <c r="C28" i="26"/>
  <c r="A20" i="26"/>
  <c r="A21" i="26" s="1"/>
  <c r="A22" i="26" s="1"/>
  <c r="A23" i="26" s="1"/>
  <c r="H16" i="26"/>
  <c r="F17" i="26" s="1"/>
  <c r="H17" i="26" s="1"/>
  <c r="F18" i="26" s="1"/>
  <c r="H18" i="26" s="1"/>
  <c r="F19" i="26" s="1"/>
  <c r="H19" i="26" s="1"/>
  <c r="F20" i="26" s="1"/>
  <c r="H20" i="26" s="1"/>
  <c r="F21" i="26" s="1"/>
  <c r="H21" i="26" s="1"/>
  <c r="F22" i="26" s="1"/>
  <c r="H22" i="26" s="1"/>
  <c r="F23" i="26" s="1"/>
  <c r="H23" i="26" s="1"/>
  <c r="F24" i="26" s="1"/>
  <c r="H24" i="26" s="1"/>
  <c r="F25" i="26" s="1"/>
  <c r="H25" i="26" s="1"/>
  <c r="C27" i="26" s="1"/>
  <c r="C10" i="26"/>
  <c r="D7" i="26" s="1"/>
  <c r="E7" i="26"/>
  <c r="C31" i="25"/>
  <c r="C30" i="25"/>
  <c r="A20" i="25"/>
  <c r="A21" i="25" s="1"/>
  <c r="A22" i="25" s="1"/>
  <c r="A23" i="25" s="1"/>
  <c r="A24" i="25" s="1"/>
  <c r="A25" i="25" s="1"/>
  <c r="H16" i="25"/>
  <c r="F17" i="25" s="1"/>
  <c r="H17" i="25" s="1"/>
  <c r="F18" i="25" s="1"/>
  <c r="H18" i="25" s="1"/>
  <c r="F19" i="25" s="1"/>
  <c r="H19" i="25" s="1"/>
  <c r="F20" i="25" s="1"/>
  <c r="H20" i="25" s="1"/>
  <c r="F21" i="25" s="1"/>
  <c r="H21" i="25" s="1"/>
  <c r="F22" i="25" s="1"/>
  <c r="H22" i="25" s="1"/>
  <c r="F23" i="25" s="1"/>
  <c r="H23" i="25" s="1"/>
  <c r="F24" i="25" s="1"/>
  <c r="H24" i="25" s="1"/>
  <c r="F25" i="25" s="1"/>
  <c r="H25" i="25" s="1"/>
  <c r="F26" i="25" s="1"/>
  <c r="H26" i="25" s="1"/>
  <c r="F27" i="25" s="1"/>
  <c r="H27" i="25" s="1"/>
  <c r="C29" i="25" s="1"/>
  <c r="C10" i="25"/>
  <c r="D7" i="25" s="1"/>
  <c r="E7" i="25"/>
  <c r="C30" i="23"/>
  <c r="C29" i="23"/>
  <c r="A20" i="23"/>
  <c r="A21" i="23" s="1"/>
  <c r="A22" i="23" s="1"/>
  <c r="A23" i="23" s="1"/>
  <c r="A24" i="23" s="1"/>
  <c r="H16" i="23"/>
  <c r="F17" i="23" s="1"/>
  <c r="H17" i="23" s="1"/>
  <c r="F18" i="23" s="1"/>
  <c r="H18" i="23" s="1"/>
  <c r="F19" i="23" s="1"/>
  <c r="H19" i="23" s="1"/>
  <c r="F20" i="23" s="1"/>
  <c r="H20" i="23" s="1"/>
  <c r="F21" i="23" s="1"/>
  <c r="H21" i="23" s="1"/>
  <c r="F22" i="23" s="1"/>
  <c r="H22" i="23" s="1"/>
  <c r="F23" i="23" s="1"/>
  <c r="H23" i="23" s="1"/>
  <c r="F24" i="23" s="1"/>
  <c r="H24" i="23" s="1"/>
  <c r="F25" i="23" s="1"/>
  <c r="H25" i="23" s="1"/>
  <c r="F26" i="23" s="1"/>
  <c r="H26" i="23" s="1"/>
  <c r="C28" i="23" s="1"/>
  <c r="C10" i="23"/>
  <c r="D7" i="23" s="1"/>
  <c r="E7" i="23"/>
  <c r="C32" i="22"/>
  <c r="C31" i="22"/>
  <c r="A20" i="22"/>
  <c r="A21" i="22" s="1"/>
  <c r="A22" i="22" s="1"/>
  <c r="A23" i="22" s="1"/>
  <c r="A24" i="22" s="1"/>
  <c r="A25" i="22" s="1"/>
  <c r="A26" i="22" s="1"/>
  <c r="H16" i="22"/>
  <c r="F17" i="22" s="1"/>
  <c r="H17" i="22" s="1"/>
  <c r="F18" i="22" s="1"/>
  <c r="H18" i="22" s="1"/>
  <c r="F19" i="22" s="1"/>
  <c r="H19" i="22" s="1"/>
  <c r="F20" i="22" s="1"/>
  <c r="H20" i="22" s="1"/>
  <c r="F21" i="22" s="1"/>
  <c r="H21" i="22" s="1"/>
  <c r="F22" i="22" s="1"/>
  <c r="H22" i="22" s="1"/>
  <c r="F23" i="22" s="1"/>
  <c r="H23" i="22" s="1"/>
  <c r="F24" i="22" s="1"/>
  <c r="H24" i="22" s="1"/>
  <c r="F25" i="22" s="1"/>
  <c r="H25" i="22" s="1"/>
  <c r="F26" i="22" s="1"/>
  <c r="H26" i="22" s="1"/>
  <c r="F27" i="22" s="1"/>
  <c r="H27" i="22" s="1"/>
  <c r="F28" i="22" s="1"/>
  <c r="H28" i="22" s="1"/>
  <c r="C30" i="22" s="1"/>
  <c r="C10" i="22"/>
  <c r="D7" i="22" s="1"/>
  <c r="E7" i="22"/>
  <c r="C29" i="16"/>
  <c r="C28" i="16"/>
  <c r="A20" i="16"/>
  <c r="A21" i="16" s="1"/>
  <c r="A22" i="16" s="1"/>
  <c r="A23" i="16" s="1"/>
  <c r="H16" i="16"/>
  <c r="F17" i="16" s="1"/>
  <c r="H17" i="16" s="1"/>
  <c r="F18" i="16" s="1"/>
  <c r="H18" i="16" s="1"/>
  <c r="F19" i="16" s="1"/>
  <c r="H19" i="16" s="1"/>
  <c r="F20" i="16" s="1"/>
  <c r="H20" i="16" s="1"/>
  <c r="F21" i="16" s="1"/>
  <c r="H21" i="16" s="1"/>
  <c r="F22" i="16" s="1"/>
  <c r="H22" i="16" s="1"/>
  <c r="F23" i="16" s="1"/>
  <c r="H23" i="16" s="1"/>
  <c r="F24" i="16" s="1"/>
  <c r="H24" i="16" s="1"/>
  <c r="F25" i="16" s="1"/>
  <c r="H25" i="16" s="1"/>
  <c r="C27" i="16" s="1"/>
  <c r="C10" i="16"/>
  <c r="D7" i="16" s="1"/>
  <c r="E7" i="16"/>
  <c r="C32" i="3"/>
  <c r="C31" i="3"/>
  <c r="A18" i="3"/>
  <c r="A19" i="3" s="1"/>
  <c r="A20" i="3" s="1"/>
  <c r="A21" i="3" s="1"/>
  <c r="A22" i="3" s="1"/>
  <c r="A23" i="3" s="1"/>
  <c r="A24" i="3" s="1"/>
  <c r="A25" i="3" s="1"/>
  <c r="A26" i="3" s="1"/>
  <c r="H14" i="3"/>
  <c r="F15" i="3" s="1"/>
  <c r="H15" i="3" s="1"/>
  <c r="F16" i="3" s="1"/>
  <c r="H16" i="3" s="1"/>
  <c r="F17" i="3" s="1"/>
  <c r="H17" i="3" s="1"/>
  <c r="F18" i="3" s="1"/>
  <c r="H18" i="3" s="1"/>
  <c r="F19" i="3" s="1"/>
  <c r="H19" i="3" s="1"/>
  <c r="F20" i="3" s="1"/>
  <c r="H20" i="3" s="1"/>
  <c r="F21" i="3" s="1"/>
  <c r="H21" i="3" s="1"/>
  <c r="F22" i="3" s="1"/>
  <c r="H22" i="3" s="1"/>
  <c r="F23" i="3" s="1"/>
  <c r="H23" i="3" s="1"/>
  <c r="F24" i="3" s="1"/>
  <c r="H24" i="3" s="1"/>
  <c r="F25" i="3" s="1"/>
  <c r="H25" i="3" s="1"/>
  <c r="F26" i="3" s="1"/>
  <c r="H26" i="3" s="1"/>
  <c r="F27" i="3" s="1"/>
  <c r="H27" i="3" s="1"/>
  <c r="F28" i="3" s="1"/>
  <c r="H28" i="3" s="1"/>
  <c r="C30" i="3" s="1"/>
  <c r="C8" i="3"/>
  <c r="D5" i="3" s="1"/>
  <c r="E5" i="3"/>
  <c r="C30" i="2"/>
  <c r="C29" i="2"/>
  <c r="A18" i="2"/>
  <c r="A19" i="2" s="1"/>
  <c r="A20" i="2" s="1"/>
  <c r="A21" i="2" s="1"/>
  <c r="A22" i="2" s="1"/>
  <c r="A23" i="2" s="1"/>
  <c r="A24" i="2" s="1"/>
  <c r="H14" i="2"/>
  <c r="F15" i="2" s="1"/>
  <c r="H15" i="2" s="1"/>
  <c r="F16" i="2" s="1"/>
  <c r="H16" i="2" s="1"/>
  <c r="F17" i="2" s="1"/>
  <c r="H17" i="2" s="1"/>
  <c r="F18" i="2" s="1"/>
  <c r="H18" i="2" s="1"/>
  <c r="F19" i="2" s="1"/>
  <c r="H19" i="2" s="1"/>
  <c r="F20" i="2" s="1"/>
  <c r="H20" i="2" s="1"/>
  <c r="F21" i="2" s="1"/>
  <c r="H21" i="2" s="1"/>
  <c r="F22" i="2" s="1"/>
  <c r="H22" i="2" s="1"/>
  <c r="F23" i="2" s="1"/>
  <c r="H23" i="2" s="1"/>
  <c r="F24" i="2" s="1"/>
  <c r="H24" i="2" s="1"/>
  <c r="F25" i="2" s="1"/>
  <c r="H25" i="2" s="1"/>
  <c r="F26" i="2" s="1"/>
  <c r="H26" i="2" s="1"/>
  <c r="C28" i="2" s="1"/>
  <c r="C8" i="2"/>
  <c r="D5" i="2" s="1"/>
  <c r="E5" i="2"/>
</calcChain>
</file>

<file path=xl/sharedStrings.xml><?xml version="1.0" encoding="utf-8"?>
<sst xmlns="http://schemas.openxmlformats.org/spreadsheetml/2006/main" count="1175" uniqueCount="208">
  <si>
    <t>Номер маршрута</t>
  </si>
  <si>
    <t>Километраж</t>
  </si>
  <si>
    <t>Дни выполнения</t>
  </si>
  <si>
    <t>77.87.101 06</t>
  </si>
  <si>
    <t>суббота, воскресенье</t>
  </si>
  <si>
    <t>77.87.102</t>
  </si>
  <si>
    <t>понедельник-воскресенье</t>
  </si>
  <si>
    <t>вторник-суббота</t>
  </si>
  <si>
    <t>воскресенье</t>
  </si>
  <si>
    <t>77.87.114 07</t>
  </si>
  <si>
    <t>воскресенье, понедельник</t>
  </si>
  <si>
    <t>77.87.120</t>
  </si>
  <si>
    <t>77.87.120 07</t>
  </si>
  <si>
    <t>77.87.122</t>
  </si>
  <si>
    <t>77.87.122 07</t>
  </si>
  <si>
    <t xml:space="preserve">МАРШРУТ      </t>
  </si>
  <si>
    <t>двухстороннего обмена всеми видами почты ЛЦ Внуково-2 с ОПС ММП-6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</si>
  <si>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</si>
  <si>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</si>
  <si>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</si>
  <si>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</si>
  <si>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</si>
  <si>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</si>
  <si>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</si>
  <si>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</si>
  <si>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</si>
  <si>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1000-2000</t>
  </si>
  <si>
    <t>люк 10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</si>
  <si>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</si>
  <si>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</si>
  <si>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</si>
  <si>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</si>
  <si>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</si>
  <si>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</si>
  <si>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</si>
  <si>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</si>
  <si>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</si>
  <si>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</si>
  <si>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 (диспетчерская)</t>
  </si>
  <si>
    <t>пос. Марушкинское, квартал 63, домовладение 1, строение 35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</si>
  <si>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</si>
  <si>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</si>
  <si>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</si>
  <si>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</si>
  <si>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г Москва, ул Внуковская Б., д. 15</t>
  </si>
  <si>
    <t>выгрузка почты из МПКО</t>
  </si>
  <si>
    <t>г Москва, р-н Внуково, ул Лётчика Ульянина, д. 5</t>
  </si>
  <si>
    <t>г Москва, ул Новопеределкинская, д. 14, к. А</t>
  </si>
  <si>
    <t>двухсторонний обмен почтой (выгрузка+погрузка)</t>
  </si>
  <si>
    <t>г Москва, пр-д Боровский, д. 14</t>
  </si>
  <si>
    <t>г Москва, ул Богданова, д. 6</t>
  </si>
  <si>
    <t>г Москва, пр-кт Солнцевский, д. 9</t>
  </si>
  <si>
    <t>погрузка почты из ОПС</t>
  </si>
  <si>
    <t>ЛЦ Внуково-2</t>
  </si>
  <si>
    <t>выгрузка</t>
  </si>
  <si>
    <t>Всего на маршруте</t>
  </si>
  <si>
    <t>Время в пути</t>
  </si>
  <si>
    <t>Время в обмене</t>
  </si>
  <si>
    <t>двухстороннего обмена всеми видами почты ЛЦ Внуково-2 с ОПС ММП-6 и 7</t>
  </si>
  <si>
    <t>люк 3</t>
  </si>
  <si>
    <t>г Москва, р-н Внуково, ул Самуила Маршака, д. 23</t>
  </si>
  <si>
    <t>г Москва, ш. Боровское, д. 37, к. 2</t>
  </si>
  <si>
    <t>г Москва, ул Родниковая, д. 16</t>
  </si>
  <si>
    <t>г Москва, ул Миклухо-Маклая, д. 11</t>
  </si>
  <si>
    <t>г Москва, ул Академика Арцимовича, д. 8</t>
  </si>
  <si>
    <t>г Москва, пр-кт Ленинский, д. 135, к. 2</t>
  </si>
  <si>
    <t>г Москва, ш. Киевское, км 22-й, двлд. 6, стр. 1</t>
  </si>
  <si>
    <t>люк 9</t>
  </si>
  <si>
    <t>выгрузка почты</t>
  </si>
  <si>
    <t>люк 4</t>
  </si>
  <si>
    <t>г Москва, ул Истринская, д. 10, к. 1</t>
  </si>
  <si>
    <t>г Москва, ш Рублёвское, д. 16, к. 1</t>
  </si>
  <si>
    <t>г Москва, ул Ярцевская, д. 29, к. 3</t>
  </si>
  <si>
    <t>г Москва, ул Молодогвардейская, д. 30, к. 1</t>
  </si>
  <si>
    <t>г Москва, ул Барвихинская, д. 8</t>
  </si>
  <si>
    <t>люк 5</t>
  </si>
  <si>
    <t>люк 7</t>
  </si>
  <si>
    <t xml:space="preserve">двухсторонний обмен (выгрузка+погрузка) </t>
  </si>
  <si>
    <t>последнее ОПС</t>
  </si>
  <si>
    <t>г Москва, р-н Филимонковский, п Института Полиомиелита, д. 4</t>
  </si>
  <si>
    <t>г Москва, р-н Филимонковский, г. Московский, мкр. 1-й, д. 48</t>
  </si>
  <si>
    <t>г Москва, р-н Коммунарка, п завода Мосрентген, д. 32</t>
  </si>
  <si>
    <t>г Москва, ул Профсоюзная, д. 152, к. 1</t>
  </si>
  <si>
    <t>г Москва, ул Ак. Капицы, д. 20</t>
  </si>
  <si>
    <t>г Москва, ул Профсоюзная, д. 128, к. 2</t>
  </si>
  <si>
    <t>г Москва, р-н Коммунарка, ул Саларьевская, д. 9</t>
  </si>
  <si>
    <t>люк 6</t>
  </si>
  <si>
    <t>г Москва, п Кокошкино, дп Кокошкино, ул Дзержинского, д. 8</t>
  </si>
  <si>
    <t>г Москва, р-н Внуково, дп Кокошкино, ул Дзержинского, д. 8</t>
  </si>
  <si>
    <t>г Москва, р-н Троицк, ул 3-я Нововатутинская, д. 13, к. 2</t>
  </si>
  <si>
    <t>г Москва, р-н Троицк, ул Яворки, д. 1, к. 5</t>
  </si>
  <si>
    <t>г Москва, р-н Троицк, ул Офицерская, д. 1, стр. 1</t>
  </si>
  <si>
    <t>г Троицк, б-р Сиреневый, д. 15</t>
  </si>
  <si>
    <t>г Москва, г Троицк, мкр В, д. 37</t>
  </si>
  <si>
    <t>В пути час.мин</t>
  </si>
  <si>
    <t>Прибытие час.мин</t>
  </si>
  <si>
    <t>-</t>
  </si>
  <si>
    <t>понедельник - воскресенье</t>
  </si>
  <si>
    <t>77.85.102</t>
  </si>
  <si>
    <t>понедельник - пятница</t>
  </si>
  <si>
    <t>77.85.103 06</t>
  </si>
  <si>
    <t>77.85.104</t>
  </si>
  <si>
    <t>77.85.105</t>
  </si>
  <si>
    <t>77.85.106</t>
  </si>
  <si>
    <t>77.85.108</t>
  </si>
  <si>
    <t>понедельник - суббота</t>
  </si>
  <si>
    <t>77.85.110</t>
  </si>
  <si>
    <t>77.85.111</t>
  </si>
  <si>
    <t>77.85.111 06</t>
  </si>
  <si>
    <t>77.85.112</t>
  </si>
  <si>
    <t>77.85.113</t>
  </si>
  <si>
    <t>77.85.113 07</t>
  </si>
  <si>
    <t>оформление документов</t>
  </si>
  <si>
    <t>ул. Вагоноремонтная, д.23</t>
  </si>
  <si>
    <t>Диспетчерская</t>
  </si>
  <si>
    <t>разгрузка</t>
  </si>
  <si>
    <t>МПКО-Север 111950</t>
  </si>
  <si>
    <t>разгрузка + погрузка</t>
  </si>
  <si>
    <t>погрузка WB + почта; индексы ОПС могут изменяться в зависимости от объема WB</t>
  </si>
  <si>
    <t>двухстороннего обмена всеми видами почты МПКО-Север с ОПС ММП-4</t>
  </si>
  <si>
    <t>«____»___________ 2025 г.</t>
  </si>
  <si>
    <t>_________________ М.С. Чеснокова</t>
  </si>
  <si>
    <t>УФПС г. Москвы АО "Почта России"</t>
  </si>
  <si>
    <t>Руководитель службы управления транспортом</t>
  </si>
  <si>
    <t>УТВЕРЖДАЮ:</t>
  </si>
  <si>
    <t>г Москва, ул Новая, д. 10</t>
  </si>
  <si>
    <t>г Москва, ул Петрозаводская, д. 4</t>
  </si>
  <si>
    <t>г Москва, ул Ляпидевского, д. 14, стр. 1</t>
  </si>
  <si>
    <t>г Москва, ул Авангардная, д. 18</t>
  </si>
  <si>
    <t>г Москва, ш Ленинградское, д. 56</t>
  </si>
  <si>
    <t>г Москва, ул Маршала Василевского, д. 15</t>
  </si>
  <si>
    <t>г Москва, ул Маршала Новикова, д. 5</t>
  </si>
  <si>
    <t>г Москва, ул Габричевского, д. 10, к. 2</t>
  </si>
  <si>
    <t>разгрузка почты из МПКО</t>
  </si>
  <si>
    <t>обед</t>
  </si>
  <si>
    <t>г Москва, ул Зеленоградская, д. 31, к. 1</t>
  </si>
  <si>
    <t>погрузка для доп. заезда</t>
  </si>
  <si>
    <t>ул Солнечногорская, д. 11</t>
  </si>
  <si>
    <t>ул Лавочкина, д. 4</t>
  </si>
  <si>
    <t>ш Ленинградское, д. 8, к. 2</t>
  </si>
  <si>
    <t>ш Волоколамское, д. 15/22</t>
  </si>
  <si>
    <t>ул Новопесчаная, д. 25/23</t>
  </si>
  <si>
    <t>ул Маршала Бирюзова, д. 2</t>
  </si>
  <si>
    <t>ул Маршала Конева, д. 12</t>
  </si>
  <si>
    <t>г Москва, ш Дмитровское, д. 103</t>
  </si>
  <si>
    <t>г Москва, ул Лихоборские Бугры, д. 14</t>
  </si>
  <si>
    <t>г Москва, ул Михалковская, д. 2, стр. 2</t>
  </si>
  <si>
    <t>г Москва, ул Космонавта Волкова, д. 25/2</t>
  </si>
  <si>
    <t>г Москва, ул Усиевича, д. 16</t>
  </si>
  <si>
    <t>г Москва, ул Черняховского, д. 6</t>
  </si>
  <si>
    <t>г Москва, пр-кт Ленинградский, д. 56</t>
  </si>
  <si>
    <t>г Москва, пр-кт Ленинградский, д. 69, стр. 1</t>
  </si>
  <si>
    <t>из 77.85.108</t>
  </si>
  <si>
    <t>г Москва, аллея Берёзовая, д. 9, стр. 2</t>
  </si>
  <si>
    <t>г Москва, ш Алтуфьевское, д. 14</t>
  </si>
  <si>
    <t>двухстороннего обмена всеми видами почты МПКО-Север с ОПС ММП-3, 4</t>
  </si>
  <si>
    <t>г Москва, ул Гостиничная, д. 9</t>
  </si>
  <si>
    <t>г Москва, ул Яблочкова, д. 41</t>
  </si>
  <si>
    <t>г Москва, ул Руставели, д. 8, к. 2</t>
  </si>
  <si>
    <t>г Москва, ш Дмитровское, д. 17, к. 2</t>
  </si>
  <si>
    <t>г Москва, ул Тимирязевская, д. 25, к. 2</t>
  </si>
  <si>
    <t>г Москва, ул Сущёвский Вал, д. 23</t>
  </si>
  <si>
    <t>г Москва, ул 2-я Марьиной Рощи, д. 22</t>
  </si>
  <si>
    <t>люк 1</t>
  </si>
  <si>
    <t>б-р Бескудниковский, д. 55, к. 1</t>
  </si>
  <si>
    <t>г Москва, ш Коровинское, д. 1, корп. 1</t>
  </si>
  <si>
    <t>ш Коровинское, д. 1, к. 1</t>
  </si>
  <si>
    <t>ул Клары Цеткин, д. 31</t>
  </si>
  <si>
    <t>ул Михалковская, д. 13</t>
  </si>
  <si>
    <t>г Москва, ул Михалковская, д. 13</t>
  </si>
  <si>
    <t>двухстороннего обмена всеми видами почты МПКО-Север с ОПС ММП-3</t>
  </si>
  <si>
    <t>г Москва, б-р Бескудниковский, д. 12</t>
  </si>
  <si>
    <t>г Москва, пр-кт Мира, д. 182</t>
  </si>
  <si>
    <t>г Москва, ул Бориса Галушкина, д. 17</t>
  </si>
  <si>
    <t>г Москва, ул Бажова, д. 16</t>
  </si>
  <si>
    <t>г Москва, пр-кт Мира, д. 135</t>
  </si>
  <si>
    <t>люк 2</t>
  </si>
  <si>
    <t>ул Дубнинская, д. 30, к. 1</t>
  </si>
  <si>
    <t>проезд Керамический, д. 53, к. 2</t>
  </si>
  <si>
    <t>ул Стандартная, д. 31</t>
  </si>
  <si>
    <t>ул Санникова, д. 13</t>
  </si>
  <si>
    <t>б-р Северный, д. 12Б</t>
  </si>
  <si>
    <t>ул Римского-Корсакова, д. 8</t>
  </si>
  <si>
    <t>г Москва, ул Тайнинская, д. 24</t>
  </si>
  <si>
    <t>г Москва, ш Ярославское, д. 55</t>
  </si>
  <si>
    <t>из 77.85.109</t>
  </si>
  <si>
    <t>г Москва, ул Широкая, д. 17, к. 1</t>
  </si>
  <si>
    <t>г Москва, ул Широкая, д. 1, к. 1</t>
  </si>
  <si>
    <t>г Москва, ул Полярная, д. 31В, стр. 1</t>
  </si>
  <si>
    <t>г Москва, ул Корнейчука, д. 44</t>
  </si>
  <si>
    <t>г Москва, ул Минусинская, д. 16</t>
  </si>
  <si>
    <t>г Москва, ул Малыгина, д. 6</t>
  </si>
  <si>
    <t>г Москва, ш Челобитьевское, д. 12, к. 6</t>
  </si>
  <si>
    <t>г Москва, линия 3-я Северная, д. 18</t>
  </si>
  <si>
    <t>г Москва, ул Псковская, д. 6</t>
  </si>
  <si>
    <t>г Москва, ул Абрамцевская, д. 3</t>
  </si>
  <si>
    <t>г Москва, ул Лескова, д. 8</t>
  </si>
  <si>
    <t>г Москва, ул Мурановская, д. 3</t>
  </si>
  <si>
    <t>г Москва, ул Плещеева, д. 3</t>
  </si>
  <si>
    <t>г Москва, ш Алтуфьевское, д. 97</t>
  </si>
  <si>
    <t>Российская Федерация, г Москва, ул Клязьминская, д. 19</t>
  </si>
  <si>
    <t>Российская Федерация, г Москва, ул Лобненская, д. 4</t>
  </si>
  <si>
    <t>Российская Федерация, г Москва, пр-д 2-й Тушинский, д. 10</t>
  </si>
  <si>
    <t>Российская Федерация, г Москва, ул Сходненская, д. 44/17</t>
  </si>
  <si>
    <t>Российская Федерация, г Москва, б-р Химкинский, д. 1</t>
  </si>
  <si>
    <t>Российская Федерация, г Москва, ул Плещеева, д. 3</t>
  </si>
  <si>
    <t>Российская Федерация, г Москва, б-р Бескудниковский, д. 12</t>
  </si>
  <si>
    <t>Время, указанное в расписании, может корректироваться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</si>
</sst>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h:mm;@"/>
    <numFmt numFmtId="165" formatCode="0.0"/>
    <numFmt numFmtId="166" formatCode="_-* #,##0.00\ _₽_-;\-* #,##0.00\ _₽_-;_-* &quot;-&quot;??\ _₽_-;_-@_-"/>
    <numFmt numFmtId="167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3">
    <xf numFmtId="0" fontId="0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98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 applyAlignment="1">
      <alignment horizontal="right" vertical="center"/>
    </xf>
    <xf numFmtId="0" fontId="6" fillId="0" borderId="0" xfId="8" applyFont="1" applyBorder="1" applyAlignment="1">
      <alignment horizontal="left" vertical="center"/>
    </xf>
    <xf numFmtId="164" fontId="6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vertical="center"/>
    </xf>
    <xf numFmtId="14" fontId="6" fillId="0" borderId="0" xfId="7" applyNumberFormat="1" applyFont="1" applyFill="1" applyBorder="1" applyAlignment="1">
      <alignment horizontal="right" vertical="center"/>
    </xf>
    <xf numFmtId="14" fontId="6" fillId="0" borderId="0" xfId="9" applyNumberFormat="1" applyFont="1" applyFill="1" applyBorder="1" applyAlignment="1">
      <alignment horizontal="right" vertical="center"/>
    </xf>
    <xf numFmtId="0" fontId="4" fillId="0" borderId="0" xfId="10" applyFont="1" applyAlignment="1">
      <alignment vertical="center"/>
    </xf>
    <xf numFmtId="0" fontId="6" fillId="0" borderId="0" xfId="10" applyFont="1" applyFill="1" applyAlignment="1">
      <alignment vertical="center"/>
    </xf>
    <xf numFmtId="0" fontId="4" fillId="0" borderId="0" xfId="10" applyFont="1" applyFill="1" applyAlignment="1">
      <alignment vertical="center" wrapText="1"/>
    </xf>
    <xf numFmtId="0" fontId="4" fillId="0" borderId="0" xfId="10" applyFont="1" applyFill="1" applyAlignment="1">
      <alignment vertical="center"/>
    </xf>
    <xf numFmtId="1" fontId="6" fillId="0" borderId="0" xfId="10" applyNumberFormat="1" applyFont="1" applyFill="1" applyAlignment="1">
      <alignment vertical="center"/>
    </xf>
    <xf numFmtId="14" fontId="4" fillId="0" borderId="0" xfId="10" applyNumberFormat="1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1" fontId="4" fillId="0" borderId="0" xfId="10" applyNumberFormat="1" applyFont="1" applyFill="1" applyAlignment="1">
      <alignment horizontal="left" vertical="center"/>
    </xf>
    <xf numFmtId="0" fontId="6" fillId="0" borderId="0" xfId="10" applyFont="1" applyFill="1" applyAlignment="1">
      <alignment horizontal="left" vertical="center"/>
    </xf>
    <xf numFmtId="0" fontId="4" fillId="0" borderId="0" xfId="10" applyFont="1" applyFill="1" applyAlignment="1">
      <alignment horizontal="left" vertical="center"/>
    </xf>
    <xf numFmtId="3" fontId="4" fillId="0" borderId="0" xfId="10" applyNumberFormat="1" applyFont="1" applyFill="1" applyAlignment="1">
      <alignment horizontal="left" vertical="center"/>
    </xf>
    <xf numFmtId="0" fontId="6" fillId="0" borderId="0" xfId="11" applyFont="1" applyFill="1" applyBorder="1" applyAlignment="1">
      <alignment horizontal="left" vertical="center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vertical="center"/>
    </xf>
    <xf numFmtId="0" fontId="6" fillId="0" borderId="1" xfId="12" applyFont="1" applyBorder="1" applyAlignment="1">
      <alignment horizontal="center" vertical="center" wrapText="1"/>
    </xf>
    <xf numFmtId="0" fontId="6" fillId="2" borderId="2" xfId="11" applyFont="1" applyFill="1" applyBorder="1" applyAlignment="1">
      <alignment horizontal="left" vertical="center" wrapText="1"/>
    </xf>
    <xf numFmtId="0" fontId="6" fillId="0" borderId="1" xfId="12" applyNumberFormat="1" applyFont="1" applyBorder="1" applyAlignment="1">
      <alignment horizontal="center" vertical="center"/>
    </xf>
    <xf numFmtId="164" fontId="8" fillId="0" borderId="1" xfId="11" applyNumberFormat="1" applyFont="1" applyBorder="1" applyAlignment="1">
      <alignment horizontal="center" vertical="center" wrapText="1"/>
    </xf>
    <xf numFmtId="20" fontId="4" fillId="0" borderId="4" xfId="12" applyNumberFormat="1" applyFont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20" fontId="4" fillId="0" borderId="1" xfId="12" applyNumberFormat="1" applyFont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right" vertical="center"/>
    </xf>
    <xf numFmtId="20" fontId="6" fillId="0" borderId="1" xfId="7" applyNumberFormat="1" applyFont="1" applyFill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left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left" vertical="center" wrapText="1"/>
    </xf>
    <xf numFmtId="164" fontId="8" fillId="0" borderId="1" xfId="14" applyNumberFormat="1" applyFont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vertical="center"/>
    </xf>
    <xf numFmtId="165" fontId="6" fillId="0" borderId="1" xfId="11" applyNumberFormat="1" applyFont="1" applyFill="1" applyBorder="1" applyAlignment="1">
      <alignment horizontal="center" vertical="center"/>
    </xf>
    <xf numFmtId="20" fontId="6" fillId="0" borderId="1" xfId="11" applyNumberFormat="1" applyFont="1" applyFill="1" applyBorder="1" applyAlignment="1">
      <alignment horizontal="center" vertical="center"/>
    </xf>
    <xf numFmtId="20" fontId="4" fillId="0" borderId="4" xfId="12" applyNumberFormat="1" applyFont="1" applyFill="1" applyBorder="1" applyAlignment="1">
      <alignment horizontal="center" vertical="center" wrapText="1"/>
    </xf>
    <xf numFmtId="20" fontId="4" fillId="0" borderId="1" xfId="12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6" fillId="0" borderId="6" xfId="11" applyFont="1" applyFill="1" applyBorder="1" applyAlignment="1">
      <alignment horizontal="left" vertical="center" wrapText="1"/>
    </xf>
    <xf numFmtId="0" fontId="6" fillId="0" borderId="1" xfId="11" applyNumberFormat="1" applyFont="1" applyFill="1" applyBorder="1" applyAlignment="1">
      <alignment horizontal="center" vertical="center"/>
    </xf>
    <xf numFmtId="164" fontId="6" fillId="0" borderId="1" xfId="11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center" vertical="center" wrapText="1"/>
    </xf>
    <xf numFmtId="20" fontId="6" fillId="0" borderId="0" xfId="11" applyNumberFormat="1" applyFont="1" applyFill="1" applyBorder="1" applyAlignment="1">
      <alignment horizontal="left" vertical="center" wrapText="1"/>
    </xf>
    <xf numFmtId="20" fontId="6" fillId="0" borderId="0" xfId="7" applyNumberFormat="1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0" fontId="8" fillId="0" borderId="0" xfId="11" applyNumberFormat="1" applyFont="1" applyFill="1" applyAlignment="1">
      <alignment horizontal="center"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6" fillId="0" borderId="0" xfId="10" applyNumberFormat="1" applyFont="1" applyFill="1" applyBorder="1" applyAlignment="1">
      <alignment horizontal="center" vertical="center" wrapText="1"/>
    </xf>
    <xf numFmtId="49" fontId="4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20" fontId="8" fillId="0" borderId="0" xfId="11" applyNumberFormat="1" applyFont="1" applyFill="1" applyAlignment="1">
      <alignment horizontal="left" vertical="center" wrapText="1"/>
    </xf>
    <xf numFmtId="164" fontId="4" fillId="0" borderId="0" xfId="7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4" fillId="2" borderId="4" xfId="12" applyNumberFormat="1" applyFont="1" applyFill="1" applyBorder="1" applyAlignment="1">
      <alignment horizontal="center" vertical="center" wrapText="1"/>
    </xf>
    <xf numFmtId="0" fontId="6" fillId="2" borderId="6" xfId="11" applyFont="1" applyFill="1" applyBorder="1" applyAlignment="1">
      <alignment horizontal="left" vertical="center" wrapText="1"/>
    </xf>
    <xf numFmtId="0" fontId="6" fillId="0" borderId="1" xfId="11" applyNumberFormat="1" applyFont="1" applyBorder="1" applyAlignment="1">
      <alignment horizontal="center" vertical="center"/>
    </xf>
    <xf numFmtId="20" fontId="6" fillId="3" borderId="2" xfId="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11" applyFont="1" applyFill="1" applyBorder="1" applyAlignment="1">
      <alignment horizontal="left" vertical="center" wrapText="1"/>
    </xf>
    <xf numFmtId="0" fontId="6" fillId="3" borderId="1" xfId="1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10" applyNumberFormat="1" applyFont="1" applyFill="1" applyAlignment="1">
      <alignment horizontal="left" vertical="center"/>
    </xf>
    <xf numFmtId="2" fontId="4" fillId="0" borderId="0" xfId="10" applyNumberFormat="1" applyFont="1" applyFill="1" applyAlignment="1">
      <alignment horizontal="left" vertical="center"/>
    </xf>
    <xf numFmtId="0" fontId="0" fillId="0" borderId="1" xfId="0" applyFont="1" applyBorder="1"/>
    <xf numFmtId="0" fontId="6" fillId="0" borderId="1" xfId="10" applyFont="1" applyFill="1" applyBorder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left" vertical="center"/>
    </xf>
    <xf numFmtId="20" fontId="8" fillId="0" borderId="0" xfId="3" applyNumberFormat="1" applyFont="1" applyFill="1" applyAlignment="1">
      <alignment horizontal="right" vertical="center" wrapText="1"/>
    </xf>
    <xf numFmtId="0" fontId="8" fillId="0" borderId="0" xfId="3" applyFont="1" applyFill="1" applyAlignment="1">
      <alignment vertical="center" wrapText="1"/>
    </xf>
    <xf numFmtId="20" fontId="8" fillId="0" borderId="0" xfId="3" applyNumberFormat="1" applyFont="1" applyFill="1" applyAlignment="1">
      <alignment horizontal="center" vertical="center" wrapText="1"/>
    </xf>
    <xf numFmtId="164" fontId="8" fillId="0" borderId="0" xfId="3" applyNumberFormat="1" applyFont="1" applyFill="1" applyAlignment="1">
      <alignment horizontal="left" vertical="center" wrapText="1"/>
    </xf>
    <xf numFmtId="164" fontId="8" fillId="0" borderId="0" xfId="3" applyNumberFormat="1" applyFont="1" applyFill="1" applyAlignment="1">
      <alignment horizontal="center" vertical="center" wrapText="1"/>
    </xf>
    <xf numFmtId="21" fontId="8" fillId="0" borderId="0" xfId="3" applyNumberFormat="1" applyFont="1" applyFill="1" applyAlignment="1">
      <alignment horizontal="right" vertical="center" wrapText="1"/>
    </xf>
    <xf numFmtId="20" fontId="6" fillId="0" borderId="0" xfId="3" applyNumberFormat="1" applyFont="1" applyFill="1" applyBorder="1" applyAlignment="1">
      <alignment horizontal="left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20" fontId="6" fillId="0" borderId="1" xfId="7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6" fillId="0" borderId="0" xfId="10" applyFont="1" applyFill="1" applyAlignment="1">
      <alignment vertical="center" wrapText="1"/>
    </xf>
    <xf numFmtId="3" fontId="4" fillId="0" borderId="0" xfId="10" applyNumberFormat="1" applyFont="1" applyFill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right" vertical="center"/>
    </xf>
    <xf numFmtId="0" fontId="6" fillId="0" borderId="0" xfId="7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0" fontId="6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vertical="center" wrapText="1"/>
    </xf>
    <xf numFmtId="0" fontId="6" fillId="0" borderId="0" xfId="5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20" fontId="8" fillId="0" borderId="0" xfId="3" applyNumberFormat="1" applyFont="1" applyFill="1" applyAlignment="1">
      <alignment vertical="center" wrapText="1"/>
    </xf>
    <xf numFmtId="20" fontId="4" fillId="0" borderId="1" xfId="29" applyNumberFormat="1" applyFont="1" applyFill="1" applyBorder="1" applyAlignment="1">
      <alignment horizontal="center" vertical="center" wrapText="1"/>
    </xf>
    <xf numFmtId="20" fontId="4" fillId="0" borderId="1" xfId="29" applyNumberFormat="1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 vertical="center"/>
    </xf>
    <xf numFmtId="0" fontId="6" fillId="0" borderId="1" xfId="30" applyFont="1" applyFill="1" applyBorder="1" applyAlignment="1">
      <alignment horizontal="left" vertical="center"/>
    </xf>
    <xf numFmtId="0" fontId="6" fillId="0" borderId="1" xfId="30" applyFont="1" applyFill="1" applyBorder="1" applyAlignment="1">
      <alignment horizontal="center" vertical="center" wrapText="1"/>
    </xf>
    <xf numFmtId="2" fontId="6" fillId="0" borderId="1" xfId="30" applyNumberFormat="1" applyFont="1" applyFill="1" applyBorder="1" applyAlignment="1">
      <alignment horizontal="center" vertical="center" wrapText="1"/>
    </xf>
    <xf numFmtId="0" fontId="10" fillId="0" borderId="0" xfId="10" applyFont="1" applyFill="1" applyAlignment="1">
      <alignment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31" applyFont="1" applyFill="1" applyBorder="1" applyAlignment="1">
      <alignment horizontal="center" vertical="center"/>
    </xf>
    <xf numFmtId="0" fontId="6" fillId="0" borderId="1" xfId="32" applyFont="1" applyFill="1" applyBorder="1" applyAlignment="1">
      <alignment horizontal="left" vertical="center"/>
    </xf>
    <xf numFmtId="0" fontId="6" fillId="0" borderId="1" xfId="32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left" vertical="center" wrapText="1"/>
    </xf>
    <xf numFmtId="0" fontId="6" fillId="0" borderId="1" xfId="33" applyFont="1" applyFill="1" applyBorder="1" applyAlignment="1">
      <alignment horizontal="center" vertical="center"/>
    </xf>
    <xf numFmtId="0" fontId="6" fillId="0" borderId="1" xfId="34" applyFont="1" applyFill="1" applyBorder="1" applyAlignment="1">
      <alignment horizontal="center" vertical="center"/>
    </xf>
    <xf numFmtId="0" fontId="6" fillId="0" borderId="1" xfId="33" applyFont="1" applyFill="1" applyBorder="1" applyAlignment="1">
      <alignment horizontal="left" vertical="center"/>
    </xf>
    <xf numFmtId="0" fontId="6" fillId="0" borderId="1" xfId="33" applyFont="1" applyFill="1" applyBorder="1" applyAlignment="1">
      <alignment horizontal="center" vertical="center" wrapText="1"/>
    </xf>
    <xf numFmtId="0" fontId="11" fillId="0" borderId="0" xfId="10" applyFont="1" applyFill="1" applyAlignment="1">
      <alignment vertical="center"/>
    </xf>
    <xf numFmtId="2" fontId="6" fillId="0" borderId="0" xfId="10" applyNumberFormat="1" applyFont="1" applyFill="1" applyAlignment="1">
      <alignment vertical="center"/>
    </xf>
    <xf numFmtId="16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8" fillId="0" borderId="0" xfId="3" applyFont="1" applyAlignment="1">
      <alignment vertical="center"/>
    </xf>
    <xf numFmtId="20" fontId="8" fillId="0" borderId="0" xfId="3" applyNumberFormat="1" applyFont="1" applyFill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0" borderId="0" xfId="3" applyFont="1" applyFill="1" applyAlignment="1">
      <alignment vertical="center"/>
    </xf>
    <xf numFmtId="0" fontId="11" fillId="0" borderId="0" xfId="7" applyFont="1" applyFill="1" applyBorder="1" applyAlignment="1">
      <alignment horizontal="center" vertical="center" wrapText="1"/>
    </xf>
    <xf numFmtId="20" fontId="4" fillId="0" borderId="1" xfId="38" applyNumberFormat="1" applyFont="1" applyBorder="1" applyAlignment="1">
      <alignment horizontal="center" vertical="center" wrapText="1"/>
    </xf>
    <xf numFmtId="20" fontId="4" fillId="0" borderId="1" xfId="38" applyNumberFormat="1" applyFont="1" applyBorder="1" applyAlignment="1">
      <alignment horizontal="center" vertical="center"/>
    </xf>
    <xf numFmtId="0" fontId="6" fillId="0" borderId="1" xfId="39" applyFont="1" applyFill="1" applyBorder="1" applyAlignment="1">
      <alignment horizontal="center" vertical="center"/>
    </xf>
    <xf numFmtId="0" fontId="6" fillId="0" borderId="1" xfId="41" applyFont="1" applyFill="1" applyBorder="1" applyAlignment="1">
      <alignment horizontal="left" vertical="center"/>
    </xf>
    <xf numFmtId="0" fontId="11" fillId="0" borderId="1" xfId="7" applyFont="1" applyFill="1" applyBorder="1" applyAlignment="1">
      <alignment horizontal="center" vertical="center" wrapText="1"/>
    </xf>
    <xf numFmtId="0" fontId="11" fillId="0" borderId="0" xfId="10" applyFont="1" applyFill="1" applyAlignment="1">
      <alignment horizontal="left" vertical="center"/>
    </xf>
    <xf numFmtId="0" fontId="12" fillId="0" borderId="0" xfId="10" applyFont="1" applyFill="1" applyAlignment="1">
      <alignment horizontal="left" vertical="center"/>
    </xf>
    <xf numFmtId="0" fontId="11" fillId="0" borderId="0" xfId="8" applyFont="1" applyBorder="1" applyAlignment="1">
      <alignment horizontal="left" vertical="center"/>
    </xf>
    <xf numFmtId="0" fontId="11" fillId="0" borderId="0" xfId="7" applyFont="1" applyBorder="1" applyAlignment="1">
      <alignment horizontal="right" vertical="center"/>
    </xf>
    <xf numFmtId="0" fontId="11" fillId="0" borderId="0" xfId="7" applyFont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left" vertical="center" wrapText="1"/>
    </xf>
    <xf numFmtId="2" fontId="11" fillId="0" borderId="0" xfId="10" applyNumberFormat="1" applyFont="1" applyFill="1" applyAlignment="1">
      <alignment vertical="center"/>
    </xf>
    <xf numFmtId="20" fontId="11" fillId="0" borderId="0" xfId="7" applyNumberFormat="1" applyFont="1" applyFill="1" applyBorder="1" applyAlignment="1">
      <alignment horizontal="center" vertical="center" wrapText="1"/>
    </xf>
    <xf numFmtId="20" fontId="11" fillId="0" borderId="0" xfId="3" applyNumberFormat="1" applyFont="1" applyFill="1" applyBorder="1" applyAlignment="1">
      <alignment horizontal="left" vertical="center" wrapText="1"/>
    </xf>
    <xf numFmtId="20" fontId="4" fillId="0" borderId="1" xfId="44" applyNumberFormat="1" applyFont="1" applyFill="1" applyBorder="1" applyAlignment="1">
      <alignment horizontal="center" vertical="center" wrapText="1"/>
    </xf>
    <xf numFmtId="20" fontId="4" fillId="0" borderId="1" xfId="44" applyNumberFormat="1" applyFont="1" applyFill="1" applyBorder="1" applyAlignment="1">
      <alignment horizontal="center" vertical="center"/>
    </xf>
    <xf numFmtId="0" fontId="6" fillId="0" borderId="1" xfId="44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left" vertical="center"/>
    </xf>
    <xf numFmtId="0" fontId="6" fillId="0" borderId="1" xfId="45" applyFont="1" applyFill="1" applyBorder="1" applyAlignment="1">
      <alignment horizontal="center" vertical="center" wrapText="1"/>
    </xf>
    <xf numFmtId="2" fontId="6" fillId="0" borderId="1" xfId="45" applyNumberFormat="1" applyFont="1" applyFill="1" applyBorder="1" applyAlignment="1">
      <alignment horizontal="center" vertical="center" wrapText="1"/>
    </xf>
    <xf numFmtId="20" fontId="4" fillId="0" borderId="1" xfId="47" applyNumberFormat="1" applyFont="1" applyFill="1" applyBorder="1" applyAlignment="1">
      <alignment horizontal="center" vertical="center" wrapText="1"/>
    </xf>
    <xf numFmtId="20" fontId="4" fillId="0" borderId="1" xfId="47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left" vertical="center"/>
    </xf>
    <xf numFmtId="0" fontId="6" fillId="0" borderId="1" xfId="48" applyFont="1" applyFill="1" applyBorder="1" applyAlignment="1">
      <alignment horizontal="center" vertical="center" wrapText="1"/>
    </xf>
    <xf numFmtId="2" fontId="6" fillId="0" borderId="1" xfId="48" applyNumberFormat="1" applyFont="1" applyFill="1" applyBorder="1" applyAlignment="1">
      <alignment horizontal="center" vertical="center" wrapText="1"/>
    </xf>
    <xf numFmtId="2" fontId="6" fillId="0" borderId="1" xfId="48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20" fontId="4" fillId="0" borderId="1" xfId="53" applyNumberFormat="1" applyFont="1" applyFill="1" applyBorder="1" applyAlignment="1">
      <alignment horizontal="center" vertical="center" wrapText="1"/>
    </xf>
    <xf numFmtId="20" fontId="4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left" vertical="center"/>
    </xf>
    <xf numFmtId="0" fontId="6" fillId="0" borderId="1" xfId="54" applyFont="1" applyFill="1" applyBorder="1" applyAlignment="1">
      <alignment horizontal="center" vertical="center" wrapText="1"/>
    </xf>
    <xf numFmtId="2" fontId="6" fillId="0" borderId="1" xfId="54" applyNumberFormat="1" applyFont="1" applyFill="1" applyBorder="1" applyAlignment="1">
      <alignment horizontal="center" vertical="center" wrapText="1"/>
    </xf>
    <xf numFmtId="2" fontId="6" fillId="0" borderId="1" xfId="54" applyNumberFormat="1" applyFont="1" applyFill="1" applyBorder="1" applyAlignment="1">
      <alignment horizontal="center" vertical="center"/>
    </xf>
    <xf numFmtId="20" fontId="6" fillId="0" borderId="0" xfId="3" applyNumberFormat="1" applyFont="1" applyFill="1" applyAlignment="1">
      <alignment horizontal="right" vertical="center" wrapText="1"/>
    </xf>
    <xf numFmtId="20" fontId="6" fillId="0" borderId="0" xfId="3" applyNumberFormat="1" applyFont="1" applyFill="1" applyAlignment="1">
      <alignment vertical="center" wrapText="1"/>
    </xf>
    <xf numFmtId="20" fontId="6" fillId="0" borderId="0" xfId="3" applyNumberFormat="1" applyFont="1" applyFill="1" applyAlignment="1">
      <alignment horizontal="center" vertical="center" wrapText="1"/>
    </xf>
    <xf numFmtId="164" fontId="6" fillId="0" borderId="0" xfId="3" applyNumberFormat="1" applyFont="1" applyFill="1" applyAlignment="1">
      <alignment horizontal="left" vertical="center" wrapText="1"/>
    </xf>
    <xf numFmtId="164" fontId="6" fillId="0" borderId="0" xfId="3" applyNumberFormat="1" applyFont="1" applyFill="1" applyAlignment="1">
      <alignment vertical="center" wrapText="1"/>
    </xf>
    <xf numFmtId="164" fontId="6" fillId="0" borderId="0" xfId="3" applyNumberFormat="1" applyFont="1" applyFill="1" applyAlignment="1">
      <alignment horizontal="center" vertical="center" wrapText="1"/>
    </xf>
    <xf numFmtId="21" fontId="6" fillId="0" borderId="0" xfId="3" applyNumberFormat="1" applyFont="1" applyFill="1" applyAlignment="1">
      <alignment horizontal="right" vertical="center" wrapText="1"/>
    </xf>
    <xf numFmtId="20" fontId="4" fillId="0" borderId="1" xfId="58" applyNumberFormat="1" applyFont="1" applyFill="1" applyBorder="1" applyAlignment="1">
      <alignment horizontal="center" vertical="center" wrapText="1"/>
    </xf>
    <xf numFmtId="20" fontId="4" fillId="0" borderId="1" xfId="58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left" vertical="center"/>
    </xf>
    <xf numFmtId="0" fontId="6" fillId="0" borderId="1" xfId="59" applyFont="1" applyFill="1" applyBorder="1" applyAlignment="1">
      <alignment horizontal="center" vertical="center" wrapText="1"/>
    </xf>
    <xf numFmtId="2" fontId="6" fillId="0" borderId="1" xfId="59" applyNumberFormat="1" applyFont="1" applyFill="1" applyBorder="1" applyAlignment="1">
      <alignment horizontal="center" vertical="center" wrapText="1"/>
    </xf>
    <xf numFmtId="2" fontId="6" fillId="0" borderId="1" xfId="59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left" vertical="center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left" vertical="center"/>
    </xf>
    <xf numFmtId="0" fontId="6" fillId="0" borderId="1" xfId="69" applyFont="1" applyFill="1" applyBorder="1" applyAlignment="1">
      <alignment horizontal="center" vertical="center"/>
    </xf>
    <xf numFmtId="20" fontId="4" fillId="0" borderId="1" xfId="69" applyNumberFormat="1" applyFont="1" applyFill="1" applyBorder="1" applyAlignment="1">
      <alignment horizontal="center" vertical="center"/>
    </xf>
    <xf numFmtId="20" fontId="4" fillId="0" borderId="1" xfId="69" applyNumberFormat="1" applyFont="1" applyFill="1" applyBorder="1" applyAlignment="1">
      <alignment horizontal="center" vertical="center" wrapText="1"/>
    </xf>
    <xf numFmtId="2" fontId="6" fillId="0" borderId="1" xfId="68" applyNumberFormat="1" applyFont="1" applyFill="1" applyBorder="1" applyAlignment="1">
      <alignment horizontal="center" vertical="center"/>
    </xf>
    <xf numFmtId="2" fontId="6" fillId="0" borderId="1" xfId="68" applyNumberFormat="1" applyFont="1" applyFill="1" applyBorder="1" applyAlignment="1">
      <alignment horizontal="center" vertical="center" wrapText="1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73" applyFont="1" applyFill="1" applyBorder="1" applyAlignment="1">
      <alignment horizontal="left" vertical="center"/>
    </xf>
    <xf numFmtId="0" fontId="6" fillId="0" borderId="1" xfId="74" applyFont="1" applyFill="1" applyBorder="1" applyAlignment="1">
      <alignment horizontal="center" vertical="center"/>
    </xf>
    <xf numFmtId="20" fontId="4" fillId="0" borderId="1" xfId="74" applyNumberFormat="1" applyFont="1" applyFill="1" applyBorder="1" applyAlignment="1">
      <alignment horizontal="center" vertical="center"/>
    </xf>
    <xf numFmtId="20" fontId="4" fillId="0" borderId="1" xfId="74" applyNumberFormat="1" applyFont="1" applyFill="1" applyBorder="1" applyAlignment="1">
      <alignment horizontal="center" vertical="center" wrapText="1"/>
    </xf>
    <xf numFmtId="0" fontId="6" fillId="0" borderId="1" xfId="73" applyNumberFormat="1" applyFont="1" applyFill="1" applyBorder="1" applyAlignment="1">
      <alignment horizontal="center" vertical="center" wrapText="1"/>
    </xf>
    <xf numFmtId="2" fontId="6" fillId="0" borderId="1" xfId="73" applyNumberFormat="1" applyFont="1" applyFill="1" applyBorder="1" applyAlignment="1">
      <alignment horizontal="center" vertical="center"/>
    </xf>
    <xf numFmtId="2" fontId="6" fillId="0" borderId="1" xfId="73" applyNumberFormat="1" applyFont="1" applyFill="1" applyBorder="1" applyAlignment="1">
      <alignment horizontal="center" vertical="center" wrapText="1"/>
    </xf>
    <xf numFmtId="0" fontId="6" fillId="0" borderId="0" xfId="75" applyFont="1" applyFill="1" applyAlignment="1">
      <alignment vertical="center"/>
    </xf>
    <xf numFmtId="0" fontId="6" fillId="0" borderId="0" xfId="76" applyFont="1" applyFill="1" applyAlignment="1">
      <alignment vertical="center"/>
    </xf>
    <xf numFmtId="0" fontId="6" fillId="0" borderId="0" xfId="76" applyFont="1" applyFill="1" applyAlignment="1">
      <alignment horizontal="center" vertical="center"/>
    </xf>
    <xf numFmtId="0" fontId="6" fillId="0" borderId="0" xfId="77" applyFont="1" applyFill="1" applyAlignment="1">
      <alignment vertical="center"/>
    </xf>
    <xf numFmtId="0" fontId="6" fillId="0" borderId="0" xfId="78" applyFont="1" applyFill="1" applyAlignment="1">
      <alignment vertical="center"/>
    </xf>
    <xf numFmtId="20" fontId="4" fillId="0" borderId="1" xfId="79" applyNumberFormat="1" applyFont="1" applyFill="1" applyBorder="1" applyAlignment="1">
      <alignment horizontal="center" vertical="center"/>
    </xf>
    <xf numFmtId="20" fontId="4" fillId="0" borderId="1" xfId="79" applyNumberFormat="1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left" vertical="center"/>
    </xf>
    <xf numFmtId="0" fontId="6" fillId="0" borderId="1" xfId="79" applyFont="1" applyFill="1" applyBorder="1" applyAlignment="1">
      <alignment horizontal="center" vertical="center"/>
    </xf>
    <xf numFmtId="2" fontId="6" fillId="0" borderId="1" xfId="80" applyNumberFormat="1" applyFont="1" applyFill="1" applyBorder="1" applyAlignment="1">
      <alignment horizontal="center" vertical="center"/>
    </xf>
    <xf numFmtId="2" fontId="6" fillId="0" borderId="1" xfId="8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1" xfId="84" applyFont="1" applyFill="1" applyBorder="1" applyAlignment="1">
      <alignment horizontal="center" vertical="center"/>
    </xf>
    <xf numFmtId="20" fontId="4" fillId="0" borderId="1" xfId="85" applyNumberFormat="1" applyFont="1" applyBorder="1" applyAlignment="1">
      <alignment horizontal="center" vertical="center"/>
    </xf>
    <xf numFmtId="20" fontId="4" fillId="0" borderId="1" xfId="85" applyNumberFormat="1" applyFont="1" applyBorder="1" applyAlignment="1">
      <alignment horizontal="center" vertical="center" wrapText="1"/>
    </xf>
    <xf numFmtId="0" fontId="6" fillId="0" borderId="1" xfId="86" applyFont="1" applyFill="1" applyBorder="1" applyAlignment="1">
      <alignment horizontal="center" vertical="center"/>
    </xf>
    <xf numFmtId="0" fontId="6" fillId="0" borderId="1" xfId="87" applyFont="1" applyFill="1" applyBorder="1" applyAlignment="1">
      <alignment horizontal="left" vertical="center"/>
    </xf>
    <xf numFmtId="2" fontId="6" fillId="0" borderId="1" xfId="87" applyNumberFormat="1" applyFont="1" applyFill="1" applyBorder="1" applyAlignment="1">
      <alignment horizontal="center" vertical="center"/>
    </xf>
    <xf numFmtId="2" fontId="6" fillId="0" borderId="1" xfId="87" applyNumberFormat="1" applyFont="1" applyFill="1" applyBorder="1" applyAlignment="1">
      <alignment horizontal="center" vertical="center" wrapText="1"/>
    </xf>
    <xf numFmtId="20" fontId="4" fillId="0" borderId="1" xfId="88" applyNumberFormat="1" applyFont="1" applyFill="1" applyBorder="1" applyAlignment="1">
      <alignment horizontal="center" vertical="center"/>
    </xf>
    <xf numFmtId="20" fontId="4" fillId="0" borderId="1" xfId="88" applyNumberFormat="1" applyFont="1" applyFill="1" applyBorder="1" applyAlignment="1">
      <alignment horizontal="center" vertical="center" wrapText="1"/>
    </xf>
    <xf numFmtId="0" fontId="6" fillId="0" borderId="1" xfId="87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left" vertical="center"/>
    </xf>
    <xf numFmtId="0" fontId="6" fillId="0" borderId="1" xfId="88" applyFont="1" applyFill="1" applyBorder="1" applyAlignment="1">
      <alignment horizontal="center" vertical="center"/>
    </xf>
    <xf numFmtId="0" fontId="6" fillId="0" borderId="1" xfId="90" applyFont="1" applyFill="1" applyBorder="1" applyAlignment="1">
      <alignment horizontal="center" vertical="center" wrapText="1"/>
    </xf>
    <xf numFmtId="0" fontId="6" fillId="0" borderId="1" xfId="90" applyFont="1" applyFill="1" applyBorder="1" applyAlignment="1">
      <alignment horizontal="left" vertical="center"/>
    </xf>
    <xf numFmtId="0" fontId="6" fillId="0" borderId="1" xfId="91" applyFont="1" applyFill="1" applyBorder="1" applyAlignment="1">
      <alignment horizontal="center" vertical="center"/>
    </xf>
    <xf numFmtId="2" fontId="6" fillId="0" borderId="1" xfId="90" applyNumberFormat="1" applyFont="1" applyFill="1" applyBorder="1" applyAlignment="1">
      <alignment horizontal="center" vertical="center"/>
    </xf>
    <xf numFmtId="2" fontId="6" fillId="0" borderId="1" xfId="90" applyNumberFormat="1" applyFont="1" applyFill="1" applyBorder="1" applyAlignment="1">
      <alignment horizontal="center" vertical="center" wrapText="1"/>
    </xf>
    <xf numFmtId="0" fontId="6" fillId="0" borderId="1" xfId="91" applyFont="1" applyFill="1" applyBorder="1" applyAlignment="1">
      <alignment horizontal="center" vertical="center" wrapText="1"/>
    </xf>
    <xf numFmtId="0" fontId="6" fillId="0" borderId="1" xfId="91" applyFont="1" applyFill="1" applyBorder="1" applyAlignment="1">
      <alignment horizontal="left" vertical="center"/>
    </xf>
    <xf numFmtId="20" fontId="4" fillId="0" borderId="1" xfId="91" applyNumberFormat="1" applyFont="1" applyFill="1" applyBorder="1" applyAlignment="1">
      <alignment horizontal="center" vertical="center"/>
    </xf>
    <xf numFmtId="20" fontId="4" fillId="0" borderId="1" xfId="91" applyNumberFormat="1" applyFont="1" applyFill="1" applyBorder="1" applyAlignment="1">
      <alignment horizontal="center" vertical="center" wrapText="1"/>
    </xf>
    <xf numFmtId="0" fontId="13" fillId="0" borderId="0" xfId="10" applyFont="1" applyFill="1" applyAlignment="1">
      <alignment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3" fontId="0" fillId="0" borderId="0" xfId="112" applyFont="1"/>
    <xf numFmtId="0" fontId="0" fillId="0" borderId="0" xfId="0" applyAlignment="1">
      <alignment wrapText="1"/>
    </xf>
    <xf numFmtId="166" fontId="0" fillId="0" borderId="0" xfId="0" applyNumberFormat="1"/>
    <xf numFmtId="167" fontId="0" fillId="0" borderId="0" xfId="112" applyNumberFormat="1" applyFont="1"/>
    <xf numFmtId="0" fontId="0" fillId="0" borderId="0" xfId="0" applyBorder="1"/>
    <xf numFmtId="0" fontId="6" fillId="0" borderId="0" xfId="1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0" fontId="8" fillId="0" borderId="0" xfId="0" applyFont="1"/>
    <xf numFmtId="20" fontId="6" fillId="0" borderId="2" xfId="7" applyNumberFormat="1" applyFont="1" applyFill="1" applyBorder="1" applyAlignment="1">
      <alignment horizontal="center" vertical="center" wrapText="1"/>
    </xf>
    <xf numFmtId="20" fontId="6" fillId="0" borderId="3" xfId="7" applyNumberFormat="1" applyFont="1" applyFill="1" applyBorder="1" applyAlignment="1">
      <alignment horizontal="center" vertical="center" wrapText="1"/>
    </xf>
    <xf numFmtId="20" fontId="6" fillId="0" borderId="5" xfId="7" applyNumberFormat="1" applyFont="1" applyFill="1" applyBorder="1" applyAlignment="1">
      <alignment horizontal="center" vertical="center" wrapText="1"/>
    </xf>
    <xf numFmtId="0" fontId="4" fillId="0" borderId="0" xfId="10" applyFont="1" applyFill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vertical="center"/>
    </xf>
    <xf numFmtId="20" fontId="6" fillId="3" borderId="2" xfId="7" applyNumberFormat="1" applyFont="1" applyFill="1" applyBorder="1" applyAlignment="1">
      <alignment horizontal="center" vertical="center" wrapText="1"/>
    </xf>
    <xf numFmtId="20" fontId="6" fillId="3" borderId="5" xfId="7" applyNumberFormat="1" applyFont="1" applyFill="1" applyBorder="1" applyAlignment="1">
      <alignment horizontal="center" vertical="center" wrapText="1"/>
    </xf>
    <xf numFmtId="20" fontId="6" fillId="3" borderId="3" xfId="7" applyNumberFormat="1" applyFont="1" applyFill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6" fillId="0" borderId="1" xfId="7" applyNumberFormat="1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5" xfId="60" applyFont="1" applyFill="1" applyBorder="1" applyAlignment="1">
      <alignment horizontal="center" vertical="center" wrapText="1"/>
    </xf>
    <xf numFmtId="0" fontId="6" fillId="0" borderId="3" xfId="60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 wrapText="1"/>
    </xf>
    <xf numFmtId="0" fontId="6" fillId="0" borderId="5" xfId="73" applyFont="1" applyFill="1" applyBorder="1" applyAlignment="1">
      <alignment horizontal="center" vertical="center" wrapText="1"/>
    </xf>
    <xf numFmtId="0" fontId="6" fillId="0" borderId="3" xfId="7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87" applyFont="1" applyFill="1" applyBorder="1" applyAlignment="1">
      <alignment horizontal="center" vertical="center" wrapText="1"/>
    </xf>
    <xf numFmtId="0" fontId="6" fillId="0" borderId="5" xfId="87" applyFont="1" applyFill="1" applyBorder="1" applyAlignment="1">
      <alignment horizontal="center" vertical="center" wrapText="1"/>
    </xf>
    <xf numFmtId="0" fontId="6" fillId="0" borderId="3" xfId="87" applyFont="1" applyFill="1" applyBorder="1" applyAlignment="1">
      <alignment horizontal="center" vertical="center" wrapText="1"/>
    </xf>
  </cellXfs>
  <cellStyles count="113">
    <cellStyle name="Обычный" xfId="0" builtinId="0"/>
    <cellStyle name="Обычный 12" xfId="2"/>
    <cellStyle name="Обычный 2 2 10 3 2 2 3 3 3" xfId="22"/>
    <cellStyle name="Обычный 2 2 10 3 2 2 4 3 3" xfId="11"/>
    <cellStyle name="Обычный 2 2 2 2 2 2 2 2 2 2 3 2 2 2 2 3 3 2 2 3 2 2 4 2 3 2 2 3 4 2 2 2 2 2 2 2 3 2 3 2 16 3 2" xfId="20"/>
    <cellStyle name="Обычный 2 2 2 2 2 2 2 2 2 2 3 2 2 2 2 3 3 4 2 3 2 2 2 2 2" xfId="28"/>
    <cellStyle name="Обычный 2 2 2 2 2 2 2 2 2 2 3 2 2 2 2 3 3 4 2 3 2 2 2 2 2 2" xfId="63"/>
    <cellStyle name="Обычный 2 2 2 2 2 2 2 2 2 2 3 2 2 2 2 3 3 4 2 3 2 2 2 2 2 2 2 2 3 8 5 2 3 2 3 2 2 3 2 4 2" xfId="6"/>
    <cellStyle name="Обычный 2 2 2 2 2 2 2 2 2 2 3 2 2 2 2 3 3 4 2 3 3" xfId="56"/>
    <cellStyle name="Обычный 2 2 2 2 2 2 2 2 2 2 3 2 2 2 2 3 3 4 2 3 5 2 2" xfId="67"/>
    <cellStyle name="Обычный 2 2 2 2 2 2 2 2 2 2 3 2 2 2 2 3 3 4 2 3 5 2 2 2" xfId="92"/>
    <cellStyle name="Обычный 2 2 2 2 2 2 2 2 2 2 3 2 2 2 2 3 3 4 2 4 2" xfId="78"/>
    <cellStyle name="Обычный 2 2 2 2 2 2 2 2 2 2 3 2 2 2 2 3 3 4 3 3 2 2 2 2" xfId="26"/>
    <cellStyle name="Обычный 2 2 2 2 2 2 2 2 2 2 3 2 2 2 2 3 3 4 5 2 2 2 2 2" xfId="42"/>
    <cellStyle name="Обычный 2 2 2 2 2 2 2 2 2 2 3 2 2 2 2 3 3 4 5 2 2 2 2 2 2" xfId="82"/>
    <cellStyle name="Обычный 2 2 2 2 2 2 2 2 2 2 3 2 2 2 2 3 3 4 5 2 3 2 2" xfId="36"/>
    <cellStyle name="Обычный 2 2 2 2 2 2 2 2 2 2 3 2 2 2 2 3 3 4 6 2 2" xfId="16"/>
    <cellStyle name="Обычный 2 2 2 2 2 2 2 2 2 2 3 2 2 2 2 3 3 4 6 2 2 2 3" xfId="72"/>
    <cellStyle name="Обычный 2 2 2 2 2 2 2 2 2 2 3 2 2 2 2 3 3 4 6 2 2 3 2 2" xfId="51"/>
    <cellStyle name="Обычный 2 2 2 2 2 2 2 2 2 2 3 2 2 2 2 3 3 4 6 2 2 4 2" xfId="109"/>
    <cellStyle name="Обычный 2 2 2 2 2 2 2 2 2 2 3 2 2 2 2 3 3 4 6 2 2 5 2" xfId="77"/>
    <cellStyle name="Обычный 2 2 2 2 2 2 2 2 2 2 3 2 2 2 2 3 3 4 7 2 2 2" xfId="46"/>
    <cellStyle name="Обычный 2 2 2 2 2 2 2 2 2 2 3 2 2 2 2 3 3 4 7 2 2 2 2" xfId="83"/>
    <cellStyle name="Обычный 2 2 2 2 2 2 2 2 2 2 3 2 2 2 2 3 3 4 7 3 2 2" xfId="93"/>
    <cellStyle name="Обычный 2 2 2 2 2 2 2 2 2 2 3 2 2 2 2 3 3 4 9" xfId="18"/>
    <cellStyle name="Обычный 2 2 2 2 2 4 3 2 2 2 10 2" xfId="54"/>
    <cellStyle name="Обычный 2 2 2 2 2 4 3 2 2 2 10 2 4" xfId="110"/>
    <cellStyle name="Обычный 2 2 2 2 2 4 3 2 2 2 10 3 2 2" xfId="101"/>
    <cellStyle name="Обычный 2 2 2 2 2 4 3 2 2 2 11 2" xfId="103"/>
    <cellStyle name="Обычный 2 2 2 2 2 4 3 2 2 2 12 2 2 2 2 2" xfId="49"/>
    <cellStyle name="Обычный 2 2 2 2 2 4 3 2 2 2 12 2 3 2 2" xfId="32"/>
    <cellStyle name="Обычный 2 2 2 2 2 4 3 2 2 2 13 2" xfId="107"/>
    <cellStyle name="Обычный 2 2 2 2 2 4 3 2 2 2 14 2 2" xfId="40"/>
    <cellStyle name="Обычный 2 2 2 2 2 4 3 2 2 2 15 2 2" xfId="33"/>
    <cellStyle name="Обычный 2 2 2 2 2 4 3 2 2 2 15 3" xfId="68"/>
    <cellStyle name="Обычный 2 2 2 2 2 4 3 2 2 2 15 3 2" xfId="105"/>
    <cellStyle name="Обычный 2 2 2 2 2 4 3 2 2 2 2 2 2 2 2" xfId="87"/>
    <cellStyle name="Обычный 2 2 2 2 2 4 3 2 2 2 2 3 4 2 2" xfId="96"/>
    <cellStyle name="Обычный 2 2 2 2 2 4 3 2 2 2 2 4 2 2" xfId="48"/>
    <cellStyle name="Обычный 2 2 2 2 2 4 3 2 2 2 2 5 2" xfId="80"/>
    <cellStyle name="Обычный 2 2 2 2 2 4 3 2 2 2 2 6 2" xfId="59"/>
    <cellStyle name="Обычный 2 2 2 2 2 4 3 2 2 2 4 2 2 2 2" xfId="90"/>
    <cellStyle name="Обычный 2 2 2 2 2 4 3 2 2 2 4 3 2 2 2 2" xfId="24"/>
    <cellStyle name="Обычный 2 2 2 2 2 4 3 2 2 2 4 3 2 2 2 3" xfId="60"/>
    <cellStyle name="Обычный 2 2 2 2 2 4 3 2 2 2 4 3 2 2 3 2 2" xfId="98"/>
    <cellStyle name="Обычный 2 2 2 2 2 4 3 2 2 2 6 2 2 2 2 2" xfId="41"/>
    <cellStyle name="Обычный 2 2 2 2 2 4 3 2 2 2 6 2 3 2 2" xfId="30"/>
    <cellStyle name="Обычный 2 2 2 2 2 4 3 2 2 2 7 2 2 2 3" xfId="73"/>
    <cellStyle name="Обычный 2 2 2 2 2 4 3 2 2 2 7 2 2 2 4 2 2" xfId="99"/>
    <cellStyle name="Обычный 2 2 2 2 2 4 3 2 2 2 8 2 2 2" xfId="45"/>
    <cellStyle name="Обычный 2 2 2 2 2 4 3 2 2 2 8 2 2 2 2" xfId="89"/>
    <cellStyle name="Обычный 2 2 2 2 2 4 3 2 2 2 8 3 2 2" xfId="94"/>
    <cellStyle name="Обычный 2 2 2 4 3 2 4 2 10 2" xfId="53"/>
    <cellStyle name="Обычный 2 2 2 4 3 2 4 2 10 2 4" xfId="111"/>
    <cellStyle name="Обычный 2 2 2 4 3 2 4 2 10 3 2 2" xfId="102"/>
    <cellStyle name="Обычный 2 2 2 4 3 2 4 2 11 2" xfId="104"/>
    <cellStyle name="Обычный 2 2 2 4 3 2 4 2 12 2" xfId="108"/>
    <cellStyle name="Обычный 2 2 2 4 3 2 4 2 13 2 2" xfId="39"/>
    <cellStyle name="Обычный 2 2 2 4 3 2 4 2 13 2 2 2" xfId="84"/>
    <cellStyle name="Обычный 2 2 2 4 3 2 4 2 14 2 2" xfId="34"/>
    <cellStyle name="Обычный 2 2 2 4 3 2 4 2 14 3" xfId="69"/>
    <cellStyle name="Обычный 2 2 2 4 3 2 4 2 14 3 2" xfId="106"/>
    <cellStyle name="Обычный 2 2 2 4 3 2 4 2 2 2 2 2 2" xfId="86"/>
    <cellStyle name="Обычный 2 2 2 4 3 2 4 2 2 3 4 2 2" xfId="97"/>
    <cellStyle name="Обычный 2 2 2 4 3 2 4 2 2 4 2 2 2 2 2" xfId="47"/>
    <cellStyle name="Обычный 2 2 2 4 3 2 4 2 2 4 2 2 2 3" xfId="58"/>
    <cellStyle name="Обычный 2 2 2 4 3 2 4 2 2 4 2 3 2 2" xfId="31"/>
    <cellStyle name="Обычный 2 2 2 4 3 2 4 2 2 5 2" xfId="79"/>
    <cellStyle name="Обычный 2 2 2 4 3 2 4 2 3 2 2 2 2" xfId="91"/>
    <cellStyle name="Обычный 2 2 2 4 3 2 4 2 3 3 2 2 2 2" xfId="23"/>
    <cellStyle name="Обычный 2 2 2 4 3 2 4 2 3 3 2 2 2 2 2" xfId="61"/>
    <cellStyle name="Обычный 2 2 2 4 3 2 4 2 6 2 3 2 2" xfId="29"/>
    <cellStyle name="Обычный 2 2 2 4 3 2 4 2 7 2 2 2 3" xfId="74"/>
    <cellStyle name="Обычный 2 2 2 4 3 2 4 2 7 2 2 2 4 2 2" xfId="100"/>
    <cellStyle name="Обычный 2 2 2 4 3 2 4 2 8 2 2 2" xfId="44"/>
    <cellStyle name="Обычный 2 2 2 4 3 2 4 2 8 2 2 2 2" xfId="88"/>
    <cellStyle name="Обычный 2 2 2 4 3 2 4 2 8 3 2 2" xfId="95"/>
    <cellStyle name="Обычный 2 2 2 8" xfId="12"/>
    <cellStyle name="Обычный 2 2 4 4" xfId="1"/>
    <cellStyle name="Обычный 2 2 4 5 3" xfId="5"/>
    <cellStyle name="Обычный 2 2 6 2 2 2" xfId="38"/>
    <cellStyle name="Обычный 2 2 6 2 2 2 2" xfId="85"/>
    <cellStyle name="Обычный 2 3 3 2 2 2 4 3 2 3 8 5 2 3 2 3 2 2 2 2 2 4" xfId="4"/>
    <cellStyle name="Обычный 2 3 3 2 2 2 4 3 2 3 8 5 2 3 2 3 3 2 2 2" xfId="17"/>
    <cellStyle name="Обычный 2 3 3 2 4 2" xfId="15"/>
    <cellStyle name="Обычный 2 3 3 2 4 2 10 2" xfId="57"/>
    <cellStyle name="Обычный 2 3 3 2 4 2 13 2" xfId="65"/>
    <cellStyle name="Обычный 2 3 3 2 4 2 14" xfId="43"/>
    <cellStyle name="Обычный 2 3 3 2 4 2 14 2" xfId="81"/>
    <cellStyle name="Обычный 2 3 3 2 4 2 2 4 2 2" xfId="52"/>
    <cellStyle name="Обычный 2 3 3 2 4 2 2 5 2" xfId="75"/>
    <cellStyle name="Обычный 2 3 3 2 4 2 2 6 2" xfId="64"/>
    <cellStyle name="Обычный 2 3 3 2 4 2 4 3 2 2 2 2" xfId="27"/>
    <cellStyle name="Обычный 2 3 3 2 4 2 6 2 3 2 2" xfId="37"/>
    <cellStyle name="Обычный 2 3 3 2 4 2 7 2 2 2 2" xfId="70"/>
    <cellStyle name="Обычный 2 4 2" xfId="14"/>
    <cellStyle name="Обычный 21 2" xfId="9"/>
    <cellStyle name="Обычный 3" xfId="13"/>
    <cellStyle name="Обычный 3 2 2" xfId="3"/>
    <cellStyle name="Обычный 4 3 2 2 3 2 10" xfId="19"/>
    <cellStyle name="Обычный 4 3 2 2 3 2 10 2" xfId="55"/>
    <cellStyle name="Обычный 4 3 2 2 3 2 13 2" xfId="66"/>
    <cellStyle name="Обычный 4 3 2 2 3 2 2 5 2 2" xfId="50"/>
    <cellStyle name="Обычный 4 3 2 2 3 2 2 6 2" xfId="76"/>
    <cellStyle name="Обычный 4 3 2 2 3 2 2 7 2" xfId="62"/>
    <cellStyle name="Обычный 4 3 2 2 3 2 3 2 2 2 2 3 6" xfId="21"/>
    <cellStyle name="Обычный 4 3 2 2 3 2 4 3 2 2 2 2" xfId="25"/>
    <cellStyle name="Обычный 4 3 2 2 3 2 6 2 3 2 2" xfId="35"/>
    <cellStyle name="Обычный 4 3 2 2 3 2 7 2 2 2 2" xfId="71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  <cellStyle name="Финансовый" xfId="1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22" sqref="B22"/>
    </sheetView>
  </sheetViews>
  <sheetFormatPr defaultColWidth="27.6640625" defaultRowHeight="14.4" x14ac:dyDescent="0.3"/>
  <cols>
    <col min="2" max="2" width="27.6640625" style="3"/>
    <col min="4" max="4" width="12.109375" customWidth="1"/>
    <col min="5" max="5" width="13.33203125" customWidth="1"/>
    <col min="6" max="6" width="8.33203125" customWidth="1"/>
    <col min="7" max="7" width="16.88671875" customWidth="1"/>
    <col min="8" max="8" width="17.109375" customWidth="1"/>
    <col min="9" max="9" width="13.88671875" customWidth="1"/>
  </cols>
  <sheetData>
    <row r="1" spans="1:11" x14ac:dyDescent="0.3">
      <c r="A1" s="1" t="s">
        <v>0</v>
      </c>
      <c r="B1" s="2" t="s">
        <v>1</v>
      </c>
      <c r="C1" s="1" t="s">
        <v>2</v>
      </c>
      <c r="D1" s="257"/>
      <c r="G1" s="254"/>
      <c r="H1" s="254"/>
      <c r="J1" s="254"/>
      <c r="K1" s="254"/>
    </row>
    <row r="2" spans="1:11" x14ac:dyDescent="0.3">
      <c r="A2" s="1" t="s">
        <v>3</v>
      </c>
      <c r="B2" s="250">
        <v>59.5</v>
      </c>
      <c r="C2" s="1" t="s">
        <v>4</v>
      </c>
      <c r="D2" s="257"/>
      <c r="G2" s="252"/>
      <c r="H2" s="252"/>
      <c r="I2" s="253"/>
      <c r="J2" s="256"/>
      <c r="K2" s="255"/>
    </row>
    <row r="3" spans="1:11" x14ac:dyDescent="0.3">
      <c r="A3" s="1" t="s">
        <v>5</v>
      </c>
      <c r="B3" s="250">
        <v>70.509211168275527</v>
      </c>
      <c r="C3" s="1" t="s">
        <v>6</v>
      </c>
      <c r="D3" s="257"/>
      <c r="G3" s="252"/>
    </row>
    <row r="4" spans="1:11" x14ac:dyDescent="0.3">
      <c r="A4" s="1" t="s">
        <v>9</v>
      </c>
      <c r="B4" s="250">
        <v>73</v>
      </c>
      <c r="C4" s="1" t="s">
        <v>8</v>
      </c>
      <c r="D4" s="257"/>
    </row>
    <row r="5" spans="1:11" x14ac:dyDescent="0.3">
      <c r="A5" s="1" t="s">
        <v>11</v>
      </c>
      <c r="B5" s="250">
        <v>71.787647085424311</v>
      </c>
      <c r="C5" s="1" t="s">
        <v>7</v>
      </c>
      <c r="D5" s="259"/>
    </row>
    <row r="6" spans="1:11" x14ac:dyDescent="0.3">
      <c r="A6" s="1" t="s">
        <v>12</v>
      </c>
      <c r="B6" s="250">
        <v>69.202237385369074</v>
      </c>
      <c r="C6" s="1" t="s">
        <v>10</v>
      </c>
      <c r="D6" s="259"/>
    </row>
    <row r="7" spans="1:11" x14ac:dyDescent="0.3">
      <c r="A7" s="1" t="s">
        <v>13</v>
      </c>
      <c r="B7" s="250">
        <v>70</v>
      </c>
      <c r="C7" s="1" t="s">
        <v>7</v>
      </c>
      <c r="D7" s="259"/>
      <c r="G7" s="252"/>
      <c r="H7" s="252"/>
      <c r="I7" s="253"/>
      <c r="J7" s="256"/>
      <c r="K7" s="255"/>
    </row>
    <row r="8" spans="1:11" x14ac:dyDescent="0.3">
      <c r="A8" s="1" t="s">
        <v>14</v>
      </c>
      <c r="B8" s="250">
        <v>68</v>
      </c>
      <c r="C8" s="1" t="s">
        <v>10</v>
      </c>
      <c r="D8" s="259"/>
    </row>
    <row r="9" spans="1:11" x14ac:dyDescent="0.3">
      <c r="A9" s="86" t="s">
        <v>98</v>
      </c>
      <c r="B9" s="251">
        <v>57</v>
      </c>
      <c r="C9" s="26" t="s">
        <v>97</v>
      </c>
      <c r="D9" s="258"/>
    </row>
    <row r="10" spans="1:11" x14ac:dyDescent="0.3">
      <c r="A10" s="87" t="s">
        <v>100</v>
      </c>
      <c r="B10" s="251">
        <v>75</v>
      </c>
      <c r="C10" s="86" t="s">
        <v>4</v>
      </c>
      <c r="D10" s="260"/>
    </row>
    <row r="11" spans="1:11" x14ac:dyDescent="0.3">
      <c r="A11" s="87" t="s">
        <v>101</v>
      </c>
      <c r="B11" s="251">
        <v>61.5</v>
      </c>
      <c r="C11" s="26" t="s">
        <v>97</v>
      </c>
      <c r="D11" s="258"/>
    </row>
    <row r="12" spans="1:11" x14ac:dyDescent="0.3">
      <c r="A12" s="87" t="s">
        <v>102</v>
      </c>
      <c r="B12" s="251">
        <v>44</v>
      </c>
      <c r="C12" s="26" t="s">
        <v>97</v>
      </c>
      <c r="D12" s="258"/>
    </row>
    <row r="13" spans="1:11" x14ac:dyDescent="0.3">
      <c r="A13" s="87" t="s">
        <v>103</v>
      </c>
      <c r="B13" s="251">
        <v>44.438092236015571</v>
      </c>
      <c r="C13" s="86" t="s">
        <v>97</v>
      </c>
      <c r="D13" s="258"/>
    </row>
    <row r="14" spans="1:11" x14ac:dyDescent="0.3">
      <c r="A14" s="87" t="s">
        <v>104</v>
      </c>
      <c r="B14" s="251">
        <v>67</v>
      </c>
      <c r="C14" s="86" t="s">
        <v>97</v>
      </c>
      <c r="D14" s="258"/>
    </row>
    <row r="15" spans="1:11" x14ac:dyDescent="0.3">
      <c r="A15" s="87" t="s">
        <v>106</v>
      </c>
      <c r="B15" s="251">
        <v>57.8</v>
      </c>
      <c r="C15" s="86" t="s">
        <v>97</v>
      </c>
      <c r="D15" s="258"/>
    </row>
    <row r="16" spans="1:11" x14ac:dyDescent="0.3">
      <c r="A16" s="87" t="s">
        <v>107</v>
      </c>
      <c r="B16" s="251">
        <v>60.5</v>
      </c>
      <c r="C16" s="86" t="s">
        <v>99</v>
      </c>
      <c r="D16" s="258"/>
    </row>
    <row r="17" spans="1:4" x14ac:dyDescent="0.3">
      <c r="A17" s="87" t="s">
        <v>108</v>
      </c>
      <c r="B17" s="251">
        <v>69</v>
      </c>
      <c r="C17" s="26" t="s">
        <v>4</v>
      </c>
      <c r="D17" s="258"/>
    </row>
    <row r="18" spans="1:4" x14ac:dyDescent="0.3">
      <c r="A18" s="87" t="s">
        <v>109</v>
      </c>
      <c r="B18" s="251">
        <v>49.99760769913847</v>
      </c>
      <c r="C18" s="26" t="s">
        <v>97</v>
      </c>
      <c r="D18" s="258"/>
    </row>
    <row r="19" spans="1:4" x14ac:dyDescent="0.3">
      <c r="A19" s="87" t="s">
        <v>110</v>
      </c>
      <c r="B19" s="251">
        <v>57.795554916868788</v>
      </c>
      <c r="C19" s="26" t="s">
        <v>105</v>
      </c>
      <c r="D19" s="258"/>
    </row>
    <row r="20" spans="1:4" x14ac:dyDescent="0.3">
      <c r="A20" s="87" t="s">
        <v>111</v>
      </c>
      <c r="B20" s="251">
        <v>51.795554916868788</v>
      </c>
      <c r="C20" s="26" t="s">
        <v>8</v>
      </c>
      <c r="D20" s="258"/>
    </row>
    <row r="24" spans="1:4" x14ac:dyDescent="0.3">
      <c r="A24" s="261" t="s">
        <v>207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R27" sqref="R27"/>
    </sheetView>
  </sheetViews>
  <sheetFormatPr defaultColWidth="10.44140625" defaultRowHeight="15.6" x14ac:dyDescent="0.3"/>
  <cols>
    <col min="1" max="1" width="4.109375" style="134" customWidth="1"/>
    <col min="2" max="2" width="26.44140625" style="134" customWidth="1"/>
    <col min="3" max="3" width="38.6640625" style="134" customWidth="1"/>
    <col min="4" max="4" width="14" style="134" customWidth="1"/>
    <col min="5" max="5" width="8.6640625" style="134" customWidth="1"/>
    <col min="6" max="6" width="11.44140625" style="134" customWidth="1"/>
    <col min="7" max="7" width="10" style="134" customWidth="1"/>
    <col min="8" max="8" width="12.44140625" style="134" customWidth="1"/>
    <col min="9" max="9" width="27.5546875" style="134" customWidth="1"/>
    <col min="10" max="21" width="5.5546875" style="134" customWidth="1"/>
    <col min="22" max="16384" width="10.44140625" style="134"/>
  </cols>
  <sheetData>
    <row r="1" spans="1:11" s="153" customFormat="1" x14ac:dyDescent="0.3">
      <c r="B1" s="155"/>
      <c r="C1" s="155"/>
      <c r="D1" s="154"/>
      <c r="F1" s="155"/>
      <c r="G1" s="155"/>
      <c r="H1" s="155"/>
      <c r="I1" s="155"/>
      <c r="J1" s="154"/>
      <c r="K1" s="154"/>
    </row>
    <row r="2" spans="1:11" s="153" customFormat="1" x14ac:dyDescent="0.3">
      <c r="B2" s="155"/>
      <c r="C2" s="155"/>
      <c r="D2" s="154"/>
      <c r="F2" s="155"/>
      <c r="G2" s="155"/>
      <c r="H2" s="155"/>
      <c r="I2" s="155"/>
      <c r="J2" s="154"/>
      <c r="K2" s="154"/>
    </row>
    <row r="3" spans="1:11" s="137" customFormat="1" x14ac:dyDescent="0.3">
      <c r="A3" s="152"/>
      <c r="B3" s="152"/>
      <c r="C3" s="152"/>
      <c r="D3" s="151"/>
      <c r="E3" s="150"/>
      <c r="F3" s="136"/>
      <c r="G3" s="136"/>
      <c r="H3" s="136"/>
      <c r="I3" s="136"/>
      <c r="J3" s="136"/>
    </row>
    <row r="4" spans="1:11" ht="15.75" customHeight="1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11" ht="15.75" customHeight="1" x14ac:dyDescent="0.3">
      <c r="A5" s="265" t="s">
        <v>119</v>
      </c>
      <c r="B5" s="265"/>
      <c r="C5" s="265"/>
      <c r="D5" s="265"/>
      <c r="E5" s="265"/>
      <c r="F5" s="265"/>
      <c r="G5" s="265"/>
      <c r="H5" s="265"/>
      <c r="I5" s="265"/>
    </row>
    <row r="6" spans="1:11" x14ac:dyDescent="0.3">
      <c r="A6" s="12" t="s">
        <v>17</v>
      </c>
      <c r="B6" s="12"/>
      <c r="C6" s="14" t="s">
        <v>18</v>
      </c>
      <c r="D6" s="12"/>
      <c r="E6" s="12"/>
      <c r="F6" s="12"/>
      <c r="G6" s="12"/>
      <c r="H6" s="12"/>
      <c r="I6" s="12"/>
    </row>
    <row r="7" spans="1:11" x14ac:dyDescent="0.3">
      <c r="A7" s="12" t="s">
        <v>19</v>
      </c>
      <c r="B7" s="12"/>
      <c r="C7" s="20" t="s">
        <v>100</v>
      </c>
      <c r="D7" s="12"/>
      <c r="E7" s="12"/>
      <c r="F7" s="12"/>
      <c r="G7" s="12"/>
      <c r="H7" s="12"/>
      <c r="I7" s="12"/>
    </row>
    <row r="8" spans="1:11" x14ac:dyDescent="0.3">
      <c r="A8" s="12" t="s">
        <v>20</v>
      </c>
      <c r="B8" s="12"/>
      <c r="C8" s="16">
        <v>45986</v>
      </c>
      <c r="D8" s="12"/>
      <c r="E8" s="12"/>
      <c r="F8" s="12"/>
      <c r="G8" s="12"/>
      <c r="H8" s="12"/>
      <c r="I8" s="12"/>
    </row>
    <row r="9" spans="1:11" x14ac:dyDescent="0.3">
      <c r="A9" s="12" t="s">
        <v>21</v>
      </c>
      <c r="B9" s="12"/>
      <c r="C9" s="14" t="s">
        <v>4</v>
      </c>
      <c r="D9" s="12"/>
      <c r="E9" s="12"/>
      <c r="F9" s="12"/>
      <c r="G9" s="12"/>
      <c r="H9" s="12"/>
      <c r="I9" s="12"/>
    </row>
    <row r="10" spans="1:11" x14ac:dyDescent="0.3">
      <c r="A10" s="134" t="s">
        <v>22</v>
      </c>
      <c r="B10" s="12"/>
      <c r="C10" s="84">
        <f>SUM(D16:D33)</f>
        <v>75</v>
      </c>
    </row>
    <row r="11" spans="1:11" x14ac:dyDescent="0.3">
      <c r="A11" s="134" t="s">
        <v>23</v>
      </c>
      <c r="B11" s="12"/>
      <c r="C11" s="14" t="s">
        <v>24</v>
      </c>
    </row>
    <row r="12" spans="1:11" x14ac:dyDescent="0.3">
      <c r="A12" s="148" t="s">
        <v>25</v>
      </c>
      <c r="B12" s="19"/>
      <c r="C12" s="103">
        <v>1000</v>
      </c>
      <c r="D12" s="149"/>
      <c r="F12" s="149"/>
      <c r="G12" s="148"/>
      <c r="H12" s="148"/>
      <c r="I12" s="148"/>
    </row>
    <row r="13" spans="1:11" x14ac:dyDescent="0.3">
      <c r="H13" s="12" t="s">
        <v>86</v>
      </c>
    </row>
    <row r="14" spans="1:11" x14ac:dyDescent="0.3">
      <c r="A14" s="281" t="s">
        <v>28</v>
      </c>
      <c r="B14" s="283" t="s">
        <v>29</v>
      </c>
      <c r="C14" s="285" t="s">
        <v>30</v>
      </c>
      <c r="D14" s="283" t="s">
        <v>31</v>
      </c>
      <c r="E14" s="283" t="s">
        <v>32</v>
      </c>
      <c r="F14" s="283"/>
      <c r="G14" s="283"/>
      <c r="H14" s="283"/>
      <c r="I14" s="283" t="s">
        <v>33</v>
      </c>
    </row>
    <row r="15" spans="1:11" ht="31.2" x14ac:dyDescent="0.3">
      <c r="A15" s="282"/>
      <c r="B15" s="284"/>
      <c r="C15" s="286"/>
      <c r="D15" s="287"/>
      <c r="E15" s="147" t="s">
        <v>94</v>
      </c>
      <c r="F15" s="147" t="s">
        <v>95</v>
      </c>
      <c r="G15" s="147" t="s">
        <v>36</v>
      </c>
      <c r="H15" s="147" t="s">
        <v>37</v>
      </c>
      <c r="I15" s="283"/>
    </row>
    <row r="16" spans="1:11" x14ac:dyDescent="0.3">
      <c r="A16" s="23">
        <v>1</v>
      </c>
      <c r="B16" s="101">
        <v>123060</v>
      </c>
      <c r="C16" s="100" t="s">
        <v>143</v>
      </c>
      <c r="D16" s="145" t="s">
        <v>96</v>
      </c>
      <c r="E16" s="97" t="s">
        <v>96</v>
      </c>
      <c r="F16" s="144">
        <v>0.3576388888888889</v>
      </c>
      <c r="G16" s="32">
        <v>6.9444444444444441E-3</v>
      </c>
      <c r="H16" s="143">
        <f t="shared" ref="H16:H33" si="0">F16+G16</f>
        <v>0.36458333333333331</v>
      </c>
      <c r="I16" s="262" t="s">
        <v>52</v>
      </c>
    </row>
    <row r="17" spans="1:10" x14ac:dyDescent="0.3">
      <c r="A17" s="23">
        <v>2</v>
      </c>
      <c r="B17" s="101">
        <v>123298</v>
      </c>
      <c r="C17" s="100" t="s">
        <v>142</v>
      </c>
      <c r="D17" s="145">
        <v>3</v>
      </c>
      <c r="E17" s="97">
        <v>6.9444444444444441E-3</v>
      </c>
      <c r="F17" s="144">
        <f t="shared" ref="F17:F33" si="1">H16+E17</f>
        <v>0.37152777777777773</v>
      </c>
      <c r="G17" s="36">
        <v>6.9444444444444441E-3</v>
      </c>
      <c r="H17" s="143">
        <f t="shared" si="0"/>
        <v>0.37847222222222215</v>
      </c>
      <c r="I17" s="264"/>
    </row>
    <row r="18" spans="1:10" x14ac:dyDescent="0.3">
      <c r="A18" s="23">
        <v>3</v>
      </c>
      <c r="B18" s="101">
        <v>125413</v>
      </c>
      <c r="C18" s="100" t="s">
        <v>137</v>
      </c>
      <c r="D18" s="145">
        <v>11.5</v>
      </c>
      <c r="E18" s="97">
        <v>1.7361111111111112E-2</v>
      </c>
      <c r="F18" s="144">
        <f t="shared" si="1"/>
        <v>0.39583333333333326</v>
      </c>
      <c r="G18" s="36">
        <v>6.9444444444444441E-3</v>
      </c>
      <c r="H18" s="143">
        <f t="shared" si="0"/>
        <v>0.40277777777777768</v>
      </c>
      <c r="I18" s="263"/>
    </row>
    <row r="19" spans="1:10" x14ac:dyDescent="0.3">
      <c r="A19" s="23"/>
      <c r="B19" s="101" t="s">
        <v>114</v>
      </c>
      <c r="C19" s="100" t="s">
        <v>113</v>
      </c>
      <c r="D19" s="145">
        <v>9</v>
      </c>
      <c r="E19" s="97">
        <v>1.3888888888888888E-2</v>
      </c>
      <c r="F19" s="144">
        <f t="shared" si="1"/>
        <v>0.41666666666666657</v>
      </c>
      <c r="G19" s="36">
        <v>3.472222222222222E-3</v>
      </c>
      <c r="H19" s="143">
        <f t="shared" si="0"/>
        <v>0.42013888888888878</v>
      </c>
      <c r="I19" s="36" t="s">
        <v>112</v>
      </c>
    </row>
    <row r="20" spans="1:10" x14ac:dyDescent="0.3">
      <c r="A20" s="23"/>
      <c r="B20" s="101" t="s">
        <v>116</v>
      </c>
      <c r="C20" s="100" t="s">
        <v>113</v>
      </c>
      <c r="D20" s="145" t="s">
        <v>96</v>
      </c>
      <c r="E20" s="97">
        <v>0</v>
      </c>
      <c r="F20" s="144">
        <f t="shared" si="1"/>
        <v>0.42013888888888878</v>
      </c>
      <c r="G20" s="36">
        <v>1.3888888888888888E-2</v>
      </c>
      <c r="H20" s="143">
        <f t="shared" si="0"/>
        <v>0.43402777777777768</v>
      </c>
      <c r="I20" s="36" t="s">
        <v>115</v>
      </c>
    </row>
    <row r="21" spans="1:10" x14ac:dyDescent="0.3">
      <c r="A21" s="23"/>
      <c r="B21" s="101"/>
      <c r="C21" s="100"/>
      <c r="D21" s="145" t="s">
        <v>96</v>
      </c>
      <c r="E21" s="97">
        <v>0</v>
      </c>
      <c r="F21" s="144">
        <f t="shared" si="1"/>
        <v>0.43402777777777768</v>
      </c>
      <c r="G21" s="36">
        <v>2.0833333333333332E-2</v>
      </c>
      <c r="H21" s="143">
        <f t="shared" si="0"/>
        <v>0.45486111111111099</v>
      </c>
      <c r="I21" s="36" t="s">
        <v>134</v>
      </c>
    </row>
    <row r="22" spans="1:10" x14ac:dyDescent="0.3">
      <c r="A22" s="23"/>
      <c r="B22" s="101" t="s">
        <v>116</v>
      </c>
      <c r="C22" s="100" t="s">
        <v>113</v>
      </c>
      <c r="D22" s="145">
        <v>0.5</v>
      </c>
      <c r="E22" s="97">
        <v>3.472222222222222E-3</v>
      </c>
      <c r="F22" s="144">
        <f t="shared" si="1"/>
        <v>0.4583333333333332</v>
      </c>
      <c r="G22" s="36">
        <v>2.7777777777777776E-2</v>
      </c>
      <c r="H22" s="143">
        <f t="shared" si="0"/>
        <v>0.48611111111111099</v>
      </c>
      <c r="I22" s="146" t="s">
        <v>41</v>
      </c>
      <c r="J22" s="12" t="s">
        <v>41</v>
      </c>
    </row>
    <row r="23" spans="1:10" x14ac:dyDescent="0.3">
      <c r="A23" s="23">
        <v>1</v>
      </c>
      <c r="B23" s="101">
        <v>125413</v>
      </c>
      <c r="C23" s="100" t="s">
        <v>137</v>
      </c>
      <c r="D23" s="145">
        <v>11</v>
      </c>
      <c r="E23" s="97">
        <v>1.7361111111111112E-2</v>
      </c>
      <c r="F23" s="144">
        <f t="shared" si="1"/>
        <v>0.5034722222222221</v>
      </c>
      <c r="G23" s="36">
        <v>6.9444444444444441E-3</v>
      </c>
      <c r="H23" s="143">
        <f t="shared" si="0"/>
        <v>0.51041666666666652</v>
      </c>
      <c r="I23" s="280" t="s">
        <v>133</v>
      </c>
      <c r="J23" s="102"/>
    </row>
    <row r="24" spans="1:10" x14ac:dyDescent="0.3">
      <c r="A24" s="23">
        <v>2</v>
      </c>
      <c r="B24" s="101">
        <v>125499</v>
      </c>
      <c r="C24" s="100" t="s">
        <v>138</v>
      </c>
      <c r="D24" s="145">
        <v>2</v>
      </c>
      <c r="E24" s="97">
        <v>3.472222222222222E-3</v>
      </c>
      <c r="F24" s="144">
        <f t="shared" si="1"/>
        <v>0.51388888888888873</v>
      </c>
      <c r="G24" s="36">
        <v>6.9444444444444441E-3</v>
      </c>
      <c r="H24" s="143">
        <f t="shared" si="0"/>
        <v>0.52083333333333315</v>
      </c>
      <c r="I24" s="280"/>
      <c r="J24" s="102"/>
    </row>
    <row r="25" spans="1:10" x14ac:dyDescent="0.3">
      <c r="A25" s="23">
        <v>3</v>
      </c>
      <c r="B25" s="101">
        <v>123060</v>
      </c>
      <c r="C25" s="100" t="s">
        <v>143</v>
      </c>
      <c r="D25" s="145">
        <v>9</v>
      </c>
      <c r="E25" s="97">
        <v>1.3888888888888888E-2</v>
      </c>
      <c r="F25" s="144">
        <f t="shared" si="1"/>
        <v>0.53472222222222199</v>
      </c>
      <c r="G25" s="36">
        <v>1.3888888888888888E-2</v>
      </c>
      <c r="H25" s="143">
        <f t="shared" si="0"/>
        <v>0.54861111111111083</v>
      </c>
      <c r="I25" s="280" t="s">
        <v>117</v>
      </c>
      <c r="J25" s="102"/>
    </row>
    <row r="26" spans="1:10" x14ac:dyDescent="0.3">
      <c r="A26" s="23">
        <v>4</v>
      </c>
      <c r="B26" s="101">
        <v>123298</v>
      </c>
      <c r="C26" s="100" t="s">
        <v>142</v>
      </c>
      <c r="D26" s="145">
        <v>3</v>
      </c>
      <c r="E26" s="97">
        <v>6.9444444444444441E-3</v>
      </c>
      <c r="F26" s="144">
        <f t="shared" si="1"/>
        <v>0.55555555555555525</v>
      </c>
      <c r="G26" s="36">
        <v>1.3888888888888888E-2</v>
      </c>
      <c r="H26" s="143">
        <f t="shared" si="0"/>
        <v>0.56944444444444409</v>
      </c>
      <c r="I26" s="280"/>
      <c r="J26" s="102"/>
    </row>
    <row r="27" spans="1:10" x14ac:dyDescent="0.3">
      <c r="A27" s="42">
        <v>5</v>
      </c>
      <c r="B27" s="101">
        <v>125252</v>
      </c>
      <c r="C27" s="100" t="s">
        <v>141</v>
      </c>
      <c r="D27" s="164">
        <v>2.5</v>
      </c>
      <c r="E27" s="97">
        <v>6.9444444444444441E-3</v>
      </c>
      <c r="F27" s="160">
        <f t="shared" si="1"/>
        <v>0.57638888888888851</v>
      </c>
      <c r="G27" s="36">
        <v>1.3888888888888888E-2</v>
      </c>
      <c r="H27" s="159">
        <f t="shared" si="0"/>
        <v>0.59027777777777735</v>
      </c>
      <c r="I27" s="280"/>
      <c r="J27" s="102"/>
    </row>
    <row r="28" spans="1:10" x14ac:dyDescent="0.3">
      <c r="A28" s="42">
        <v>6</v>
      </c>
      <c r="B28" s="101">
        <v>125080</v>
      </c>
      <c r="C28" s="100" t="s">
        <v>140</v>
      </c>
      <c r="D28" s="164">
        <v>3</v>
      </c>
      <c r="E28" s="97">
        <v>6.9444444444444441E-3</v>
      </c>
      <c r="F28" s="160">
        <f t="shared" si="1"/>
        <v>0.59722222222222177</v>
      </c>
      <c r="G28" s="36">
        <v>1.3888888888888888E-2</v>
      </c>
      <c r="H28" s="159">
        <f t="shared" si="0"/>
        <v>0.61111111111111061</v>
      </c>
      <c r="I28" s="280"/>
      <c r="J28" s="102"/>
    </row>
    <row r="29" spans="1:10" x14ac:dyDescent="0.3">
      <c r="A29" s="42">
        <v>7</v>
      </c>
      <c r="B29" s="101">
        <v>125026</v>
      </c>
      <c r="C29" s="100" t="s">
        <v>139</v>
      </c>
      <c r="D29" s="164">
        <v>4</v>
      </c>
      <c r="E29" s="97">
        <v>3.472222222222222E-3</v>
      </c>
      <c r="F29" s="160">
        <f t="shared" si="1"/>
        <v>0.61458333333333282</v>
      </c>
      <c r="G29" s="36">
        <v>1.3888888888888888E-2</v>
      </c>
      <c r="H29" s="159">
        <f t="shared" si="0"/>
        <v>0.62847222222222165</v>
      </c>
      <c r="I29" s="280"/>
      <c r="J29" s="102"/>
    </row>
    <row r="30" spans="1:10" x14ac:dyDescent="0.3">
      <c r="A30" s="42">
        <v>8</v>
      </c>
      <c r="B30" s="101">
        <v>125499</v>
      </c>
      <c r="C30" s="100" t="s">
        <v>138</v>
      </c>
      <c r="D30" s="164">
        <v>6</v>
      </c>
      <c r="E30" s="97">
        <v>1.0416666666666666E-2</v>
      </c>
      <c r="F30" s="160">
        <f t="shared" si="1"/>
        <v>0.63888888888888828</v>
      </c>
      <c r="G30" s="36">
        <v>6.9444444444444441E-3</v>
      </c>
      <c r="H30" s="159">
        <f t="shared" si="0"/>
        <v>0.6458333333333327</v>
      </c>
      <c r="I30" s="264" t="s">
        <v>52</v>
      </c>
      <c r="J30" s="102"/>
    </row>
    <row r="31" spans="1:10" x14ac:dyDescent="0.3">
      <c r="A31" s="42">
        <v>9</v>
      </c>
      <c r="B31" s="101">
        <v>125413</v>
      </c>
      <c r="C31" s="100" t="s">
        <v>137</v>
      </c>
      <c r="D31" s="164">
        <v>2</v>
      </c>
      <c r="E31" s="97">
        <v>3.472222222222222E-3</v>
      </c>
      <c r="F31" s="160">
        <f t="shared" si="1"/>
        <v>0.64930555555555491</v>
      </c>
      <c r="G31" s="36">
        <v>6.9444444444444441E-3</v>
      </c>
      <c r="H31" s="159">
        <f t="shared" si="0"/>
        <v>0.65624999999999933</v>
      </c>
      <c r="I31" s="263"/>
      <c r="J31" s="12" t="s">
        <v>78</v>
      </c>
    </row>
    <row r="32" spans="1:10" x14ac:dyDescent="0.3">
      <c r="A32" s="42"/>
      <c r="B32" s="163" t="s">
        <v>116</v>
      </c>
      <c r="C32" s="162" t="s">
        <v>113</v>
      </c>
      <c r="D32" s="164">
        <v>8.5</v>
      </c>
      <c r="E32" s="97">
        <v>1.3888888888888888E-2</v>
      </c>
      <c r="F32" s="160">
        <f t="shared" si="1"/>
        <v>0.67013888888888817</v>
      </c>
      <c r="G32" s="36">
        <v>2.7777777777777776E-2</v>
      </c>
      <c r="H32" s="159">
        <f t="shared" si="0"/>
        <v>0.69791666666666596</v>
      </c>
      <c r="I32" s="99" t="s">
        <v>115</v>
      </c>
    </row>
    <row r="33" spans="1:9" x14ac:dyDescent="0.3">
      <c r="A33" s="42"/>
      <c r="B33" s="163" t="s">
        <v>114</v>
      </c>
      <c r="C33" s="162" t="s">
        <v>113</v>
      </c>
      <c r="D33" s="161" t="s">
        <v>96</v>
      </c>
      <c r="E33" s="97">
        <v>0</v>
      </c>
      <c r="F33" s="160">
        <f t="shared" si="1"/>
        <v>0.69791666666666596</v>
      </c>
      <c r="G33" s="32">
        <v>3.472222222222222E-3</v>
      </c>
      <c r="H33" s="159">
        <f t="shared" si="0"/>
        <v>0.70138888888888817</v>
      </c>
      <c r="I33" s="36" t="s">
        <v>112</v>
      </c>
    </row>
    <row r="34" spans="1:9" x14ac:dyDescent="0.3">
      <c r="D34" s="158"/>
      <c r="E34" s="157"/>
      <c r="F34" s="157"/>
      <c r="G34" s="157"/>
      <c r="H34" s="157"/>
      <c r="I34" s="142"/>
    </row>
    <row r="35" spans="1:9" s="12" customFormat="1" ht="13.8" x14ac:dyDescent="0.3">
      <c r="B35" s="91" t="s">
        <v>55</v>
      </c>
      <c r="C35" s="92">
        <f>H33-F16</f>
        <v>0.34374999999999928</v>
      </c>
      <c r="D35" s="91"/>
      <c r="E35" s="91"/>
      <c r="F35" s="91"/>
      <c r="G35" s="91"/>
      <c r="H35" s="95"/>
    </row>
    <row r="36" spans="1:9" s="12" customFormat="1" ht="13.8" x14ac:dyDescent="0.3">
      <c r="B36" s="91" t="s">
        <v>56</v>
      </c>
      <c r="C36" s="94">
        <f>SUM(E16:E33)</f>
        <v>0.12847222222222224</v>
      </c>
      <c r="D36" s="141"/>
      <c r="E36" s="93"/>
      <c r="F36" s="91"/>
      <c r="G36" s="91"/>
      <c r="H36" s="90"/>
      <c r="I36" s="65"/>
    </row>
    <row r="37" spans="1:9" s="12" customFormat="1" ht="13.8" x14ac:dyDescent="0.3">
      <c r="B37" s="91" t="s">
        <v>57</v>
      </c>
      <c r="C37" s="94">
        <f>SUM(G16:G33)</f>
        <v>0.21527777777777779</v>
      </c>
      <c r="D37" s="141"/>
      <c r="E37" s="91"/>
      <c r="F37" s="91"/>
      <c r="G37" s="91"/>
      <c r="H37" s="90"/>
      <c r="I37" s="66"/>
    </row>
    <row r="38" spans="1:9" s="12" customFormat="1" ht="13.8" x14ac:dyDescent="0.3">
      <c r="B38" s="140"/>
      <c r="C38" s="140"/>
      <c r="E38" s="138"/>
      <c r="F38" s="138"/>
      <c r="G38" s="138"/>
      <c r="H38" s="138"/>
      <c r="I38" s="65"/>
    </row>
    <row r="39" spans="1:9" s="12" customFormat="1" ht="13.8" x14ac:dyDescent="0.3">
      <c r="B39" s="140"/>
      <c r="C39" s="139"/>
      <c r="E39" s="138"/>
      <c r="F39" s="138"/>
      <c r="G39" s="138"/>
      <c r="H39" s="138"/>
    </row>
    <row r="40" spans="1:9" s="7" customFormat="1" ht="13.8" x14ac:dyDescent="0.3">
      <c r="B40" s="70"/>
      <c r="E40" s="8"/>
      <c r="F40" s="8"/>
      <c r="G40" s="8"/>
      <c r="H40" s="8"/>
      <c r="I40" s="8"/>
    </row>
    <row r="41" spans="1:9" x14ac:dyDescent="0.3">
      <c r="B41" s="156"/>
    </row>
  </sheetData>
  <mergeCells count="12">
    <mergeCell ref="I16:I18"/>
    <mergeCell ref="I23:I24"/>
    <mergeCell ref="I25:I29"/>
    <mergeCell ref="I30:I31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B43" sqref="B43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43.4414062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33203125" style="12" customWidth="1"/>
    <col min="10" max="10" width="67.6640625" style="12" customWidth="1"/>
    <col min="11" max="11" width="6.5546875" style="12" customWidth="1"/>
    <col min="12" max="13" width="5.5546875" style="12" customWidth="1"/>
    <col min="14" max="16384" width="10.44140625" style="12"/>
  </cols>
  <sheetData>
    <row r="1" spans="1:10" s="107" customFormat="1" x14ac:dyDescent="0.3">
      <c r="B1" s="108"/>
      <c r="C1" s="108"/>
      <c r="D1" s="109"/>
      <c r="F1" s="108"/>
      <c r="G1" s="108"/>
      <c r="H1" s="108"/>
      <c r="I1" s="108"/>
    </row>
    <row r="2" spans="1:10" s="107" customFormat="1" x14ac:dyDescent="0.3">
      <c r="B2" s="108"/>
      <c r="C2" s="108"/>
      <c r="D2" s="109"/>
      <c r="F2" s="108"/>
      <c r="G2" s="108"/>
      <c r="H2" s="108"/>
      <c r="I2" s="108"/>
    </row>
    <row r="3" spans="1:10" s="8" customFormat="1" x14ac:dyDescent="0.3">
      <c r="A3" s="106"/>
      <c r="B3" s="106"/>
      <c r="C3" s="106"/>
      <c r="D3" s="105"/>
      <c r="E3" s="104"/>
      <c r="F3" s="7"/>
      <c r="G3" s="7"/>
      <c r="H3" s="7"/>
      <c r="I3" s="7"/>
    </row>
    <row r="4" spans="1:10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10" x14ac:dyDescent="0.3">
      <c r="A5" s="265" t="s">
        <v>155</v>
      </c>
      <c r="B5" s="265"/>
      <c r="C5" s="265"/>
      <c r="D5" s="265"/>
      <c r="E5" s="265"/>
      <c r="F5" s="265"/>
      <c r="G5" s="265"/>
      <c r="H5" s="265"/>
      <c r="I5" s="265"/>
    </row>
    <row r="6" spans="1:10" x14ac:dyDescent="0.3">
      <c r="A6" s="12" t="s">
        <v>17</v>
      </c>
      <c r="C6" s="14" t="s">
        <v>18</v>
      </c>
    </row>
    <row r="7" spans="1:10" x14ac:dyDescent="0.3">
      <c r="A7" s="12" t="s">
        <v>19</v>
      </c>
      <c r="C7" s="20" t="s">
        <v>101</v>
      </c>
    </row>
    <row r="8" spans="1:10" x14ac:dyDescent="0.3">
      <c r="A8" s="12" t="s">
        <v>20</v>
      </c>
      <c r="C8" s="16"/>
    </row>
    <row r="9" spans="1:10" x14ac:dyDescent="0.3">
      <c r="A9" s="12" t="s">
        <v>21</v>
      </c>
      <c r="C9" s="14" t="s">
        <v>97</v>
      </c>
    </row>
    <row r="10" spans="1:10" x14ac:dyDescent="0.3">
      <c r="A10" s="12" t="s">
        <v>22</v>
      </c>
      <c r="C10" s="85">
        <f>SUM(D16:D34)</f>
        <v>61.5</v>
      </c>
    </row>
    <row r="11" spans="1:10" x14ac:dyDescent="0.3">
      <c r="A11" s="12" t="s">
        <v>23</v>
      </c>
      <c r="C11" s="14" t="s">
        <v>24</v>
      </c>
    </row>
    <row r="12" spans="1:10" x14ac:dyDescent="0.3">
      <c r="A12" s="19" t="s">
        <v>25</v>
      </c>
      <c r="B12" s="19"/>
      <c r="C12" s="103">
        <v>1000</v>
      </c>
      <c r="D12" s="20"/>
      <c r="E12" s="20"/>
      <c r="F12" s="19"/>
      <c r="G12" s="19"/>
      <c r="H12" s="19"/>
      <c r="I12" s="19"/>
    </row>
    <row r="13" spans="1:10" x14ac:dyDescent="0.3">
      <c r="H13" s="12" t="s">
        <v>69</v>
      </c>
    </row>
    <row r="14" spans="1:10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0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10" x14ac:dyDescent="0.3">
      <c r="A16" s="23">
        <v>1</v>
      </c>
      <c r="B16" s="125">
        <v>127562</v>
      </c>
      <c r="C16" s="124" t="s">
        <v>154</v>
      </c>
      <c r="D16" s="167"/>
      <c r="E16" s="97"/>
      <c r="F16" s="166">
        <v>0.375</v>
      </c>
      <c r="G16" s="32">
        <v>6.9444444444444441E-3</v>
      </c>
      <c r="H16" s="165">
        <f t="shared" ref="H16:H34" si="0">F16+G16</f>
        <v>0.38194444444444442</v>
      </c>
      <c r="I16" s="262" t="s">
        <v>52</v>
      </c>
      <c r="J16" s="12" t="s">
        <v>152</v>
      </c>
    </row>
    <row r="17" spans="1:10" x14ac:dyDescent="0.3">
      <c r="A17" s="23">
        <v>2</v>
      </c>
      <c r="B17" s="173">
        <v>127273</v>
      </c>
      <c r="C17" s="124" t="s">
        <v>153</v>
      </c>
      <c r="D17" s="167">
        <v>4</v>
      </c>
      <c r="E17" s="123">
        <v>6.9444444444444441E-3</v>
      </c>
      <c r="F17" s="166">
        <f t="shared" ref="F17:F34" si="1">H16+E17</f>
        <v>0.38888888888888884</v>
      </c>
      <c r="G17" s="32">
        <v>6.9444444444444441E-3</v>
      </c>
      <c r="H17" s="165">
        <f t="shared" si="0"/>
        <v>0.39583333333333326</v>
      </c>
      <c r="I17" s="263"/>
      <c r="J17" s="12" t="s">
        <v>152</v>
      </c>
    </row>
    <row r="18" spans="1:10" ht="27.6" x14ac:dyDescent="0.3">
      <c r="A18" s="23"/>
      <c r="B18" s="173" t="s">
        <v>114</v>
      </c>
      <c r="C18" s="172" t="s">
        <v>113</v>
      </c>
      <c r="D18" s="167">
        <v>11</v>
      </c>
      <c r="E18" s="123">
        <v>2.0833333333333332E-2</v>
      </c>
      <c r="F18" s="166">
        <f t="shared" si="1"/>
        <v>0.41666666666666657</v>
      </c>
      <c r="G18" s="32">
        <v>3.472222222222222E-3</v>
      </c>
      <c r="H18" s="165">
        <f t="shared" si="0"/>
        <v>0.42013888888888878</v>
      </c>
      <c r="I18" s="36" t="s">
        <v>112</v>
      </c>
    </row>
    <row r="19" spans="1:10" x14ac:dyDescent="0.3">
      <c r="A19" s="23"/>
      <c r="B19" s="173" t="s">
        <v>116</v>
      </c>
      <c r="C19" s="172" t="s">
        <v>113</v>
      </c>
      <c r="D19" s="167" t="s">
        <v>96</v>
      </c>
      <c r="E19" s="123">
        <v>0</v>
      </c>
      <c r="F19" s="166">
        <f t="shared" si="1"/>
        <v>0.42013888888888878</v>
      </c>
      <c r="G19" s="32">
        <v>1.3888888888888888E-2</v>
      </c>
      <c r="H19" s="165">
        <f t="shared" si="0"/>
        <v>0.43402777777777768</v>
      </c>
      <c r="I19" s="36" t="s">
        <v>115</v>
      </c>
    </row>
    <row r="20" spans="1:10" x14ac:dyDescent="0.3">
      <c r="A20" s="23"/>
      <c r="B20" s="173"/>
      <c r="C20" s="172"/>
      <c r="D20" s="167" t="s">
        <v>96</v>
      </c>
      <c r="E20" s="123">
        <v>0</v>
      </c>
      <c r="F20" s="166">
        <f t="shared" si="1"/>
        <v>0.43402777777777768</v>
      </c>
      <c r="G20" s="32">
        <v>2.0833333333333332E-2</v>
      </c>
      <c r="H20" s="165">
        <f t="shared" si="0"/>
        <v>0.45486111111111099</v>
      </c>
      <c r="I20" s="36" t="s">
        <v>134</v>
      </c>
    </row>
    <row r="21" spans="1:10" x14ac:dyDescent="0.3">
      <c r="A21" s="42"/>
      <c r="B21" s="169" t="s">
        <v>116</v>
      </c>
      <c r="C21" s="168" t="s">
        <v>113</v>
      </c>
      <c r="D21" s="167">
        <v>0.5</v>
      </c>
      <c r="E21" s="123">
        <v>3.472222222222222E-3</v>
      </c>
      <c r="F21" s="166">
        <f t="shared" si="1"/>
        <v>0.4583333333333332</v>
      </c>
      <c r="G21" s="36">
        <v>2.7777777777777776E-2</v>
      </c>
      <c r="H21" s="165">
        <f t="shared" si="0"/>
        <v>0.48611111111111099</v>
      </c>
      <c r="I21" s="168" t="s">
        <v>41</v>
      </c>
      <c r="J21" s="12" t="s">
        <v>41</v>
      </c>
    </row>
    <row r="22" spans="1:10" x14ac:dyDescent="0.3">
      <c r="A22" s="42">
        <v>1</v>
      </c>
      <c r="B22" s="125">
        <v>127247</v>
      </c>
      <c r="C22" s="124" t="s">
        <v>144</v>
      </c>
      <c r="D22" s="171">
        <v>4</v>
      </c>
      <c r="E22" s="123">
        <v>1.0416666666666666E-2</v>
      </c>
      <c r="F22" s="166">
        <f t="shared" si="1"/>
        <v>0.49652777777777768</v>
      </c>
      <c r="G22" s="36">
        <v>6.9444444444444441E-3</v>
      </c>
      <c r="H22" s="165">
        <f t="shared" si="0"/>
        <v>0.5034722222222221</v>
      </c>
      <c r="I22" s="280" t="s">
        <v>133</v>
      </c>
      <c r="J22" s="122"/>
    </row>
    <row r="23" spans="1:10" x14ac:dyDescent="0.3">
      <c r="A23" s="42">
        <v>2</v>
      </c>
      <c r="B23" s="125">
        <v>125183</v>
      </c>
      <c r="C23" s="124" t="s">
        <v>145</v>
      </c>
      <c r="D23" s="171">
        <v>6</v>
      </c>
      <c r="E23" s="123">
        <v>1.3888888888888888E-2</v>
      </c>
      <c r="F23" s="166">
        <f t="shared" si="1"/>
        <v>0.51736111111111094</v>
      </c>
      <c r="G23" s="36">
        <v>6.9444444444444441E-3</v>
      </c>
      <c r="H23" s="165">
        <f t="shared" si="0"/>
        <v>0.52430555555555536</v>
      </c>
      <c r="I23" s="280"/>
      <c r="J23" s="122"/>
    </row>
    <row r="24" spans="1:10" x14ac:dyDescent="0.3">
      <c r="A24" s="42">
        <v>3</v>
      </c>
      <c r="B24" s="125">
        <v>125008</v>
      </c>
      <c r="C24" s="124" t="s">
        <v>146</v>
      </c>
      <c r="D24" s="171">
        <v>2</v>
      </c>
      <c r="E24" s="123">
        <v>3.472222222222222E-3</v>
      </c>
      <c r="F24" s="166">
        <f t="shared" si="1"/>
        <v>0.52777777777777757</v>
      </c>
      <c r="G24" s="36">
        <v>6.9444444444444441E-3</v>
      </c>
      <c r="H24" s="165">
        <f t="shared" si="0"/>
        <v>0.53472222222222199</v>
      </c>
      <c r="I24" s="280"/>
      <c r="J24" s="122"/>
    </row>
    <row r="25" spans="1:10" x14ac:dyDescent="0.3">
      <c r="A25" s="42">
        <v>4</v>
      </c>
      <c r="B25" s="101">
        <v>125057</v>
      </c>
      <c r="C25" s="100" t="s">
        <v>151</v>
      </c>
      <c r="D25" s="171">
        <v>7</v>
      </c>
      <c r="E25" s="97">
        <v>1.3888888888888888E-2</v>
      </c>
      <c r="F25" s="166">
        <f t="shared" si="1"/>
        <v>0.54861111111111083</v>
      </c>
      <c r="G25" s="36">
        <v>1.3888888888888888E-2</v>
      </c>
      <c r="H25" s="165">
        <f t="shared" si="0"/>
        <v>0.56249999999999967</v>
      </c>
      <c r="I25" s="280" t="s">
        <v>117</v>
      </c>
      <c r="J25" s="122"/>
    </row>
    <row r="26" spans="1:10" x14ac:dyDescent="0.3">
      <c r="A26" s="42">
        <v>5</v>
      </c>
      <c r="B26" s="101">
        <v>125167</v>
      </c>
      <c r="C26" s="100" t="s">
        <v>150</v>
      </c>
      <c r="D26" s="171">
        <v>3</v>
      </c>
      <c r="E26" s="97">
        <v>6.9444444444444441E-3</v>
      </c>
      <c r="F26" s="166">
        <f t="shared" si="1"/>
        <v>0.56944444444444409</v>
      </c>
      <c r="G26" s="36">
        <v>1.3888888888888888E-2</v>
      </c>
      <c r="H26" s="165">
        <f t="shared" si="0"/>
        <v>0.58333333333333293</v>
      </c>
      <c r="I26" s="280"/>
      <c r="J26" s="122"/>
    </row>
    <row r="27" spans="1:10" x14ac:dyDescent="0.3">
      <c r="A27" s="42">
        <v>6</v>
      </c>
      <c r="B27" s="101">
        <v>125319</v>
      </c>
      <c r="C27" s="100" t="s">
        <v>149</v>
      </c>
      <c r="D27" s="171">
        <v>1</v>
      </c>
      <c r="E27" s="97">
        <v>3.472222222222222E-3</v>
      </c>
      <c r="F27" s="166">
        <f t="shared" si="1"/>
        <v>0.58680555555555514</v>
      </c>
      <c r="G27" s="36">
        <v>1.3888888888888888E-2</v>
      </c>
      <c r="H27" s="165">
        <f t="shared" si="0"/>
        <v>0.60069444444444398</v>
      </c>
      <c r="I27" s="280"/>
      <c r="J27" s="122"/>
    </row>
    <row r="28" spans="1:10" x14ac:dyDescent="0.3">
      <c r="A28" s="42">
        <v>7</v>
      </c>
      <c r="B28" s="101">
        <v>125190</v>
      </c>
      <c r="C28" s="100" t="s">
        <v>148</v>
      </c>
      <c r="D28" s="171">
        <v>2</v>
      </c>
      <c r="E28" s="97">
        <v>3.472222222222222E-3</v>
      </c>
      <c r="F28" s="166">
        <f t="shared" si="1"/>
        <v>0.60416666666666619</v>
      </c>
      <c r="G28" s="36">
        <v>1.3888888888888888E-2</v>
      </c>
      <c r="H28" s="165">
        <f t="shared" si="0"/>
        <v>0.61805555555555503</v>
      </c>
      <c r="I28" s="280"/>
      <c r="J28" s="122"/>
    </row>
    <row r="29" spans="1:10" x14ac:dyDescent="0.3">
      <c r="A29" s="42">
        <v>8</v>
      </c>
      <c r="B29" s="101">
        <v>127299</v>
      </c>
      <c r="C29" s="100" t="s">
        <v>147</v>
      </c>
      <c r="D29" s="171">
        <v>4</v>
      </c>
      <c r="E29" s="97">
        <v>6.9444444444444441E-3</v>
      </c>
      <c r="F29" s="166">
        <f t="shared" si="1"/>
        <v>0.62499999999999944</v>
      </c>
      <c r="G29" s="36">
        <v>1.3888888888888888E-2</v>
      </c>
      <c r="H29" s="165">
        <f t="shared" si="0"/>
        <v>0.63888888888888828</v>
      </c>
      <c r="I29" s="280"/>
      <c r="J29" s="122"/>
    </row>
    <row r="30" spans="1:10" x14ac:dyDescent="0.3">
      <c r="A30" s="42">
        <v>9</v>
      </c>
      <c r="B30" s="101">
        <v>125008</v>
      </c>
      <c r="C30" s="100" t="s">
        <v>146</v>
      </c>
      <c r="D30" s="171">
        <v>3</v>
      </c>
      <c r="E30" s="97">
        <v>6.9444444444444441E-3</v>
      </c>
      <c r="F30" s="166">
        <f t="shared" si="1"/>
        <v>0.6458333333333327</v>
      </c>
      <c r="G30" s="36">
        <v>6.9444444444444441E-3</v>
      </c>
      <c r="H30" s="165">
        <f t="shared" si="0"/>
        <v>0.65277777777777712</v>
      </c>
      <c r="I30" s="264" t="s">
        <v>52</v>
      </c>
      <c r="J30" s="122"/>
    </row>
    <row r="31" spans="1:10" x14ac:dyDescent="0.3">
      <c r="A31" s="42">
        <v>10</v>
      </c>
      <c r="B31" s="101">
        <v>125183</v>
      </c>
      <c r="C31" s="100" t="s">
        <v>145</v>
      </c>
      <c r="D31" s="171">
        <v>1.5</v>
      </c>
      <c r="E31" s="97">
        <v>3.472222222222222E-3</v>
      </c>
      <c r="F31" s="166">
        <f t="shared" si="1"/>
        <v>0.65624999999999933</v>
      </c>
      <c r="G31" s="36">
        <v>6.9444444444444441E-3</v>
      </c>
      <c r="H31" s="165">
        <f t="shared" si="0"/>
        <v>0.66319444444444375</v>
      </c>
      <c r="I31" s="264"/>
      <c r="J31" s="122"/>
    </row>
    <row r="32" spans="1:10" x14ac:dyDescent="0.3">
      <c r="A32" s="42">
        <v>11</v>
      </c>
      <c r="B32" s="101">
        <v>127247</v>
      </c>
      <c r="C32" s="100" t="s">
        <v>144</v>
      </c>
      <c r="D32" s="170">
        <v>8</v>
      </c>
      <c r="E32" s="97">
        <v>1.3888888888888888E-2</v>
      </c>
      <c r="F32" s="166">
        <f t="shared" si="1"/>
        <v>0.67708333333333259</v>
      </c>
      <c r="G32" s="36">
        <v>6.9444444444444441E-3</v>
      </c>
      <c r="H32" s="165">
        <f t="shared" si="0"/>
        <v>0.68402777777777701</v>
      </c>
      <c r="I32" s="263"/>
      <c r="J32" s="12" t="s">
        <v>78</v>
      </c>
    </row>
    <row r="33" spans="1:9" x14ac:dyDescent="0.3">
      <c r="A33" s="42"/>
      <c r="B33" s="169" t="s">
        <v>116</v>
      </c>
      <c r="C33" s="168" t="s">
        <v>113</v>
      </c>
      <c r="D33" s="170">
        <v>4.5</v>
      </c>
      <c r="E33" s="97">
        <v>1.0416666666666666E-2</v>
      </c>
      <c r="F33" s="166">
        <f t="shared" si="1"/>
        <v>0.69444444444444364</v>
      </c>
      <c r="G33" s="36">
        <v>2.7777777777777776E-2</v>
      </c>
      <c r="H33" s="165">
        <f t="shared" si="0"/>
        <v>0.72222222222222143</v>
      </c>
      <c r="I33" s="99" t="s">
        <v>115</v>
      </c>
    </row>
    <row r="34" spans="1:9" ht="27.6" x14ac:dyDescent="0.3">
      <c r="A34" s="42"/>
      <c r="B34" s="169" t="s">
        <v>114</v>
      </c>
      <c r="C34" s="168" t="s">
        <v>113</v>
      </c>
      <c r="D34" s="167"/>
      <c r="E34" s="97"/>
      <c r="F34" s="166">
        <f t="shared" si="1"/>
        <v>0.72222222222222143</v>
      </c>
      <c r="G34" s="32">
        <v>3.472222222222222E-3</v>
      </c>
      <c r="H34" s="165">
        <f t="shared" si="0"/>
        <v>0.72569444444444364</v>
      </c>
      <c r="I34" s="36" t="s">
        <v>112</v>
      </c>
    </row>
    <row r="35" spans="1:9" x14ac:dyDescent="0.3">
      <c r="D35" s="96"/>
      <c r="E35" s="57"/>
      <c r="F35" s="57"/>
      <c r="G35" s="57"/>
      <c r="H35" s="57"/>
      <c r="I35" s="58"/>
    </row>
    <row r="36" spans="1:9" x14ac:dyDescent="0.3">
      <c r="B36" s="91" t="s">
        <v>55</v>
      </c>
      <c r="C36" s="94">
        <f>C37+C38</f>
        <v>0.35069444444444448</v>
      </c>
      <c r="D36" s="115"/>
      <c r="E36" s="91"/>
      <c r="F36" s="91"/>
      <c r="G36" s="91"/>
      <c r="H36" s="95"/>
    </row>
    <row r="37" spans="1:9" x14ac:dyDescent="0.3">
      <c r="B37" s="91" t="s">
        <v>56</v>
      </c>
      <c r="C37" s="94">
        <f>SUM(E17:E34)</f>
        <v>0.12847222222222221</v>
      </c>
      <c r="D37" s="91"/>
      <c r="E37" s="93"/>
      <c r="F37" s="91"/>
      <c r="G37" s="91"/>
      <c r="H37" s="90"/>
      <c r="I37" s="65"/>
    </row>
    <row r="38" spans="1:9" x14ac:dyDescent="0.3">
      <c r="B38" s="91" t="s">
        <v>57</v>
      </c>
      <c r="C38" s="92">
        <f>SUM(G16:G34)</f>
        <v>0.22222222222222227</v>
      </c>
      <c r="D38" s="91"/>
      <c r="E38" s="91"/>
      <c r="F38" s="91"/>
      <c r="G38" s="91"/>
      <c r="H38" s="90"/>
      <c r="I38" s="66"/>
    </row>
    <row r="39" spans="1:9" s="7" customFormat="1" x14ac:dyDescent="0.3">
      <c r="B39" s="70"/>
      <c r="E39" s="8"/>
      <c r="F39" s="8"/>
      <c r="G39" s="8"/>
      <c r="H39" s="8"/>
      <c r="I39" s="8"/>
    </row>
  </sheetData>
  <mergeCells count="12">
    <mergeCell ref="I16:I17"/>
    <mergeCell ref="I22:I24"/>
    <mergeCell ref="I25:I29"/>
    <mergeCell ref="I30:I32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C39" sqref="C39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43.10937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33203125" style="12" customWidth="1"/>
    <col min="10" max="10" width="67.6640625" style="12" customWidth="1"/>
    <col min="11" max="11" width="6.5546875" style="12" customWidth="1"/>
    <col min="12" max="13" width="5.5546875" style="12" customWidth="1"/>
    <col min="14" max="16384" width="10.44140625" style="12"/>
  </cols>
  <sheetData>
    <row r="1" spans="1:9" s="107" customFormat="1" x14ac:dyDescent="0.3">
      <c r="B1" s="108"/>
      <c r="C1" s="108"/>
      <c r="D1" s="109"/>
      <c r="F1" s="108"/>
      <c r="G1" s="108"/>
      <c r="H1" s="108"/>
      <c r="I1" s="108"/>
    </row>
    <row r="2" spans="1:9" s="107" customFormat="1" x14ac:dyDescent="0.3">
      <c r="B2" s="108"/>
      <c r="C2" s="108"/>
      <c r="D2" s="109"/>
      <c r="F2" s="108"/>
      <c r="G2" s="108"/>
      <c r="H2" s="108"/>
      <c r="I2" s="108"/>
    </row>
    <row r="3" spans="1:9" s="8" customFormat="1" x14ac:dyDescent="0.3">
      <c r="A3" s="106"/>
      <c r="B3" s="106"/>
      <c r="C3" s="106"/>
      <c r="D3" s="105"/>
      <c r="E3" s="104"/>
      <c r="F3" s="7"/>
      <c r="G3" s="7"/>
      <c r="H3" s="7"/>
      <c r="I3" s="7"/>
    </row>
    <row r="4" spans="1:9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9" x14ac:dyDescent="0.3">
      <c r="A5" s="265" t="s">
        <v>155</v>
      </c>
      <c r="B5" s="265"/>
      <c r="C5" s="265"/>
      <c r="D5" s="265"/>
      <c r="E5" s="265"/>
      <c r="F5" s="265"/>
      <c r="G5" s="265"/>
      <c r="H5" s="265"/>
      <c r="I5" s="265"/>
    </row>
    <row r="6" spans="1:9" x14ac:dyDescent="0.3">
      <c r="A6" s="12" t="s">
        <v>17</v>
      </c>
      <c r="C6" s="14" t="s">
        <v>18</v>
      </c>
    </row>
    <row r="7" spans="1:9" x14ac:dyDescent="0.3">
      <c r="A7" s="12" t="s">
        <v>19</v>
      </c>
      <c r="C7" s="20" t="s">
        <v>102</v>
      </c>
    </row>
    <row r="8" spans="1:9" x14ac:dyDescent="0.3">
      <c r="A8" s="12" t="s">
        <v>20</v>
      </c>
      <c r="C8" s="16"/>
    </row>
    <row r="9" spans="1:9" x14ac:dyDescent="0.3">
      <c r="A9" s="12" t="s">
        <v>21</v>
      </c>
      <c r="C9" s="14" t="s">
        <v>97</v>
      </c>
    </row>
    <row r="10" spans="1:9" x14ac:dyDescent="0.3">
      <c r="A10" s="12" t="s">
        <v>22</v>
      </c>
      <c r="C10" s="18">
        <f>SUM(D16:D29)</f>
        <v>44</v>
      </c>
    </row>
    <row r="11" spans="1:9" x14ac:dyDescent="0.3">
      <c r="A11" s="12" t="s">
        <v>23</v>
      </c>
      <c r="C11" s="14" t="s">
        <v>24</v>
      </c>
    </row>
    <row r="12" spans="1:9" x14ac:dyDescent="0.3">
      <c r="A12" s="19" t="s">
        <v>25</v>
      </c>
      <c r="B12" s="19"/>
      <c r="C12" s="103">
        <v>1000</v>
      </c>
      <c r="D12" s="20"/>
      <c r="E12" s="20"/>
      <c r="F12" s="19"/>
      <c r="G12" s="19"/>
      <c r="H12" s="19"/>
      <c r="I12" s="19"/>
    </row>
    <row r="13" spans="1:9" x14ac:dyDescent="0.3">
      <c r="H13" s="12" t="s">
        <v>163</v>
      </c>
    </row>
    <row r="14" spans="1:9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9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9" ht="27.6" x14ac:dyDescent="0.3">
      <c r="A16" s="23"/>
      <c r="B16" s="178" t="s">
        <v>114</v>
      </c>
      <c r="C16" s="177" t="s">
        <v>113</v>
      </c>
      <c r="D16" s="176"/>
      <c r="E16" s="97"/>
      <c r="F16" s="175">
        <v>0.4548611111111111</v>
      </c>
      <c r="G16" s="32">
        <v>3.472222222222222E-3</v>
      </c>
      <c r="H16" s="174">
        <f t="shared" ref="H16:H29" si="0">F16+G16</f>
        <v>0.45833333333333331</v>
      </c>
      <c r="I16" s="36" t="s">
        <v>112</v>
      </c>
    </row>
    <row r="17" spans="1:10" x14ac:dyDescent="0.3">
      <c r="A17" s="42"/>
      <c r="B17" s="178" t="s">
        <v>116</v>
      </c>
      <c r="C17" s="177" t="s">
        <v>113</v>
      </c>
      <c r="D17" s="176" t="s">
        <v>96</v>
      </c>
      <c r="E17" s="97">
        <v>0</v>
      </c>
      <c r="F17" s="175">
        <f t="shared" ref="F17:F29" si="1">H16+E17</f>
        <v>0.45833333333333331</v>
      </c>
      <c r="G17" s="36">
        <v>2.7777777777777776E-2</v>
      </c>
      <c r="H17" s="174">
        <f t="shared" si="0"/>
        <v>0.4861111111111111</v>
      </c>
      <c r="I17" s="177" t="s">
        <v>41</v>
      </c>
      <c r="J17" s="12" t="s">
        <v>41</v>
      </c>
    </row>
    <row r="18" spans="1:10" x14ac:dyDescent="0.3">
      <c r="A18" s="42">
        <v>1</v>
      </c>
      <c r="B18" s="101">
        <v>127106</v>
      </c>
      <c r="C18" s="100" t="s">
        <v>156</v>
      </c>
      <c r="D18" s="180">
        <v>8</v>
      </c>
      <c r="E18" s="97">
        <v>1.7361111111111112E-2</v>
      </c>
      <c r="F18" s="175">
        <f t="shared" si="1"/>
        <v>0.50347222222222221</v>
      </c>
      <c r="G18" s="36">
        <v>6.9444444444444441E-3</v>
      </c>
      <c r="H18" s="174">
        <f t="shared" si="0"/>
        <v>0.51041666666666663</v>
      </c>
      <c r="I18" s="280" t="s">
        <v>133</v>
      </c>
      <c r="J18" s="122"/>
    </row>
    <row r="19" spans="1:10" x14ac:dyDescent="0.3">
      <c r="A19" s="42">
        <v>2</v>
      </c>
      <c r="B19" s="101">
        <v>127322</v>
      </c>
      <c r="C19" s="100" t="s">
        <v>157</v>
      </c>
      <c r="D19" s="180">
        <v>2</v>
      </c>
      <c r="E19" s="97">
        <v>3.472222222222222E-3</v>
      </c>
      <c r="F19" s="175">
        <f t="shared" si="1"/>
        <v>0.51388888888888884</v>
      </c>
      <c r="G19" s="36">
        <v>6.9444444444444441E-3</v>
      </c>
      <c r="H19" s="174">
        <f t="shared" si="0"/>
        <v>0.52083333333333326</v>
      </c>
      <c r="I19" s="280"/>
      <c r="J19" s="122"/>
    </row>
    <row r="20" spans="1:10" x14ac:dyDescent="0.3">
      <c r="A20" s="42">
        <v>3</v>
      </c>
      <c r="B20" s="101">
        <v>127254</v>
      </c>
      <c r="C20" s="100" t="s">
        <v>158</v>
      </c>
      <c r="D20" s="180">
        <v>2.5</v>
      </c>
      <c r="E20" s="97">
        <v>3.472222222222222E-3</v>
      </c>
      <c r="F20" s="175">
        <f t="shared" si="1"/>
        <v>0.52430555555555547</v>
      </c>
      <c r="G20" s="36">
        <v>6.9444444444444441E-3</v>
      </c>
      <c r="H20" s="174">
        <f t="shared" si="0"/>
        <v>0.53124999999999989</v>
      </c>
      <c r="I20" s="280"/>
      <c r="J20" s="122"/>
    </row>
    <row r="21" spans="1:10" x14ac:dyDescent="0.3">
      <c r="A21" s="42">
        <v>4</v>
      </c>
      <c r="B21" s="101">
        <v>129594</v>
      </c>
      <c r="C21" s="100" t="s">
        <v>162</v>
      </c>
      <c r="D21" s="180">
        <v>5</v>
      </c>
      <c r="E21" s="97">
        <v>1.0416666666666666E-2</v>
      </c>
      <c r="F21" s="175">
        <f t="shared" si="1"/>
        <v>0.54166666666666652</v>
      </c>
      <c r="G21" s="36">
        <v>1.3888888888888888E-2</v>
      </c>
      <c r="H21" s="174">
        <f t="shared" si="0"/>
        <v>0.55555555555555536</v>
      </c>
      <c r="I21" s="264" t="s">
        <v>117</v>
      </c>
      <c r="J21" s="122"/>
    </row>
    <row r="22" spans="1:10" x14ac:dyDescent="0.3">
      <c r="A22" s="42">
        <v>5</v>
      </c>
      <c r="B22" s="101">
        <v>127018</v>
      </c>
      <c r="C22" s="100" t="s">
        <v>161</v>
      </c>
      <c r="D22" s="180">
        <v>1</v>
      </c>
      <c r="E22" s="97">
        <v>3.472222222222222E-3</v>
      </c>
      <c r="F22" s="175">
        <f t="shared" si="1"/>
        <v>0.55902777777777757</v>
      </c>
      <c r="G22" s="36">
        <v>1.3888888888888888E-2</v>
      </c>
      <c r="H22" s="174">
        <f t="shared" si="0"/>
        <v>0.57291666666666641</v>
      </c>
      <c r="I22" s="264"/>
      <c r="J22" s="122"/>
    </row>
    <row r="23" spans="1:10" x14ac:dyDescent="0.3">
      <c r="A23" s="42">
        <v>6</v>
      </c>
      <c r="B23" s="101">
        <v>127422</v>
      </c>
      <c r="C23" s="100" t="s">
        <v>160</v>
      </c>
      <c r="D23" s="180">
        <v>6</v>
      </c>
      <c r="E23" s="97">
        <v>1.3888888888888888E-2</v>
      </c>
      <c r="F23" s="175">
        <f t="shared" si="1"/>
        <v>0.58680555555555525</v>
      </c>
      <c r="G23" s="36">
        <v>1.3888888888888888E-2</v>
      </c>
      <c r="H23" s="174">
        <f t="shared" si="0"/>
        <v>0.60069444444444409</v>
      </c>
      <c r="I23" s="264"/>
      <c r="J23" s="122"/>
    </row>
    <row r="24" spans="1:10" x14ac:dyDescent="0.3">
      <c r="A24" s="42">
        <v>7</v>
      </c>
      <c r="B24" s="101">
        <v>127434</v>
      </c>
      <c r="C24" s="100" t="s">
        <v>159</v>
      </c>
      <c r="D24" s="179">
        <v>2</v>
      </c>
      <c r="E24" s="97">
        <v>6.9444444444444441E-3</v>
      </c>
      <c r="F24" s="175">
        <f t="shared" si="1"/>
        <v>0.60763888888888851</v>
      </c>
      <c r="G24" s="36">
        <v>1.3888888888888888E-2</v>
      </c>
      <c r="H24" s="174">
        <f t="shared" si="0"/>
        <v>0.62152777777777735</v>
      </c>
      <c r="I24" s="263"/>
      <c r="J24" s="122"/>
    </row>
    <row r="25" spans="1:10" x14ac:dyDescent="0.3">
      <c r="A25" s="42">
        <v>8</v>
      </c>
      <c r="B25" s="101">
        <v>127254</v>
      </c>
      <c r="C25" s="100" t="s">
        <v>158</v>
      </c>
      <c r="D25" s="179">
        <v>2.5</v>
      </c>
      <c r="E25" s="97">
        <v>6.9444444444444441E-3</v>
      </c>
      <c r="F25" s="175">
        <f t="shared" si="1"/>
        <v>0.62847222222222177</v>
      </c>
      <c r="G25" s="36">
        <v>6.9444444444444441E-3</v>
      </c>
      <c r="H25" s="174">
        <f t="shared" si="0"/>
        <v>0.63541666666666619</v>
      </c>
      <c r="I25" s="280" t="s">
        <v>52</v>
      </c>
      <c r="J25" s="122"/>
    </row>
    <row r="26" spans="1:10" x14ac:dyDescent="0.3">
      <c r="A26" s="42">
        <v>9</v>
      </c>
      <c r="B26" s="101">
        <v>127322</v>
      </c>
      <c r="C26" s="100" t="s">
        <v>157</v>
      </c>
      <c r="D26" s="179">
        <v>3</v>
      </c>
      <c r="E26" s="97">
        <v>6.9444444444444441E-3</v>
      </c>
      <c r="F26" s="175">
        <f t="shared" si="1"/>
        <v>0.64236111111111061</v>
      </c>
      <c r="G26" s="36">
        <v>6.9444444444444441E-3</v>
      </c>
      <c r="H26" s="174">
        <f t="shared" si="0"/>
        <v>0.64930555555555503</v>
      </c>
      <c r="I26" s="280"/>
      <c r="J26" s="122"/>
    </row>
    <row r="27" spans="1:10" x14ac:dyDescent="0.3">
      <c r="A27" s="42">
        <v>10</v>
      </c>
      <c r="B27" s="101">
        <v>127106</v>
      </c>
      <c r="C27" s="100" t="s">
        <v>156</v>
      </c>
      <c r="D27" s="179">
        <v>3</v>
      </c>
      <c r="E27" s="97">
        <v>6.9444444444444441E-3</v>
      </c>
      <c r="F27" s="175">
        <f t="shared" si="1"/>
        <v>0.65624999999999944</v>
      </c>
      <c r="G27" s="36">
        <v>6.9444444444444441E-3</v>
      </c>
      <c r="H27" s="174">
        <f t="shared" si="0"/>
        <v>0.66319444444444386</v>
      </c>
      <c r="I27" s="280"/>
      <c r="J27" s="12" t="s">
        <v>78</v>
      </c>
    </row>
    <row r="28" spans="1:10" x14ac:dyDescent="0.3">
      <c r="A28" s="42"/>
      <c r="B28" s="178" t="s">
        <v>116</v>
      </c>
      <c r="C28" s="177" t="s">
        <v>113</v>
      </c>
      <c r="D28" s="179">
        <v>9</v>
      </c>
      <c r="E28" s="97">
        <v>1.7361111111111112E-2</v>
      </c>
      <c r="F28" s="175">
        <f t="shared" si="1"/>
        <v>0.68055555555555503</v>
      </c>
      <c r="G28" s="36">
        <v>2.7777777777777776E-2</v>
      </c>
      <c r="H28" s="174">
        <f t="shared" si="0"/>
        <v>0.70833333333333282</v>
      </c>
      <c r="I28" s="99" t="s">
        <v>115</v>
      </c>
    </row>
    <row r="29" spans="1:10" ht="27.6" x14ac:dyDescent="0.3">
      <c r="A29" s="42"/>
      <c r="B29" s="178" t="s">
        <v>114</v>
      </c>
      <c r="C29" s="177" t="s">
        <v>113</v>
      </c>
      <c r="D29" s="176"/>
      <c r="E29" s="97"/>
      <c r="F29" s="175">
        <f t="shared" si="1"/>
        <v>0.70833333333333282</v>
      </c>
      <c r="G29" s="32">
        <v>3.472222222222222E-3</v>
      </c>
      <c r="H29" s="174">
        <f t="shared" si="0"/>
        <v>0.71180555555555503</v>
      </c>
      <c r="I29" s="36" t="s">
        <v>112</v>
      </c>
    </row>
    <row r="30" spans="1:10" x14ac:dyDescent="0.3">
      <c r="D30" s="96"/>
      <c r="E30" s="57"/>
      <c r="F30" s="57"/>
      <c r="G30" s="57"/>
      <c r="H30" s="57"/>
      <c r="I30" s="58"/>
    </row>
    <row r="31" spans="1:10" x14ac:dyDescent="0.3">
      <c r="B31" s="91" t="s">
        <v>55</v>
      </c>
      <c r="C31" s="94">
        <f>C32+C33</f>
        <v>0.25694444444444453</v>
      </c>
      <c r="D31" s="91"/>
      <c r="E31" s="91"/>
      <c r="F31" s="91"/>
      <c r="G31" s="91"/>
      <c r="H31" s="95"/>
    </row>
    <row r="32" spans="1:10" x14ac:dyDescent="0.3">
      <c r="B32" s="91" t="s">
        <v>56</v>
      </c>
      <c r="C32" s="94">
        <f>SUM(E16:E29)</f>
        <v>9.7222222222222238E-2</v>
      </c>
      <c r="D32" s="91"/>
      <c r="E32" s="93"/>
      <c r="F32" s="91"/>
      <c r="G32" s="91"/>
      <c r="H32" s="90"/>
      <c r="I32" s="65"/>
    </row>
    <row r="33" spans="2:9" x14ac:dyDescent="0.3">
      <c r="B33" s="91" t="s">
        <v>57</v>
      </c>
      <c r="C33" s="92">
        <f>SUM(G16:G29)</f>
        <v>0.15972222222222227</v>
      </c>
      <c r="D33" s="91"/>
      <c r="E33" s="91"/>
      <c r="F33" s="91"/>
      <c r="G33" s="91"/>
      <c r="H33" s="90"/>
      <c r="I33" s="66"/>
    </row>
    <row r="34" spans="2:9" s="7" customFormat="1" x14ac:dyDescent="0.3">
      <c r="B34" s="70"/>
      <c r="E34" s="8"/>
      <c r="F34" s="8"/>
      <c r="G34" s="8"/>
      <c r="H34" s="8"/>
      <c r="I34" s="8"/>
    </row>
  </sheetData>
  <mergeCells count="11">
    <mergeCell ref="I18:I20"/>
    <mergeCell ref="I21:I24"/>
    <mergeCell ref="I25:I27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41" sqref="C41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7.3320312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30.6640625" style="12" customWidth="1"/>
    <col min="10" max="10" width="67.6640625" style="12" customWidth="1"/>
    <col min="11" max="11" width="6.5546875" style="12" customWidth="1"/>
    <col min="12" max="13" width="5.5546875" style="12" customWidth="1"/>
    <col min="14" max="16384" width="10.44140625" style="12"/>
  </cols>
  <sheetData>
    <row r="1" spans="1:9" s="107" customFormat="1" x14ac:dyDescent="0.3">
      <c r="B1" s="108"/>
      <c r="C1" s="108"/>
      <c r="D1" s="109"/>
      <c r="F1" s="108"/>
      <c r="G1" s="108"/>
      <c r="H1" s="108"/>
      <c r="I1" s="108"/>
    </row>
    <row r="2" spans="1:9" s="107" customFormat="1" x14ac:dyDescent="0.3">
      <c r="B2" s="108"/>
      <c r="C2" s="108"/>
      <c r="D2" s="109"/>
      <c r="F2" s="108"/>
      <c r="G2" s="108"/>
      <c r="H2" s="108"/>
      <c r="I2" s="108"/>
    </row>
    <row r="3" spans="1:9" s="8" customFormat="1" x14ac:dyDescent="0.3">
      <c r="A3" s="106"/>
      <c r="B3" s="106"/>
      <c r="C3" s="106"/>
      <c r="D3" s="105"/>
      <c r="E3" s="104"/>
      <c r="F3" s="7"/>
      <c r="G3" s="7"/>
      <c r="H3" s="7"/>
      <c r="I3" s="7"/>
    </row>
    <row r="4" spans="1:9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9" x14ac:dyDescent="0.3">
      <c r="A5" s="265" t="s">
        <v>155</v>
      </c>
      <c r="B5" s="265"/>
      <c r="C5" s="265"/>
      <c r="D5" s="265"/>
      <c r="E5" s="265"/>
      <c r="F5" s="265"/>
      <c r="G5" s="265"/>
      <c r="H5" s="265"/>
      <c r="I5" s="265"/>
    </row>
    <row r="6" spans="1:9" x14ac:dyDescent="0.3">
      <c r="A6" s="12" t="s">
        <v>17</v>
      </c>
      <c r="C6" s="14" t="s">
        <v>18</v>
      </c>
    </row>
    <row r="7" spans="1:9" x14ac:dyDescent="0.3">
      <c r="A7" s="12" t="s">
        <v>19</v>
      </c>
      <c r="C7" s="20" t="s">
        <v>103</v>
      </c>
    </row>
    <row r="8" spans="1:9" x14ac:dyDescent="0.3">
      <c r="A8" s="12" t="s">
        <v>20</v>
      </c>
      <c r="C8" s="16"/>
    </row>
    <row r="9" spans="1:9" x14ac:dyDescent="0.3">
      <c r="A9" s="12" t="s">
        <v>21</v>
      </c>
      <c r="C9" s="14" t="s">
        <v>97</v>
      </c>
    </row>
    <row r="10" spans="1:9" x14ac:dyDescent="0.3">
      <c r="A10" s="12" t="s">
        <v>22</v>
      </c>
      <c r="C10" s="85">
        <f>SUM(D16:D33)</f>
        <v>44.438092236015571</v>
      </c>
    </row>
    <row r="11" spans="1:9" x14ac:dyDescent="0.3">
      <c r="A11" s="12" t="s">
        <v>23</v>
      </c>
      <c r="C11" s="14" t="s">
        <v>24</v>
      </c>
    </row>
    <row r="12" spans="1:9" x14ac:dyDescent="0.3">
      <c r="A12" s="19" t="s">
        <v>25</v>
      </c>
      <c r="B12" s="19"/>
      <c r="C12" s="103">
        <v>1000</v>
      </c>
      <c r="D12" s="20"/>
      <c r="E12" s="20"/>
      <c r="F12" s="19"/>
      <c r="G12" s="19"/>
      <c r="H12" s="19"/>
      <c r="I12" s="19"/>
    </row>
    <row r="13" spans="1:9" x14ac:dyDescent="0.3">
      <c r="H13" s="12" t="s">
        <v>75</v>
      </c>
    </row>
    <row r="14" spans="1:9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9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9" x14ac:dyDescent="0.3">
      <c r="A16" s="23"/>
      <c r="B16" s="196" t="s">
        <v>114</v>
      </c>
      <c r="C16" s="195" t="s">
        <v>113</v>
      </c>
      <c r="D16" s="197"/>
      <c r="E16" s="123"/>
      <c r="F16" s="189">
        <v>0.3576388888888889</v>
      </c>
      <c r="G16" s="32">
        <v>3.472222222222222E-3</v>
      </c>
      <c r="H16" s="188">
        <f t="shared" ref="H16:H33" si="0">F16+G16</f>
        <v>0.3611111111111111</v>
      </c>
      <c r="I16" s="36" t="s">
        <v>112</v>
      </c>
    </row>
    <row r="17" spans="1:10" ht="41.4" x14ac:dyDescent="0.3">
      <c r="A17" s="23"/>
      <c r="B17" s="196" t="s">
        <v>116</v>
      </c>
      <c r="C17" s="195" t="s">
        <v>113</v>
      </c>
      <c r="D17" s="197" t="s">
        <v>96</v>
      </c>
      <c r="E17" s="123">
        <v>0</v>
      </c>
      <c r="F17" s="189">
        <f t="shared" ref="F17:F33" si="1">H16+E17</f>
        <v>0.3611111111111111</v>
      </c>
      <c r="G17" s="36">
        <v>2.7777777777777776E-2</v>
      </c>
      <c r="H17" s="188">
        <f t="shared" si="0"/>
        <v>0.3888888888888889</v>
      </c>
      <c r="I17" s="196" t="s">
        <v>118</v>
      </c>
      <c r="J17" s="12" t="s">
        <v>41</v>
      </c>
    </row>
    <row r="18" spans="1:10" x14ac:dyDescent="0.3">
      <c r="A18" s="23">
        <v>1</v>
      </c>
      <c r="B18" s="125">
        <v>127486</v>
      </c>
      <c r="C18" s="124" t="s">
        <v>164</v>
      </c>
      <c r="D18" s="194">
        <v>4.9269735210298631</v>
      </c>
      <c r="E18" s="123">
        <v>1.3888888888888888E-2</v>
      </c>
      <c r="F18" s="189">
        <f t="shared" si="1"/>
        <v>0.40277777777777779</v>
      </c>
      <c r="G18" s="36">
        <v>1.0416666666666666E-2</v>
      </c>
      <c r="H18" s="188">
        <f t="shared" si="0"/>
        <v>0.41319444444444448</v>
      </c>
      <c r="I18" s="288" t="s">
        <v>115</v>
      </c>
    </row>
    <row r="19" spans="1:10" x14ac:dyDescent="0.3">
      <c r="A19" s="23">
        <v>2</v>
      </c>
      <c r="B19" s="125">
        <v>125504</v>
      </c>
      <c r="C19" s="124" t="s">
        <v>166</v>
      </c>
      <c r="D19" s="193">
        <v>1.3370350703773599</v>
      </c>
      <c r="E19" s="123">
        <v>6.9444444444444441E-3</v>
      </c>
      <c r="F19" s="189">
        <f t="shared" si="1"/>
        <v>0.4201388888888889</v>
      </c>
      <c r="G19" s="36">
        <v>1.0416666666666666E-2</v>
      </c>
      <c r="H19" s="188">
        <f t="shared" si="0"/>
        <v>0.43055555555555558</v>
      </c>
      <c r="I19" s="289"/>
    </row>
    <row r="20" spans="1:10" x14ac:dyDescent="0.3">
      <c r="A20" s="23">
        <v>3</v>
      </c>
      <c r="B20" s="125">
        <v>125412</v>
      </c>
      <c r="C20" s="124" t="s">
        <v>165</v>
      </c>
      <c r="D20" s="193">
        <v>0.5</v>
      </c>
      <c r="E20" s="123">
        <v>3.472222222222222E-3</v>
      </c>
      <c r="F20" s="189">
        <f t="shared" si="1"/>
        <v>0.43402777777777779</v>
      </c>
      <c r="G20" s="36">
        <v>1.0416666666666666E-2</v>
      </c>
      <c r="H20" s="188">
        <f t="shared" si="0"/>
        <v>0.44444444444444448</v>
      </c>
      <c r="I20" s="290"/>
    </row>
    <row r="21" spans="1:10" x14ac:dyDescent="0.3">
      <c r="A21" s="23"/>
      <c r="B21" s="196" t="s">
        <v>114</v>
      </c>
      <c r="C21" s="195" t="s">
        <v>113</v>
      </c>
      <c r="D21" s="190">
        <v>6</v>
      </c>
      <c r="E21" s="123">
        <v>1.0416666666666666E-2</v>
      </c>
      <c r="F21" s="189">
        <f t="shared" si="1"/>
        <v>0.45486111111111116</v>
      </c>
      <c r="G21" s="32">
        <v>3.472222222222222E-3</v>
      </c>
      <c r="H21" s="188">
        <f t="shared" si="0"/>
        <v>0.45833333333333337</v>
      </c>
      <c r="I21" s="36" t="s">
        <v>112</v>
      </c>
    </row>
    <row r="22" spans="1:10" x14ac:dyDescent="0.3">
      <c r="A22" s="42"/>
      <c r="B22" s="196" t="s">
        <v>116</v>
      </c>
      <c r="C22" s="195" t="s">
        <v>113</v>
      </c>
      <c r="D22" s="190" t="s">
        <v>96</v>
      </c>
      <c r="E22" s="123">
        <v>0</v>
      </c>
      <c r="F22" s="189">
        <f t="shared" si="1"/>
        <v>0.45833333333333337</v>
      </c>
      <c r="G22" s="36">
        <v>2.0833333333333332E-2</v>
      </c>
      <c r="H22" s="188">
        <f t="shared" si="0"/>
        <v>0.47916666666666669</v>
      </c>
      <c r="I22" s="191" t="s">
        <v>41</v>
      </c>
    </row>
    <row r="23" spans="1:10" x14ac:dyDescent="0.3">
      <c r="A23" s="42">
        <v>1</v>
      </c>
      <c r="B23" s="125">
        <v>127486</v>
      </c>
      <c r="C23" s="124" t="s">
        <v>164</v>
      </c>
      <c r="D23" s="194">
        <v>4.9269735210298631</v>
      </c>
      <c r="E23" s="123">
        <v>1.3888888888888888E-2</v>
      </c>
      <c r="F23" s="189">
        <f t="shared" si="1"/>
        <v>0.49305555555555558</v>
      </c>
      <c r="G23" s="36">
        <v>6.9444444444444441E-3</v>
      </c>
      <c r="H23" s="188">
        <f t="shared" si="0"/>
        <v>0.5</v>
      </c>
      <c r="I23" s="280" t="s">
        <v>133</v>
      </c>
      <c r="J23" s="122"/>
    </row>
    <row r="24" spans="1:10" x14ac:dyDescent="0.3">
      <c r="A24" s="42">
        <f t="shared" ref="A24:A31" si="2">A23+1</f>
        <v>2</v>
      </c>
      <c r="B24" s="125">
        <v>125504</v>
      </c>
      <c r="C24" s="124" t="s">
        <v>166</v>
      </c>
      <c r="D24" s="193">
        <v>1.3370350703773599</v>
      </c>
      <c r="E24" s="123">
        <v>6.9444444444444441E-3</v>
      </c>
      <c r="F24" s="189">
        <f t="shared" si="1"/>
        <v>0.50694444444444442</v>
      </c>
      <c r="G24" s="36">
        <v>6.9444444444444441E-3</v>
      </c>
      <c r="H24" s="188">
        <f t="shared" si="0"/>
        <v>0.51388888888888884</v>
      </c>
      <c r="I24" s="280"/>
      <c r="J24" s="122"/>
    </row>
    <row r="25" spans="1:10" x14ac:dyDescent="0.3">
      <c r="A25" s="42">
        <f t="shared" si="2"/>
        <v>3</v>
      </c>
      <c r="B25" s="125">
        <v>125412</v>
      </c>
      <c r="C25" s="124" t="s">
        <v>165</v>
      </c>
      <c r="D25" s="193">
        <v>0.5</v>
      </c>
      <c r="E25" s="123">
        <v>3.472222222222222E-3</v>
      </c>
      <c r="F25" s="189">
        <f t="shared" si="1"/>
        <v>0.51736111111111105</v>
      </c>
      <c r="G25" s="36">
        <v>3.472222222222222E-3</v>
      </c>
      <c r="H25" s="188">
        <f t="shared" si="0"/>
        <v>0.52083333333333326</v>
      </c>
      <c r="I25" s="280"/>
      <c r="J25" s="122"/>
    </row>
    <row r="26" spans="1:10" x14ac:dyDescent="0.3">
      <c r="A26" s="42">
        <f t="shared" si="2"/>
        <v>4</v>
      </c>
      <c r="B26" s="125">
        <v>125438</v>
      </c>
      <c r="C26" s="124" t="s">
        <v>169</v>
      </c>
      <c r="D26" s="193">
        <v>4.8903883012104457</v>
      </c>
      <c r="E26" s="123">
        <v>1.3888888888888888E-2</v>
      </c>
      <c r="F26" s="189">
        <f t="shared" si="1"/>
        <v>0.5347222222222221</v>
      </c>
      <c r="G26" s="36">
        <v>1.3888888888888888E-2</v>
      </c>
      <c r="H26" s="188">
        <f t="shared" si="0"/>
        <v>0.54861111111111094</v>
      </c>
      <c r="I26" s="280" t="s">
        <v>117</v>
      </c>
      <c r="J26" s="122"/>
    </row>
    <row r="27" spans="1:10" x14ac:dyDescent="0.3">
      <c r="A27" s="42">
        <f t="shared" si="2"/>
        <v>5</v>
      </c>
      <c r="B27" s="125">
        <v>125239</v>
      </c>
      <c r="C27" s="124" t="s">
        <v>168</v>
      </c>
      <c r="D27" s="193">
        <v>0.5</v>
      </c>
      <c r="E27" s="123">
        <v>3.472222222222222E-3</v>
      </c>
      <c r="F27" s="189">
        <f t="shared" si="1"/>
        <v>0.55208333333333315</v>
      </c>
      <c r="G27" s="36">
        <v>1.0416666666666666E-2</v>
      </c>
      <c r="H27" s="188">
        <f t="shared" si="0"/>
        <v>0.56249999999999978</v>
      </c>
      <c r="I27" s="280"/>
      <c r="J27" s="122"/>
    </row>
    <row r="28" spans="1:10" x14ac:dyDescent="0.3">
      <c r="A28" s="42">
        <f t="shared" si="2"/>
        <v>6</v>
      </c>
      <c r="B28" s="125">
        <v>125130</v>
      </c>
      <c r="C28" s="124" t="s">
        <v>167</v>
      </c>
      <c r="D28" s="193">
        <v>2.7556781605828342</v>
      </c>
      <c r="E28" s="123">
        <v>6.9444444444444441E-3</v>
      </c>
      <c r="F28" s="189">
        <f t="shared" si="1"/>
        <v>0.5694444444444442</v>
      </c>
      <c r="G28" s="36">
        <v>1.3888888888888888E-2</v>
      </c>
      <c r="H28" s="188">
        <f t="shared" si="0"/>
        <v>0.58333333333333304</v>
      </c>
      <c r="I28" s="280"/>
      <c r="J28" s="122"/>
    </row>
    <row r="29" spans="1:10" x14ac:dyDescent="0.3">
      <c r="A29" s="42">
        <f t="shared" si="2"/>
        <v>7</v>
      </c>
      <c r="B29" s="125">
        <v>125504</v>
      </c>
      <c r="C29" s="124" t="s">
        <v>166</v>
      </c>
      <c r="D29" s="193">
        <v>10</v>
      </c>
      <c r="E29" s="123">
        <v>1.7361111111111112E-2</v>
      </c>
      <c r="F29" s="189">
        <f t="shared" si="1"/>
        <v>0.6006944444444442</v>
      </c>
      <c r="G29" s="36">
        <v>6.9444444444444441E-3</v>
      </c>
      <c r="H29" s="188">
        <f t="shared" si="0"/>
        <v>0.60763888888888862</v>
      </c>
      <c r="I29" s="280" t="s">
        <v>52</v>
      </c>
      <c r="J29" s="122"/>
    </row>
    <row r="30" spans="1:10" x14ac:dyDescent="0.3">
      <c r="A30" s="42">
        <f t="shared" si="2"/>
        <v>8</v>
      </c>
      <c r="B30" s="125">
        <v>125412</v>
      </c>
      <c r="C30" s="124" t="s">
        <v>165</v>
      </c>
      <c r="D30" s="193">
        <v>0.5</v>
      </c>
      <c r="E30" s="123">
        <v>3.472222222222222E-3</v>
      </c>
      <c r="F30" s="189">
        <f t="shared" si="1"/>
        <v>0.61111111111111083</v>
      </c>
      <c r="G30" s="36">
        <v>3.472222222222222E-3</v>
      </c>
      <c r="H30" s="188">
        <f t="shared" si="0"/>
        <v>0.61458333333333304</v>
      </c>
      <c r="I30" s="280"/>
      <c r="J30" s="122"/>
    </row>
    <row r="31" spans="1:10" x14ac:dyDescent="0.3">
      <c r="A31" s="42">
        <f t="shared" si="2"/>
        <v>9</v>
      </c>
      <c r="B31" s="125">
        <v>127486</v>
      </c>
      <c r="C31" s="124" t="s">
        <v>164</v>
      </c>
      <c r="D31" s="193">
        <v>1.337035070378028</v>
      </c>
      <c r="E31" s="123">
        <v>3.472222222222222E-3</v>
      </c>
      <c r="F31" s="189">
        <f t="shared" si="1"/>
        <v>0.61805555555555525</v>
      </c>
      <c r="G31" s="36">
        <v>6.9444444444444441E-3</v>
      </c>
      <c r="H31" s="188">
        <f t="shared" si="0"/>
        <v>0.62499999999999967</v>
      </c>
      <c r="I31" s="280"/>
      <c r="J31" s="12" t="s">
        <v>78</v>
      </c>
    </row>
    <row r="32" spans="1:10" x14ac:dyDescent="0.3">
      <c r="A32" s="42"/>
      <c r="B32" s="192" t="s">
        <v>116</v>
      </c>
      <c r="C32" s="191" t="s">
        <v>113</v>
      </c>
      <c r="D32" s="193">
        <v>4.9269735210298151</v>
      </c>
      <c r="E32" s="123">
        <v>1.3888888888888888E-2</v>
      </c>
      <c r="F32" s="189">
        <f t="shared" si="1"/>
        <v>0.63888888888888851</v>
      </c>
      <c r="G32" s="36">
        <v>2.0833333333333332E-2</v>
      </c>
      <c r="H32" s="188">
        <f t="shared" si="0"/>
        <v>0.65972222222222188</v>
      </c>
      <c r="I32" s="99" t="s">
        <v>115</v>
      </c>
    </row>
    <row r="33" spans="1:9" x14ac:dyDescent="0.3">
      <c r="A33" s="42"/>
      <c r="B33" s="192" t="s">
        <v>114</v>
      </c>
      <c r="C33" s="191" t="s">
        <v>113</v>
      </c>
      <c r="D33" s="190"/>
      <c r="E33" s="123"/>
      <c r="F33" s="189">
        <f t="shared" si="1"/>
        <v>0.65972222222222188</v>
      </c>
      <c r="G33" s="32">
        <v>3.472222222222222E-3</v>
      </c>
      <c r="H33" s="188">
        <f t="shared" si="0"/>
        <v>0.66319444444444409</v>
      </c>
      <c r="I33" s="36" t="s">
        <v>112</v>
      </c>
    </row>
    <row r="34" spans="1:9" x14ac:dyDescent="0.3">
      <c r="D34" s="96"/>
      <c r="E34" s="57"/>
      <c r="F34" s="57"/>
      <c r="G34" s="57"/>
      <c r="H34" s="57"/>
      <c r="I34" s="58"/>
    </row>
    <row r="35" spans="1:9" x14ac:dyDescent="0.3">
      <c r="B35" s="109" t="s">
        <v>55</v>
      </c>
      <c r="C35" s="186">
        <f>C36+C37</f>
        <v>0.30555555555555558</v>
      </c>
      <c r="D35" s="182"/>
      <c r="E35" s="109"/>
      <c r="F35" s="109"/>
      <c r="G35" s="109"/>
      <c r="H35" s="187"/>
    </row>
    <row r="36" spans="1:9" x14ac:dyDescent="0.3">
      <c r="B36" s="109" t="s">
        <v>56</v>
      </c>
      <c r="C36" s="186">
        <f>SUM(E17:E33)</f>
        <v>0.12152777777777779</v>
      </c>
      <c r="D36" s="185"/>
      <c r="E36" s="184"/>
      <c r="F36" s="109"/>
      <c r="G36" s="109"/>
      <c r="H36" s="181"/>
      <c r="I36" s="65"/>
    </row>
    <row r="37" spans="1:9" x14ac:dyDescent="0.3">
      <c r="B37" s="109" t="s">
        <v>57</v>
      </c>
      <c r="C37" s="183">
        <f>SUM(G16:G33)</f>
        <v>0.18402777777777776</v>
      </c>
      <c r="D37" s="182"/>
      <c r="E37" s="109"/>
      <c r="F37" s="109"/>
      <c r="G37" s="109"/>
      <c r="H37" s="181"/>
      <c r="I37" s="66"/>
    </row>
    <row r="38" spans="1:9" s="7" customFormat="1" x14ac:dyDescent="0.3">
      <c r="B38" s="70"/>
      <c r="E38" s="8"/>
      <c r="F38" s="8"/>
      <c r="G38" s="8"/>
      <c r="H38" s="8"/>
      <c r="I38" s="8"/>
    </row>
  </sheetData>
  <mergeCells count="12">
    <mergeCell ref="I18:I20"/>
    <mergeCell ref="I23:I25"/>
    <mergeCell ref="I26:I28"/>
    <mergeCell ref="I29:I31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54" sqref="C54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6.3320312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30.6640625" style="12" customWidth="1"/>
    <col min="10" max="10" width="67.6640625" style="12" customWidth="1"/>
    <col min="11" max="11" width="6.5546875" style="12" customWidth="1"/>
    <col min="12" max="13" width="5.5546875" style="12" customWidth="1"/>
    <col min="14" max="16384" width="10.44140625" style="12"/>
  </cols>
  <sheetData>
    <row r="1" spans="1:9" s="107" customFormat="1" x14ac:dyDescent="0.3">
      <c r="B1" s="108"/>
      <c r="C1" s="108"/>
      <c r="D1" s="109"/>
      <c r="F1" s="108"/>
      <c r="G1" s="108"/>
      <c r="H1" s="108"/>
      <c r="I1" s="108"/>
    </row>
    <row r="2" spans="1:9" s="107" customFormat="1" x14ac:dyDescent="0.3">
      <c r="B2" s="108"/>
      <c r="C2" s="108"/>
      <c r="D2" s="109"/>
      <c r="F2" s="108"/>
      <c r="G2" s="108"/>
      <c r="H2" s="108"/>
      <c r="I2" s="108"/>
    </row>
    <row r="3" spans="1:9" s="8" customFormat="1" x14ac:dyDescent="0.3">
      <c r="A3" s="106"/>
      <c r="B3" s="106"/>
      <c r="C3" s="106"/>
      <c r="D3" s="105"/>
      <c r="E3" s="104"/>
      <c r="F3" s="7"/>
      <c r="G3" s="7"/>
      <c r="H3" s="7"/>
      <c r="I3" s="7"/>
    </row>
    <row r="4" spans="1:9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9" x14ac:dyDescent="0.3">
      <c r="A5" s="265" t="s">
        <v>170</v>
      </c>
      <c r="B5" s="265"/>
      <c r="C5" s="265"/>
      <c r="D5" s="265"/>
      <c r="E5" s="265"/>
      <c r="F5" s="265"/>
      <c r="G5" s="265"/>
      <c r="H5" s="265"/>
      <c r="I5" s="265"/>
    </row>
    <row r="6" spans="1:9" x14ac:dyDescent="0.3">
      <c r="A6" s="12" t="s">
        <v>17</v>
      </c>
      <c r="C6" s="14" t="s">
        <v>18</v>
      </c>
    </row>
    <row r="7" spans="1:9" x14ac:dyDescent="0.3">
      <c r="A7" s="12" t="s">
        <v>19</v>
      </c>
      <c r="C7" s="20" t="s">
        <v>104</v>
      </c>
    </row>
    <row r="8" spans="1:9" x14ac:dyDescent="0.3">
      <c r="A8" s="12" t="s">
        <v>20</v>
      </c>
      <c r="C8" s="16"/>
    </row>
    <row r="9" spans="1:9" x14ac:dyDescent="0.3">
      <c r="A9" s="12" t="s">
        <v>21</v>
      </c>
      <c r="C9" s="14" t="s">
        <v>97</v>
      </c>
    </row>
    <row r="10" spans="1:9" x14ac:dyDescent="0.3">
      <c r="A10" s="12" t="s">
        <v>22</v>
      </c>
      <c r="C10" s="85">
        <f>SUM(D16:D35)</f>
        <v>67</v>
      </c>
    </row>
    <row r="11" spans="1:9" x14ac:dyDescent="0.3">
      <c r="A11" s="12" t="s">
        <v>23</v>
      </c>
      <c r="C11" s="14" t="s">
        <v>24</v>
      </c>
    </row>
    <row r="12" spans="1:9" x14ac:dyDescent="0.3">
      <c r="A12" s="19" t="s">
        <v>25</v>
      </c>
      <c r="B12" s="19"/>
      <c r="C12" s="103">
        <v>1000</v>
      </c>
      <c r="D12" s="20"/>
      <c r="E12" s="20"/>
      <c r="F12" s="19"/>
      <c r="G12" s="19"/>
      <c r="H12" s="19"/>
      <c r="I12" s="19"/>
    </row>
    <row r="13" spans="1:9" x14ac:dyDescent="0.3">
      <c r="H13" s="12" t="s">
        <v>163</v>
      </c>
    </row>
    <row r="14" spans="1:9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9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9" x14ac:dyDescent="0.3">
      <c r="A16" s="23"/>
      <c r="B16" s="198" t="s">
        <v>114</v>
      </c>
      <c r="C16" s="199" t="s">
        <v>113</v>
      </c>
      <c r="D16" s="200"/>
      <c r="E16" s="123"/>
      <c r="F16" s="201">
        <v>0.40277777777777773</v>
      </c>
      <c r="G16" s="32">
        <v>3.472222222222222E-3</v>
      </c>
      <c r="H16" s="202">
        <f t="shared" ref="H16:H35" si="0">F16+G16</f>
        <v>0.40624999999999994</v>
      </c>
      <c r="I16" s="36" t="s">
        <v>112</v>
      </c>
    </row>
    <row r="17" spans="1:10" ht="41.4" x14ac:dyDescent="0.3">
      <c r="A17" s="23"/>
      <c r="B17" s="196" t="s">
        <v>116</v>
      </c>
      <c r="C17" s="195" t="s">
        <v>113</v>
      </c>
      <c r="D17" s="197" t="s">
        <v>96</v>
      </c>
      <c r="E17" s="123">
        <v>0</v>
      </c>
      <c r="F17" s="201">
        <f t="shared" ref="F17:F35" si="1">H16+E17</f>
        <v>0.40624999999999994</v>
      </c>
      <c r="G17" s="36">
        <v>2.7777777777777776E-2</v>
      </c>
      <c r="H17" s="202">
        <f t="shared" si="0"/>
        <v>0.43402777777777773</v>
      </c>
      <c r="I17" s="196" t="s">
        <v>118</v>
      </c>
      <c r="J17" s="12" t="s">
        <v>41</v>
      </c>
    </row>
    <row r="18" spans="1:10" x14ac:dyDescent="0.3">
      <c r="A18" s="42">
        <v>1</v>
      </c>
      <c r="B18" s="125">
        <v>127474</v>
      </c>
      <c r="C18" s="124" t="s">
        <v>171</v>
      </c>
      <c r="D18" s="203">
        <v>6.5</v>
      </c>
      <c r="E18" s="123">
        <v>1.3888888888888888E-2</v>
      </c>
      <c r="F18" s="201">
        <f t="shared" si="1"/>
        <v>0.44791666666666663</v>
      </c>
      <c r="G18" s="32">
        <v>1.0416666666666666E-2</v>
      </c>
      <c r="H18" s="202">
        <f t="shared" si="0"/>
        <v>0.45833333333333331</v>
      </c>
      <c r="I18" s="288" t="s">
        <v>115</v>
      </c>
    </row>
    <row r="19" spans="1:10" x14ac:dyDescent="0.3">
      <c r="A19" s="42">
        <v>2</v>
      </c>
      <c r="B19" s="125">
        <v>127562</v>
      </c>
      <c r="C19" s="124" t="s">
        <v>154</v>
      </c>
      <c r="D19" s="203">
        <v>3</v>
      </c>
      <c r="E19" s="123">
        <v>6.9444444444444441E-3</v>
      </c>
      <c r="F19" s="201">
        <f t="shared" si="1"/>
        <v>0.46527777777777773</v>
      </c>
      <c r="G19" s="32">
        <v>1.0416666666666666E-2</v>
      </c>
      <c r="H19" s="202">
        <f t="shared" si="0"/>
        <v>0.47569444444444442</v>
      </c>
      <c r="I19" s="289"/>
    </row>
    <row r="20" spans="1:10" x14ac:dyDescent="0.3">
      <c r="A20" s="42">
        <v>3</v>
      </c>
      <c r="B20" s="125">
        <v>127273</v>
      </c>
      <c r="C20" s="124" t="s">
        <v>153</v>
      </c>
      <c r="D20" s="203">
        <v>4</v>
      </c>
      <c r="E20" s="123">
        <v>6.9444444444444441E-3</v>
      </c>
      <c r="F20" s="201">
        <f t="shared" si="1"/>
        <v>0.48263888888888884</v>
      </c>
      <c r="G20" s="32">
        <v>1.0416666666666666E-2</v>
      </c>
      <c r="H20" s="202">
        <f t="shared" si="0"/>
        <v>0.49305555555555552</v>
      </c>
      <c r="I20" s="290"/>
    </row>
    <row r="21" spans="1:10" x14ac:dyDescent="0.3">
      <c r="A21" s="23"/>
      <c r="B21" s="196" t="s">
        <v>114</v>
      </c>
      <c r="C21" s="195" t="s">
        <v>113</v>
      </c>
      <c r="D21" s="197">
        <v>11</v>
      </c>
      <c r="E21" s="123">
        <v>1.7361111111111112E-2</v>
      </c>
      <c r="F21" s="201">
        <f t="shared" si="1"/>
        <v>0.51041666666666663</v>
      </c>
      <c r="G21" s="32">
        <v>3.472222222222222E-3</v>
      </c>
      <c r="H21" s="202">
        <f t="shared" si="0"/>
        <v>0.51388888888888884</v>
      </c>
      <c r="I21" s="36" t="s">
        <v>112</v>
      </c>
    </row>
    <row r="22" spans="1:10" x14ac:dyDescent="0.3">
      <c r="A22" s="42"/>
      <c r="B22" s="196" t="s">
        <v>116</v>
      </c>
      <c r="C22" s="195" t="s">
        <v>113</v>
      </c>
      <c r="D22" s="197" t="s">
        <v>96</v>
      </c>
      <c r="E22" s="123">
        <v>0</v>
      </c>
      <c r="F22" s="201">
        <f t="shared" si="1"/>
        <v>0.51388888888888884</v>
      </c>
      <c r="G22" s="36">
        <v>2.7777777777777776E-2</v>
      </c>
      <c r="H22" s="202">
        <f t="shared" si="0"/>
        <v>0.54166666666666663</v>
      </c>
      <c r="I22" s="199" t="s">
        <v>41</v>
      </c>
    </row>
    <row r="23" spans="1:10" x14ac:dyDescent="0.3">
      <c r="A23" s="42">
        <v>1</v>
      </c>
      <c r="B23" s="125">
        <v>127474</v>
      </c>
      <c r="C23" s="124" t="s">
        <v>171</v>
      </c>
      <c r="D23" s="203">
        <v>6.5</v>
      </c>
      <c r="E23" s="123">
        <v>1.3888888888888888E-2</v>
      </c>
      <c r="F23" s="201">
        <f t="shared" si="1"/>
        <v>0.55555555555555547</v>
      </c>
      <c r="G23" s="36">
        <v>6.9444444444444441E-3</v>
      </c>
      <c r="H23" s="202">
        <f t="shared" si="0"/>
        <v>0.56249999999999989</v>
      </c>
      <c r="I23" s="280" t="s">
        <v>133</v>
      </c>
      <c r="J23" s="122"/>
    </row>
    <row r="24" spans="1:10" x14ac:dyDescent="0.3">
      <c r="A24" s="42">
        <v>2</v>
      </c>
      <c r="B24" s="125">
        <v>127562</v>
      </c>
      <c r="C24" s="124" t="s">
        <v>154</v>
      </c>
      <c r="D24" s="203">
        <v>3</v>
      </c>
      <c r="E24" s="123">
        <v>6.9444444444444441E-3</v>
      </c>
      <c r="F24" s="201">
        <f t="shared" si="1"/>
        <v>0.56944444444444431</v>
      </c>
      <c r="G24" s="36">
        <v>6.9444444444444441E-3</v>
      </c>
      <c r="H24" s="202">
        <f t="shared" si="0"/>
        <v>0.57638888888888873</v>
      </c>
      <c r="I24" s="280"/>
      <c r="J24" s="122"/>
    </row>
    <row r="25" spans="1:10" x14ac:dyDescent="0.3">
      <c r="A25" s="42">
        <v>3</v>
      </c>
      <c r="B25" s="125">
        <v>127273</v>
      </c>
      <c r="C25" s="124" t="s">
        <v>153</v>
      </c>
      <c r="D25" s="203">
        <v>4</v>
      </c>
      <c r="E25" s="123">
        <v>6.9444444444444441E-3</v>
      </c>
      <c r="F25" s="201">
        <f t="shared" si="1"/>
        <v>0.58333333333333315</v>
      </c>
      <c r="G25" s="36">
        <v>6.9444444444444441E-3</v>
      </c>
      <c r="H25" s="202">
        <f t="shared" si="0"/>
        <v>0.59027777777777757</v>
      </c>
      <c r="I25" s="280"/>
      <c r="J25" s="122"/>
    </row>
    <row r="26" spans="1:10" x14ac:dyDescent="0.3">
      <c r="A26" s="42">
        <v>4</v>
      </c>
      <c r="B26" s="125">
        <v>129366</v>
      </c>
      <c r="C26" s="124" t="s">
        <v>172</v>
      </c>
      <c r="D26" s="203">
        <v>7</v>
      </c>
      <c r="E26" s="123">
        <v>1.3888888888888888E-2</v>
      </c>
      <c r="F26" s="201">
        <f t="shared" si="1"/>
        <v>0.60416666666666641</v>
      </c>
      <c r="G26" s="36">
        <v>1.3888888888888888E-2</v>
      </c>
      <c r="H26" s="202">
        <f t="shared" si="0"/>
        <v>0.61805555555555525</v>
      </c>
      <c r="I26" s="280" t="s">
        <v>117</v>
      </c>
      <c r="J26" s="122"/>
    </row>
    <row r="27" spans="1:10" x14ac:dyDescent="0.3">
      <c r="A27" s="42">
        <v>5</v>
      </c>
      <c r="B27" s="125">
        <v>129301</v>
      </c>
      <c r="C27" s="124" t="s">
        <v>173</v>
      </c>
      <c r="D27" s="203">
        <v>1</v>
      </c>
      <c r="E27" s="123">
        <v>3.472222222222222E-3</v>
      </c>
      <c r="F27" s="201">
        <f t="shared" si="1"/>
        <v>0.62152777777777746</v>
      </c>
      <c r="G27" s="36">
        <v>1.3888888888888888E-2</v>
      </c>
      <c r="H27" s="202">
        <f t="shared" si="0"/>
        <v>0.6354166666666663</v>
      </c>
      <c r="I27" s="280"/>
      <c r="J27" s="122"/>
    </row>
    <row r="28" spans="1:10" x14ac:dyDescent="0.3">
      <c r="A28" s="42">
        <v>6</v>
      </c>
      <c r="B28" s="125">
        <v>129128</v>
      </c>
      <c r="C28" s="124" t="s">
        <v>174</v>
      </c>
      <c r="D28" s="203">
        <v>2.5</v>
      </c>
      <c r="E28" s="123">
        <v>6.9444444444444441E-3</v>
      </c>
      <c r="F28" s="201">
        <f t="shared" si="1"/>
        <v>0.64236111111111072</v>
      </c>
      <c r="G28" s="36">
        <v>1.3888888888888888E-2</v>
      </c>
      <c r="H28" s="202">
        <f t="shared" si="0"/>
        <v>0.65624999999999956</v>
      </c>
      <c r="I28" s="280"/>
      <c r="J28" s="122"/>
    </row>
    <row r="29" spans="1:10" x14ac:dyDescent="0.3">
      <c r="A29" s="42">
        <v>7</v>
      </c>
      <c r="B29" s="125">
        <v>129226</v>
      </c>
      <c r="C29" s="124" t="s">
        <v>175</v>
      </c>
      <c r="D29" s="203">
        <v>2</v>
      </c>
      <c r="E29" s="123">
        <v>6.9444444444444441E-3</v>
      </c>
      <c r="F29" s="201">
        <f t="shared" si="1"/>
        <v>0.66319444444444398</v>
      </c>
      <c r="G29" s="36">
        <v>1.3888888888888888E-2</v>
      </c>
      <c r="H29" s="202">
        <f t="shared" si="0"/>
        <v>0.67708333333333282</v>
      </c>
      <c r="I29" s="280"/>
      <c r="J29" s="122"/>
    </row>
    <row r="30" spans="1:10" x14ac:dyDescent="0.3">
      <c r="A30" s="42">
        <v>8</v>
      </c>
      <c r="B30" s="125">
        <v>129223</v>
      </c>
      <c r="C30" s="124" t="s">
        <v>175</v>
      </c>
      <c r="D30" s="203">
        <v>0.5</v>
      </c>
      <c r="E30" s="123">
        <v>3.472222222222222E-3</v>
      </c>
      <c r="F30" s="201">
        <f t="shared" si="1"/>
        <v>0.68055555555555503</v>
      </c>
      <c r="G30" s="36">
        <v>1.0416666666666666E-2</v>
      </c>
      <c r="H30" s="202">
        <f t="shared" si="0"/>
        <v>0.69097222222222165</v>
      </c>
      <c r="I30" s="280"/>
      <c r="J30" s="122"/>
    </row>
    <row r="31" spans="1:10" x14ac:dyDescent="0.3">
      <c r="A31" s="42">
        <v>9</v>
      </c>
      <c r="B31" s="125">
        <v>127273</v>
      </c>
      <c r="C31" s="124" t="s">
        <v>153</v>
      </c>
      <c r="D31" s="203">
        <v>4</v>
      </c>
      <c r="E31" s="123">
        <v>6.9444444444444441E-3</v>
      </c>
      <c r="F31" s="201">
        <f t="shared" si="1"/>
        <v>0.69791666666666607</v>
      </c>
      <c r="G31" s="36">
        <v>6.9444444444444441E-3</v>
      </c>
      <c r="H31" s="202">
        <f t="shared" si="0"/>
        <v>0.70486111111111049</v>
      </c>
      <c r="I31" s="280" t="s">
        <v>52</v>
      </c>
      <c r="J31" s="122"/>
    </row>
    <row r="32" spans="1:10" x14ac:dyDescent="0.3">
      <c r="A32" s="42">
        <v>10</v>
      </c>
      <c r="B32" s="125">
        <v>127562</v>
      </c>
      <c r="C32" s="124" t="s">
        <v>154</v>
      </c>
      <c r="D32" s="203">
        <v>3</v>
      </c>
      <c r="E32" s="123">
        <v>6.9444444444444441E-3</v>
      </c>
      <c r="F32" s="201">
        <f t="shared" si="1"/>
        <v>0.71180555555555491</v>
      </c>
      <c r="G32" s="36">
        <v>6.9444444444444441E-3</v>
      </c>
      <c r="H32" s="202">
        <f t="shared" si="0"/>
        <v>0.71874999999999933</v>
      </c>
      <c r="I32" s="280"/>
      <c r="J32" s="122"/>
    </row>
    <row r="33" spans="1:10" x14ac:dyDescent="0.3">
      <c r="A33" s="42">
        <v>11</v>
      </c>
      <c r="B33" s="125">
        <v>127474</v>
      </c>
      <c r="C33" s="124" t="s">
        <v>171</v>
      </c>
      <c r="D33" s="204">
        <v>3</v>
      </c>
      <c r="E33" s="123">
        <v>6.9444444444444441E-3</v>
      </c>
      <c r="F33" s="201">
        <f t="shared" si="1"/>
        <v>0.72569444444444375</v>
      </c>
      <c r="G33" s="36">
        <v>6.9444444444444441E-3</v>
      </c>
      <c r="H33" s="202">
        <f t="shared" si="0"/>
        <v>0.73263888888888817</v>
      </c>
      <c r="I33" s="280"/>
      <c r="J33" s="12" t="s">
        <v>78</v>
      </c>
    </row>
    <row r="34" spans="1:10" x14ac:dyDescent="0.3">
      <c r="A34" s="42"/>
      <c r="B34" s="198" t="s">
        <v>116</v>
      </c>
      <c r="C34" s="199" t="s">
        <v>113</v>
      </c>
      <c r="D34" s="204">
        <v>6</v>
      </c>
      <c r="E34" s="123">
        <v>1.3888888888888888E-2</v>
      </c>
      <c r="F34" s="201">
        <f t="shared" si="1"/>
        <v>0.74652777777777701</v>
      </c>
      <c r="G34" s="36">
        <v>2.0833333333333332E-2</v>
      </c>
      <c r="H34" s="202">
        <f t="shared" si="0"/>
        <v>0.76736111111111038</v>
      </c>
      <c r="I34" s="99" t="s">
        <v>115</v>
      </c>
    </row>
    <row r="35" spans="1:10" x14ac:dyDescent="0.3">
      <c r="A35" s="42"/>
      <c r="B35" s="198" t="s">
        <v>114</v>
      </c>
      <c r="C35" s="199" t="s">
        <v>113</v>
      </c>
      <c r="D35" s="200"/>
      <c r="E35" s="123"/>
      <c r="F35" s="201">
        <f t="shared" si="1"/>
        <v>0.76736111111111038</v>
      </c>
      <c r="G35" s="32">
        <v>3.472222222222222E-3</v>
      </c>
      <c r="H35" s="202">
        <f t="shared" si="0"/>
        <v>0.77083333333333259</v>
      </c>
      <c r="I35" s="36" t="s">
        <v>112</v>
      </c>
    </row>
    <row r="36" spans="1:10" x14ac:dyDescent="0.3">
      <c r="D36" s="96"/>
      <c r="E36" s="57"/>
      <c r="F36" s="57"/>
      <c r="G36" s="57"/>
      <c r="H36" s="57"/>
      <c r="I36" s="58"/>
    </row>
    <row r="37" spans="1:10" x14ac:dyDescent="0.3">
      <c r="B37" s="109" t="s">
        <v>55</v>
      </c>
      <c r="C37" s="186">
        <f>C38+C39</f>
        <v>0.36805555555555558</v>
      </c>
      <c r="D37" s="182"/>
      <c r="E37" s="109"/>
      <c r="F37" s="109"/>
      <c r="G37" s="109"/>
      <c r="H37" s="187"/>
    </row>
    <row r="38" spans="1:10" x14ac:dyDescent="0.3">
      <c r="B38" s="109" t="s">
        <v>56</v>
      </c>
      <c r="C38" s="186">
        <f>SUM(E17:E35)</f>
        <v>0.14236111111111113</v>
      </c>
      <c r="D38" s="109"/>
      <c r="E38" s="184"/>
      <c r="F38" s="109"/>
      <c r="G38" s="109"/>
      <c r="H38" s="181"/>
      <c r="I38" s="65"/>
    </row>
    <row r="39" spans="1:10" x14ac:dyDescent="0.3">
      <c r="B39" s="109" t="s">
        <v>57</v>
      </c>
      <c r="C39" s="183">
        <f>SUM(G16:G35)</f>
        <v>0.22569444444444445</v>
      </c>
      <c r="D39" s="109"/>
      <c r="E39" s="109"/>
      <c r="F39" s="109"/>
      <c r="G39" s="109"/>
      <c r="H39" s="181"/>
      <c r="I39" s="66"/>
    </row>
    <row r="40" spans="1:10" s="7" customFormat="1" x14ac:dyDescent="0.3">
      <c r="B40" s="70"/>
      <c r="E40" s="8"/>
      <c r="F40" s="8"/>
      <c r="G40" s="8"/>
      <c r="H40" s="8"/>
      <c r="I40" s="8"/>
    </row>
  </sheetData>
  <mergeCells count="12">
    <mergeCell ref="I18:I20"/>
    <mergeCell ref="I23:I25"/>
    <mergeCell ref="I26:I30"/>
    <mergeCell ref="I31:I33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45" sqref="C45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1.664062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30.6640625" style="12" customWidth="1"/>
    <col min="10" max="10" width="67.6640625" style="12" customWidth="1"/>
    <col min="11" max="11" width="6.5546875" style="12" customWidth="1"/>
    <col min="12" max="13" width="5.5546875" style="12" customWidth="1"/>
    <col min="14" max="16384" width="10.44140625" style="12"/>
  </cols>
  <sheetData>
    <row r="1" spans="1:9" s="107" customFormat="1" x14ac:dyDescent="0.3">
      <c r="B1" s="108"/>
      <c r="C1" s="108"/>
      <c r="D1" s="109"/>
      <c r="F1" s="108"/>
      <c r="G1" s="108"/>
      <c r="H1" s="108"/>
      <c r="I1" s="108"/>
    </row>
    <row r="2" spans="1:9" s="107" customFormat="1" x14ac:dyDescent="0.3">
      <c r="B2" s="108"/>
      <c r="C2" s="108"/>
      <c r="D2" s="109"/>
      <c r="F2" s="108"/>
      <c r="G2" s="108"/>
      <c r="H2" s="108"/>
      <c r="I2" s="108"/>
    </row>
    <row r="3" spans="1:9" s="8" customFormat="1" x14ac:dyDescent="0.3">
      <c r="A3" s="106"/>
      <c r="B3" s="106"/>
      <c r="C3" s="106"/>
      <c r="D3" s="105"/>
      <c r="E3" s="104"/>
      <c r="F3" s="7"/>
      <c r="G3" s="7"/>
      <c r="H3" s="7"/>
      <c r="I3" s="7"/>
    </row>
    <row r="4" spans="1:9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9" x14ac:dyDescent="0.3">
      <c r="A5" s="265" t="s">
        <v>170</v>
      </c>
      <c r="B5" s="265"/>
      <c r="C5" s="265"/>
      <c r="D5" s="265"/>
      <c r="E5" s="265"/>
      <c r="F5" s="265"/>
      <c r="G5" s="265"/>
      <c r="H5" s="265"/>
      <c r="I5" s="265"/>
    </row>
    <row r="6" spans="1:9" x14ac:dyDescent="0.3">
      <c r="A6" s="12" t="s">
        <v>17</v>
      </c>
      <c r="C6" s="14" t="s">
        <v>18</v>
      </c>
    </row>
    <row r="7" spans="1:9" x14ac:dyDescent="0.3">
      <c r="A7" s="12" t="s">
        <v>19</v>
      </c>
      <c r="C7" s="20" t="s">
        <v>106</v>
      </c>
    </row>
    <row r="8" spans="1:9" x14ac:dyDescent="0.3">
      <c r="A8" s="12" t="s">
        <v>20</v>
      </c>
      <c r="C8" s="16"/>
    </row>
    <row r="9" spans="1:9" x14ac:dyDescent="0.3">
      <c r="A9" s="12" t="s">
        <v>21</v>
      </c>
      <c r="C9" s="14" t="s">
        <v>97</v>
      </c>
    </row>
    <row r="10" spans="1:9" x14ac:dyDescent="0.3">
      <c r="A10" s="12" t="s">
        <v>22</v>
      </c>
      <c r="C10" s="18">
        <f>SUM(D16:D34)</f>
        <v>57.8</v>
      </c>
    </row>
    <row r="11" spans="1:9" x14ac:dyDescent="0.3">
      <c r="A11" s="12" t="s">
        <v>23</v>
      </c>
      <c r="C11" s="14" t="s">
        <v>24</v>
      </c>
    </row>
    <row r="12" spans="1:9" x14ac:dyDescent="0.3">
      <c r="A12" s="19" t="s">
        <v>25</v>
      </c>
      <c r="B12" s="19"/>
      <c r="C12" s="103">
        <v>1000</v>
      </c>
      <c r="D12" s="20"/>
      <c r="E12" s="20"/>
      <c r="F12" s="19"/>
      <c r="G12" s="19"/>
      <c r="H12" s="19"/>
      <c r="I12" s="19"/>
    </row>
    <row r="13" spans="1:9" x14ac:dyDescent="0.3">
      <c r="H13" s="12" t="s">
        <v>176</v>
      </c>
    </row>
    <row r="14" spans="1:9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9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9" x14ac:dyDescent="0.3">
      <c r="A16" s="23"/>
      <c r="B16" s="205" t="s">
        <v>114</v>
      </c>
      <c r="C16" s="206" t="s">
        <v>113</v>
      </c>
      <c r="D16" s="207"/>
      <c r="E16" s="97"/>
      <c r="F16" s="208">
        <v>0.35069444444444442</v>
      </c>
      <c r="G16" s="32">
        <v>3.472222222222222E-3</v>
      </c>
      <c r="H16" s="209">
        <f t="shared" ref="H16:H34" si="0">F16+G16</f>
        <v>0.35416666666666663</v>
      </c>
      <c r="I16" s="36" t="s">
        <v>112</v>
      </c>
    </row>
    <row r="17" spans="1:10" ht="41.4" x14ac:dyDescent="0.3">
      <c r="A17" s="42"/>
      <c r="B17" s="205" t="s">
        <v>116</v>
      </c>
      <c r="C17" s="206" t="s">
        <v>113</v>
      </c>
      <c r="D17" s="207" t="s">
        <v>96</v>
      </c>
      <c r="E17" s="97">
        <v>0</v>
      </c>
      <c r="F17" s="208">
        <f t="shared" ref="F17:F34" si="1">H16+E17</f>
        <v>0.35416666666666663</v>
      </c>
      <c r="G17" s="36">
        <v>2.4305555555555556E-2</v>
      </c>
      <c r="H17" s="209">
        <f t="shared" si="0"/>
        <v>0.37847222222222221</v>
      </c>
      <c r="I17" s="98" t="s">
        <v>118</v>
      </c>
      <c r="J17" s="12" t="s">
        <v>41</v>
      </c>
    </row>
    <row r="18" spans="1:10" x14ac:dyDescent="0.3">
      <c r="A18" s="42">
        <v>1</v>
      </c>
      <c r="B18" s="210">
        <v>127591</v>
      </c>
      <c r="C18" s="100" t="s">
        <v>177</v>
      </c>
      <c r="D18" s="211">
        <v>4.5</v>
      </c>
      <c r="E18" s="97">
        <v>1.0416666666666666E-2</v>
      </c>
      <c r="F18" s="208">
        <f t="shared" si="1"/>
        <v>0.3888888888888889</v>
      </c>
      <c r="G18" s="36">
        <v>1.3888888888888888E-2</v>
      </c>
      <c r="H18" s="209">
        <f t="shared" si="0"/>
        <v>0.40277777777777779</v>
      </c>
      <c r="I18" s="291" t="s">
        <v>115</v>
      </c>
    </row>
    <row r="19" spans="1:10" x14ac:dyDescent="0.3">
      <c r="A19" s="42">
        <v>2</v>
      </c>
      <c r="B19" s="210">
        <v>127540</v>
      </c>
      <c r="C19" s="100" t="s">
        <v>178</v>
      </c>
      <c r="D19" s="211">
        <v>1.5</v>
      </c>
      <c r="E19" s="97">
        <v>3.472222222222222E-3</v>
      </c>
      <c r="F19" s="208">
        <f t="shared" si="1"/>
        <v>0.40625</v>
      </c>
      <c r="G19" s="36">
        <v>1.3888888888888888E-2</v>
      </c>
      <c r="H19" s="209">
        <f t="shared" si="0"/>
        <v>0.4201388888888889</v>
      </c>
      <c r="I19" s="292"/>
    </row>
    <row r="20" spans="1:10" x14ac:dyDescent="0.3">
      <c r="A20" s="42">
        <v>3</v>
      </c>
      <c r="B20" s="210">
        <v>127410</v>
      </c>
      <c r="C20" s="100" t="s">
        <v>179</v>
      </c>
      <c r="D20" s="211">
        <v>3</v>
      </c>
      <c r="E20" s="97">
        <v>6.9444444444444441E-3</v>
      </c>
      <c r="F20" s="208">
        <f t="shared" si="1"/>
        <v>0.42708333333333331</v>
      </c>
      <c r="G20" s="36">
        <v>1.3888888888888888E-2</v>
      </c>
      <c r="H20" s="209">
        <f t="shared" si="0"/>
        <v>0.44097222222222221</v>
      </c>
      <c r="I20" s="292"/>
    </row>
    <row r="21" spans="1:10" x14ac:dyDescent="0.3">
      <c r="A21" s="42">
        <v>4</v>
      </c>
      <c r="B21" s="210">
        <v>127641</v>
      </c>
      <c r="C21" s="100" t="s">
        <v>180</v>
      </c>
      <c r="D21" s="211">
        <v>5</v>
      </c>
      <c r="E21" s="97">
        <v>1.0416666666666666E-2</v>
      </c>
      <c r="F21" s="208">
        <f t="shared" si="1"/>
        <v>0.4513888888888889</v>
      </c>
      <c r="G21" s="36">
        <v>1.3888888888888888E-2</v>
      </c>
      <c r="H21" s="209">
        <f t="shared" si="0"/>
        <v>0.46527777777777779</v>
      </c>
      <c r="I21" s="293"/>
    </row>
    <row r="22" spans="1:10" x14ac:dyDescent="0.3">
      <c r="A22" s="42"/>
      <c r="B22" s="205" t="s">
        <v>114</v>
      </c>
      <c r="C22" s="206" t="s">
        <v>113</v>
      </c>
      <c r="D22" s="207">
        <v>11</v>
      </c>
      <c r="E22" s="97">
        <v>1.7361111111111112E-2</v>
      </c>
      <c r="F22" s="208">
        <f t="shared" si="1"/>
        <v>0.4826388888888889</v>
      </c>
      <c r="G22" s="36">
        <v>3.472222222222222E-3</v>
      </c>
      <c r="H22" s="209">
        <f t="shared" si="0"/>
        <v>0.4861111111111111</v>
      </c>
      <c r="I22" s="36" t="s">
        <v>112</v>
      </c>
    </row>
    <row r="23" spans="1:10" x14ac:dyDescent="0.3">
      <c r="A23" s="42"/>
      <c r="B23" s="205" t="s">
        <v>116</v>
      </c>
      <c r="C23" s="206" t="s">
        <v>113</v>
      </c>
      <c r="D23" s="207" t="s">
        <v>96</v>
      </c>
      <c r="E23" s="97">
        <v>0</v>
      </c>
      <c r="F23" s="208">
        <f t="shared" si="1"/>
        <v>0.4861111111111111</v>
      </c>
      <c r="G23" s="36">
        <v>2.7777777777777776E-2</v>
      </c>
      <c r="H23" s="209">
        <f t="shared" si="0"/>
        <v>0.51388888888888884</v>
      </c>
      <c r="I23" s="206" t="s">
        <v>41</v>
      </c>
    </row>
    <row r="24" spans="1:10" x14ac:dyDescent="0.3">
      <c r="A24" s="42">
        <v>1</v>
      </c>
      <c r="B24" s="210">
        <v>127591</v>
      </c>
      <c r="C24" s="100" t="s">
        <v>177</v>
      </c>
      <c r="D24" s="211">
        <v>4.5</v>
      </c>
      <c r="E24" s="97">
        <v>1.0416666666666666E-2</v>
      </c>
      <c r="F24" s="208">
        <f t="shared" si="1"/>
        <v>0.52430555555555547</v>
      </c>
      <c r="G24" s="36">
        <v>6.9444444444444441E-3</v>
      </c>
      <c r="H24" s="209">
        <f t="shared" si="0"/>
        <v>0.53124999999999989</v>
      </c>
      <c r="I24" s="280" t="s">
        <v>133</v>
      </c>
      <c r="J24" s="122"/>
    </row>
    <row r="25" spans="1:10" x14ac:dyDescent="0.3">
      <c r="A25" s="42">
        <v>2</v>
      </c>
      <c r="B25" s="210">
        <v>127540</v>
      </c>
      <c r="C25" s="100" t="s">
        <v>178</v>
      </c>
      <c r="D25" s="211">
        <v>1.5</v>
      </c>
      <c r="E25" s="97">
        <v>3.472222222222222E-3</v>
      </c>
      <c r="F25" s="208">
        <f t="shared" si="1"/>
        <v>0.5347222222222221</v>
      </c>
      <c r="G25" s="36">
        <v>6.9444444444444441E-3</v>
      </c>
      <c r="H25" s="209">
        <f t="shared" si="0"/>
        <v>0.54166666666666652</v>
      </c>
      <c r="I25" s="280"/>
      <c r="J25" s="122"/>
    </row>
    <row r="26" spans="1:10" x14ac:dyDescent="0.3">
      <c r="A26" s="42">
        <v>3</v>
      </c>
      <c r="B26" s="210">
        <v>127410</v>
      </c>
      <c r="C26" s="100" t="s">
        <v>179</v>
      </c>
      <c r="D26" s="211">
        <v>3</v>
      </c>
      <c r="E26" s="97">
        <v>6.9444444444444441E-3</v>
      </c>
      <c r="F26" s="208">
        <f t="shared" si="1"/>
        <v>0.54861111111111094</v>
      </c>
      <c r="G26" s="36">
        <v>6.9444444444444441E-3</v>
      </c>
      <c r="H26" s="209">
        <f t="shared" si="0"/>
        <v>0.55555555555555536</v>
      </c>
      <c r="I26" s="280"/>
      <c r="J26" s="122"/>
    </row>
    <row r="27" spans="1:10" x14ac:dyDescent="0.3">
      <c r="A27" s="42">
        <v>4</v>
      </c>
      <c r="B27" s="210">
        <v>127641</v>
      </c>
      <c r="C27" s="100" t="s">
        <v>180</v>
      </c>
      <c r="D27" s="211">
        <v>5</v>
      </c>
      <c r="E27" s="97">
        <v>1.0416666666666666E-2</v>
      </c>
      <c r="F27" s="208">
        <f t="shared" si="1"/>
        <v>0.56597222222222199</v>
      </c>
      <c r="G27" s="36">
        <v>1.3888888888888888E-2</v>
      </c>
      <c r="H27" s="209">
        <f t="shared" si="0"/>
        <v>0.57986111111111083</v>
      </c>
      <c r="I27" s="262" t="s">
        <v>117</v>
      </c>
      <c r="J27" s="122"/>
    </row>
    <row r="28" spans="1:10" x14ac:dyDescent="0.3">
      <c r="A28" s="42">
        <v>5</v>
      </c>
      <c r="B28" s="210">
        <v>127490</v>
      </c>
      <c r="C28" s="100" t="s">
        <v>181</v>
      </c>
      <c r="D28" s="211">
        <v>2.4</v>
      </c>
      <c r="E28" s="97">
        <v>6.9444444444444441E-3</v>
      </c>
      <c r="F28" s="208">
        <f t="shared" si="1"/>
        <v>0.58680555555555525</v>
      </c>
      <c r="G28" s="36">
        <v>1.3888888888888888E-2</v>
      </c>
      <c r="H28" s="209">
        <f t="shared" si="0"/>
        <v>0.60069444444444409</v>
      </c>
      <c r="I28" s="264"/>
      <c r="J28" s="122"/>
    </row>
    <row r="29" spans="1:10" x14ac:dyDescent="0.3">
      <c r="A29" s="42">
        <v>6</v>
      </c>
      <c r="B29" s="210">
        <v>127566</v>
      </c>
      <c r="C29" s="100" t="s">
        <v>182</v>
      </c>
      <c r="D29" s="212">
        <v>3</v>
      </c>
      <c r="E29" s="97">
        <v>6.9444444444444441E-3</v>
      </c>
      <c r="F29" s="208">
        <f t="shared" si="1"/>
        <v>0.60763888888888851</v>
      </c>
      <c r="G29" s="36">
        <v>1.3888888888888888E-2</v>
      </c>
      <c r="H29" s="209">
        <f t="shared" si="0"/>
        <v>0.62152777777777735</v>
      </c>
      <c r="I29" s="294"/>
      <c r="J29" s="122"/>
    </row>
    <row r="30" spans="1:10" x14ac:dyDescent="0.3">
      <c r="A30" s="42">
        <v>7</v>
      </c>
      <c r="B30" s="210">
        <v>127410</v>
      </c>
      <c r="C30" s="100" t="s">
        <v>179</v>
      </c>
      <c r="D30" s="212">
        <v>3.6</v>
      </c>
      <c r="E30" s="97">
        <v>6.9444444444444441E-3</v>
      </c>
      <c r="F30" s="208">
        <f t="shared" si="1"/>
        <v>0.62847222222222177</v>
      </c>
      <c r="G30" s="36">
        <v>6.9444444444444441E-3</v>
      </c>
      <c r="H30" s="209">
        <f t="shared" si="0"/>
        <v>0.63541666666666619</v>
      </c>
      <c r="I30" s="262" t="s">
        <v>52</v>
      </c>
      <c r="J30" s="122"/>
    </row>
    <row r="31" spans="1:10" x14ac:dyDescent="0.3">
      <c r="A31" s="42">
        <v>8</v>
      </c>
      <c r="B31" s="210">
        <v>127591</v>
      </c>
      <c r="C31" s="100" t="s">
        <v>177</v>
      </c>
      <c r="D31" s="212">
        <v>1.8</v>
      </c>
      <c r="E31" s="97">
        <v>3.472222222222222E-3</v>
      </c>
      <c r="F31" s="208">
        <f t="shared" si="1"/>
        <v>0.6388888888888884</v>
      </c>
      <c r="G31" s="36">
        <v>6.9444444444444441E-3</v>
      </c>
      <c r="H31" s="209">
        <f t="shared" si="0"/>
        <v>0.64583333333333282</v>
      </c>
      <c r="I31" s="264"/>
      <c r="J31" s="122"/>
    </row>
    <row r="32" spans="1:10" x14ac:dyDescent="0.3">
      <c r="A32" s="42">
        <v>9</v>
      </c>
      <c r="B32" s="210">
        <v>127540</v>
      </c>
      <c r="C32" s="100" t="s">
        <v>178</v>
      </c>
      <c r="D32" s="212">
        <v>2</v>
      </c>
      <c r="E32" s="97">
        <v>3.472222222222222E-3</v>
      </c>
      <c r="F32" s="208">
        <f t="shared" si="1"/>
        <v>0.64930555555555503</v>
      </c>
      <c r="G32" s="36">
        <v>6.9444444444444441E-3</v>
      </c>
      <c r="H32" s="209">
        <f t="shared" si="0"/>
        <v>0.65624999999999944</v>
      </c>
      <c r="I32" s="263"/>
      <c r="J32" s="12" t="s">
        <v>78</v>
      </c>
    </row>
    <row r="33" spans="1:9" x14ac:dyDescent="0.3">
      <c r="A33" s="42"/>
      <c r="B33" s="205" t="s">
        <v>116</v>
      </c>
      <c r="C33" s="206" t="s">
        <v>113</v>
      </c>
      <c r="D33" s="212">
        <v>6</v>
      </c>
      <c r="E33" s="97">
        <v>1.0416666666666666E-2</v>
      </c>
      <c r="F33" s="208">
        <f t="shared" si="1"/>
        <v>0.66666666666666607</v>
      </c>
      <c r="G33" s="36">
        <v>2.7777777777777776E-2</v>
      </c>
      <c r="H33" s="209">
        <f t="shared" si="0"/>
        <v>0.69444444444444386</v>
      </c>
      <c r="I33" s="99" t="s">
        <v>115</v>
      </c>
    </row>
    <row r="34" spans="1:9" x14ac:dyDescent="0.3">
      <c r="A34" s="42"/>
      <c r="B34" s="205" t="s">
        <v>114</v>
      </c>
      <c r="C34" s="206" t="s">
        <v>113</v>
      </c>
      <c r="D34" s="207"/>
      <c r="E34" s="97"/>
      <c r="F34" s="208">
        <f t="shared" si="1"/>
        <v>0.69444444444444386</v>
      </c>
      <c r="G34" s="32">
        <v>3.472222222222222E-3</v>
      </c>
      <c r="H34" s="209">
        <f t="shared" si="0"/>
        <v>0.69791666666666607</v>
      </c>
      <c r="I34" s="36" t="s">
        <v>112</v>
      </c>
    </row>
    <row r="35" spans="1:9" x14ac:dyDescent="0.3">
      <c r="D35" s="96"/>
      <c r="E35" s="57"/>
      <c r="F35" s="57"/>
      <c r="G35" s="57"/>
      <c r="H35" s="57"/>
      <c r="I35" s="58"/>
    </row>
    <row r="36" spans="1:9" x14ac:dyDescent="0.3">
      <c r="B36" s="91" t="s">
        <v>55</v>
      </c>
      <c r="C36" s="94">
        <f>C37+C38</f>
        <v>0.34722222222222227</v>
      </c>
      <c r="D36" s="91"/>
      <c r="E36" s="91"/>
      <c r="F36" s="91"/>
      <c r="G36" s="91"/>
      <c r="H36" s="95"/>
    </row>
    <row r="37" spans="1:9" x14ac:dyDescent="0.3">
      <c r="B37" s="91" t="s">
        <v>56</v>
      </c>
      <c r="C37" s="94">
        <f>SUM(E16:E34)</f>
        <v>0.11805555555555558</v>
      </c>
      <c r="D37" s="91"/>
      <c r="E37" s="93"/>
      <c r="F37" s="91"/>
      <c r="G37" s="91"/>
      <c r="H37" s="90"/>
      <c r="I37" s="65"/>
    </row>
    <row r="38" spans="1:9" x14ac:dyDescent="0.3">
      <c r="B38" s="91" t="s">
        <v>57</v>
      </c>
      <c r="C38" s="92">
        <f>SUM(G16:G34)</f>
        <v>0.22916666666666669</v>
      </c>
      <c r="D38" s="91"/>
      <c r="E38" s="91"/>
      <c r="F38" s="91"/>
      <c r="G38" s="91"/>
      <c r="H38" s="90"/>
      <c r="I38" s="66"/>
    </row>
    <row r="39" spans="1:9" s="7" customFormat="1" x14ac:dyDescent="0.3">
      <c r="B39" s="70"/>
      <c r="E39" s="8"/>
      <c r="F39" s="8"/>
      <c r="G39" s="8"/>
      <c r="H39" s="8"/>
      <c r="I39" s="8"/>
    </row>
  </sheetData>
  <mergeCells count="12">
    <mergeCell ref="I18:I21"/>
    <mergeCell ref="I24:I26"/>
    <mergeCell ref="I27:I29"/>
    <mergeCell ref="I30:I32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C15" sqref="C15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43.10937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33203125" style="12" customWidth="1"/>
    <col min="10" max="10" width="67.6640625" style="12" customWidth="1"/>
    <col min="11" max="11" width="6.5546875" style="12" customWidth="1"/>
    <col min="12" max="13" width="5.5546875" style="12" customWidth="1"/>
    <col min="14" max="16384" width="10.44140625" style="12"/>
  </cols>
  <sheetData>
    <row r="1" spans="1:10" s="111" customFormat="1" x14ac:dyDescent="0.3">
      <c r="E1" s="114"/>
      <c r="F1" s="113" t="s">
        <v>124</v>
      </c>
      <c r="I1" s="112"/>
      <c r="J1" s="112"/>
    </row>
    <row r="2" spans="1:10" s="88" customFormat="1" x14ac:dyDescent="0.3">
      <c r="B2" s="213"/>
      <c r="C2" s="214"/>
      <c r="D2" s="214"/>
      <c r="E2" s="215"/>
      <c r="F2" s="216" t="s">
        <v>123</v>
      </c>
      <c r="G2" s="214"/>
      <c r="I2" s="110"/>
      <c r="J2" s="89"/>
    </row>
    <row r="3" spans="1:10" s="88" customFormat="1" x14ac:dyDescent="0.3">
      <c r="B3" s="213"/>
      <c r="C3" s="214"/>
      <c r="D3" s="214"/>
      <c r="E3" s="215"/>
      <c r="F3" s="216" t="s">
        <v>122</v>
      </c>
      <c r="G3" s="214"/>
      <c r="I3" s="110"/>
      <c r="J3" s="89"/>
    </row>
    <row r="4" spans="1:10" s="88" customFormat="1" x14ac:dyDescent="0.3">
      <c r="B4" s="213"/>
      <c r="C4" s="214"/>
      <c r="D4" s="214"/>
      <c r="E4" s="215"/>
      <c r="F4" s="216" t="s">
        <v>121</v>
      </c>
      <c r="G4" s="214"/>
      <c r="I4" s="110"/>
      <c r="J4" s="89"/>
    </row>
    <row r="5" spans="1:10" s="88" customFormat="1" x14ac:dyDescent="0.3">
      <c r="B5" s="213"/>
      <c r="C5" s="214"/>
      <c r="D5" s="214"/>
      <c r="E5" s="215"/>
      <c r="F5" s="217" t="s">
        <v>120</v>
      </c>
      <c r="G5" s="214"/>
      <c r="I5" s="110"/>
      <c r="J5" s="89"/>
    </row>
    <row r="6" spans="1:10" s="107" customFormat="1" x14ac:dyDescent="0.3">
      <c r="B6" s="108"/>
      <c r="C6" s="108"/>
      <c r="D6" s="109"/>
      <c r="F6" s="108"/>
      <c r="G6" s="108"/>
      <c r="H6" s="108"/>
      <c r="I6" s="108"/>
    </row>
    <row r="7" spans="1:10" s="107" customFormat="1" x14ac:dyDescent="0.3">
      <c r="B7" s="108"/>
      <c r="C7" s="108"/>
      <c r="D7" s="109"/>
      <c r="F7" s="108"/>
      <c r="G7" s="108"/>
      <c r="H7" s="108"/>
      <c r="I7" s="108"/>
    </row>
    <row r="8" spans="1:10" s="8" customFormat="1" x14ac:dyDescent="0.3">
      <c r="A8" s="106"/>
      <c r="B8" s="106"/>
      <c r="C8" s="106"/>
      <c r="D8" s="105"/>
      <c r="E8" s="104"/>
      <c r="F8" s="7"/>
      <c r="G8" s="7"/>
      <c r="H8" s="7"/>
      <c r="I8" s="7"/>
    </row>
    <row r="9" spans="1:10" x14ac:dyDescent="0.3">
      <c r="A9" s="265" t="s">
        <v>15</v>
      </c>
      <c r="B9" s="265"/>
      <c r="C9" s="265"/>
      <c r="D9" s="265"/>
      <c r="E9" s="265"/>
      <c r="F9" s="265"/>
      <c r="G9" s="265"/>
      <c r="H9" s="265"/>
      <c r="I9" s="265"/>
    </row>
    <row r="10" spans="1:10" x14ac:dyDescent="0.3">
      <c r="A10" s="265" t="s">
        <v>170</v>
      </c>
      <c r="B10" s="265"/>
      <c r="C10" s="265"/>
      <c r="D10" s="265"/>
      <c r="E10" s="265"/>
      <c r="F10" s="265"/>
      <c r="G10" s="265"/>
      <c r="H10" s="265"/>
      <c r="I10" s="265"/>
    </row>
    <row r="11" spans="1:10" x14ac:dyDescent="0.3">
      <c r="A11" s="12" t="s">
        <v>17</v>
      </c>
      <c r="C11" s="14" t="s">
        <v>18</v>
      </c>
    </row>
    <row r="12" spans="1:10" x14ac:dyDescent="0.3">
      <c r="A12" s="12" t="s">
        <v>19</v>
      </c>
      <c r="C12" s="20" t="s">
        <v>107</v>
      </c>
    </row>
    <row r="13" spans="1:10" x14ac:dyDescent="0.3">
      <c r="A13" s="12" t="s">
        <v>20</v>
      </c>
      <c r="C13" s="16"/>
    </row>
    <row r="14" spans="1:10" x14ac:dyDescent="0.3">
      <c r="A14" s="12" t="s">
        <v>21</v>
      </c>
      <c r="C14" s="14" t="s">
        <v>99</v>
      </c>
    </row>
    <row r="15" spans="1:10" x14ac:dyDescent="0.3">
      <c r="A15" s="12" t="s">
        <v>22</v>
      </c>
      <c r="C15" s="85">
        <f>SUM(D23:D40)</f>
        <v>60.5</v>
      </c>
    </row>
    <row r="16" spans="1:10" x14ac:dyDescent="0.3">
      <c r="A16" s="12" t="s">
        <v>23</v>
      </c>
      <c r="C16" s="14" t="s">
        <v>24</v>
      </c>
    </row>
    <row r="17" spans="1:10" x14ac:dyDescent="0.3">
      <c r="A17" s="19" t="s">
        <v>25</v>
      </c>
      <c r="B17" s="19"/>
      <c r="C17" s="103">
        <v>1000</v>
      </c>
      <c r="D17" s="20"/>
      <c r="E17" s="20"/>
      <c r="F17" s="19"/>
      <c r="G17" s="19"/>
      <c r="H17" s="19"/>
      <c r="I17" s="19"/>
    </row>
    <row r="18" spans="1:10" x14ac:dyDescent="0.3">
      <c r="H18" s="12" t="s">
        <v>59</v>
      </c>
    </row>
    <row r="19" spans="1:10" x14ac:dyDescent="0.3">
      <c r="A19" s="266" t="s">
        <v>28</v>
      </c>
      <c r="B19" s="268" t="s">
        <v>29</v>
      </c>
      <c r="C19" s="270" t="s">
        <v>30</v>
      </c>
      <c r="D19" s="268" t="s">
        <v>31</v>
      </c>
      <c r="E19" s="268" t="s">
        <v>32</v>
      </c>
      <c r="F19" s="268"/>
      <c r="G19" s="268"/>
      <c r="H19" s="268"/>
      <c r="I19" s="268" t="s">
        <v>33</v>
      </c>
    </row>
    <row r="20" spans="1:10" ht="27.6" x14ac:dyDescent="0.3">
      <c r="A20" s="267"/>
      <c r="B20" s="269"/>
      <c r="C20" s="271"/>
      <c r="D20" s="272"/>
      <c r="E20" s="25" t="s">
        <v>94</v>
      </c>
      <c r="F20" s="25" t="s">
        <v>95</v>
      </c>
      <c r="G20" s="25" t="s">
        <v>36</v>
      </c>
      <c r="H20" s="25" t="s">
        <v>37</v>
      </c>
      <c r="I20" s="268"/>
    </row>
    <row r="21" spans="1:10" x14ac:dyDescent="0.3">
      <c r="A21" s="23">
        <v>1</v>
      </c>
      <c r="B21" s="125">
        <v>129345</v>
      </c>
      <c r="C21" s="124" t="s">
        <v>183</v>
      </c>
      <c r="D21" s="24"/>
      <c r="E21" s="123"/>
      <c r="F21" s="218">
        <v>0.36805555555555558</v>
      </c>
      <c r="G21" s="32">
        <v>6.9444444444444441E-3</v>
      </c>
      <c r="H21" s="219">
        <f>F21+G21</f>
        <v>0.375</v>
      </c>
      <c r="I21" s="262" t="s">
        <v>52</v>
      </c>
    </row>
    <row r="22" spans="1:10" x14ac:dyDescent="0.3">
      <c r="A22" s="23">
        <v>2</v>
      </c>
      <c r="B22" s="125">
        <v>129337</v>
      </c>
      <c r="C22" s="124" t="s">
        <v>184</v>
      </c>
      <c r="D22" s="24">
        <v>8.5</v>
      </c>
      <c r="E22" s="123">
        <v>1.3888888888888888E-2</v>
      </c>
      <c r="F22" s="218">
        <f t="shared" ref="F22:F40" si="0">H21+E22</f>
        <v>0.3888888888888889</v>
      </c>
      <c r="G22" s="32">
        <v>6.9444444444444441E-3</v>
      </c>
      <c r="H22" s="219">
        <f t="shared" ref="H22:H40" si="1">F22+G22</f>
        <v>0.39583333333333331</v>
      </c>
      <c r="I22" s="263"/>
      <c r="J22" s="12" t="s">
        <v>185</v>
      </c>
    </row>
    <row r="23" spans="1:10" ht="27.6" x14ac:dyDescent="0.3">
      <c r="A23" s="23"/>
      <c r="B23" s="220" t="s">
        <v>114</v>
      </c>
      <c r="C23" s="221" t="s">
        <v>113</v>
      </c>
      <c r="D23" s="222">
        <v>18</v>
      </c>
      <c r="E23" s="123">
        <v>2.4305555555555556E-2</v>
      </c>
      <c r="F23" s="218">
        <f t="shared" si="0"/>
        <v>0.4201388888888889</v>
      </c>
      <c r="G23" s="32">
        <v>3.472222222222222E-3</v>
      </c>
      <c r="H23" s="219">
        <f t="shared" si="1"/>
        <v>0.4236111111111111</v>
      </c>
      <c r="I23" s="36" t="s">
        <v>112</v>
      </c>
    </row>
    <row r="24" spans="1:10" x14ac:dyDescent="0.3">
      <c r="A24" s="23"/>
      <c r="B24" s="220" t="s">
        <v>116</v>
      </c>
      <c r="C24" s="221" t="s">
        <v>113</v>
      </c>
      <c r="D24" s="222" t="s">
        <v>96</v>
      </c>
      <c r="E24" s="123">
        <v>0</v>
      </c>
      <c r="F24" s="218">
        <f t="shared" si="0"/>
        <v>0.4236111111111111</v>
      </c>
      <c r="G24" s="32">
        <v>1.3888888888888888E-2</v>
      </c>
      <c r="H24" s="219">
        <f t="shared" si="1"/>
        <v>0.4375</v>
      </c>
      <c r="I24" s="36" t="s">
        <v>115</v>
      </c>
    </row>
    <row r="25" spans="1:10" x14ac:dyDescent="0.3">
      <c r="A25" s="23"/>
      <c r="B25" s="220"/>
      <c r="C25" s="221"/>
      <c r="D25" s="222" t="s">
        <v>96</v>
      </c>
      <c r="E25" s="123">
        <v>0</v>
      </c>
      <c r="F25" s="218">
        <f t="shared" si="0"/>
        <v>0.4375</v>
      </c>
      <c r="G25" s="32">
        <v>2.0833333333333332E-2</v>
      </c>
      <c r="H25" s="219">
        <f t="shared" si="1"/>
        <v>0.45833333333333331</v>
      </c>
      <c r="I25" s="36" t="s">
        <v>134</v>
      </c>
    </row>
    <row r="26" spans="1:10" x14ac:dyDescent="0.3">
      <c r="A26" s="42"/>
      <c r="B26" s="220" t="s">
        <v>116</v>
      </c>
      <c r="C26" s="221" t="s">
        <v>113</v>
      </c>
      <c r="D26" s="222" t="s">
        <v>96</v>
      </c>
      <c r="E26" s="123">
        <v>0</v>
      </c>
      <c r="F26" s="218">
        <f t="shared" si="0"/>
        <v>0.45833333333333331</v>
      </c>
      <c r="G26" s="36">
        <v>2.7777777777777776E-2</v>
      </c>
      <c r="H26" s="219">
        <f t="shared" si="1"/>
        <v>0.4861111111111111</v>
      </c>
      <c r="I26" s="221" t="s">
        <v>41</v>
      </c>
      <c r="J26" s="12" t="s">
        <v>41</v>
      </c>
    </row>
    <row r="27" spans="1:10" x14ac:dyDescent="0.3">
      <c r="A27" s="42">
        <v>1</v>
      </c>
      <c r="B27" s="101">
        <v>127224</v>
      </c>
      <c r="C27" s="100" t="s">
        <v>186</v>
      </c>
      <c r="D27" s="223">
        <v>12</v>
      </c>
      <c r="E27" s="97">
        <v>1.3888888888888888E-2</v>
      </c>
      <c r="F27" s="218">
        <f t="shared" si="0"/>
        <v>0.5</v>
      </c>
      <c r="G27" s="36">
        <v>6.9444444444444441E-3</v>
      </c>
      <c r="H27" s="219">
        <f t="shared" si="1"/>
        <v>0.50694444444444442</v>
      </c>
      <c r="I27" s="262" t="s">
        <v>133</v>
      </c>
      <c r="J27" s="122"/>
    </row>
    <row r="28" spans="1:10" x14ac:dyDescent="0.3">
      <c r="A28" s="42">
        <f t="shared" ref="A28:A38" si="2">A27+1</f>
        <v>2</v>
      </c>
      <c r="B28" s="101">
        <v>127282</v>
      </c>
      <c r="C28" s="100" t="s">
        <v>187</v>
      </c>
      <c r="D28" s="224">
        <v>1.5</v>
      </c>
      <c r="E28" s="97">
        <v>3.472222222222222E-3</v>
      </c>
      <c r="F28" s="218">
        <f t="shared" si="0"/>
        <v>0.51041666666666663</v>
      </c>
      <c r="G28" s="36">
        <v>6.9444444444444441E-3</v>
      </c>
      <c r="H28" s="219">
        <f t="shared" si="1"/>
        <v>0.51736111111111105</v>
      </c>
      <c r="I28" s="264"/>
      <c r="J28" s="122"/>
    </row>
    <row r="29" spans="1:10" x14ac:dyDescent="0.3">
      <c r="A29" s="42">
        <f t="shared" si="2"/>
        <v>3</v>
      </c>
      <c r="B29" s="101">
        <v>127221</v>
      </c>
      <c r="C29" s="100" t="s">
        <v>187</v>
      </c>
      <c r="D29" s="224">
        <v>0.5</v>
      </c>
      <c r="E29" s="97">
        <v>3.472222222222222E-3</v>
      </c>
      <c r="F29" s="218">
        <f t="shared" si="0"/>
        <v>0.52083333333333326</v>
      </c>
      <c r="G29" s="36">
        <v>3.472222222222222E-3</v>
      </c>
      <c r="H29" s="219">
        <f t="shared" si="1"/>
        <v>0.52430555555555547</v>
      </c>
      <c r="I29" s="263"/>
      <c r="J29" s="122"/>
    </row>
    <row r="30" spans="1:10" x14ac:dyDescent="0.3">
      <c r="A30" s="42">
        <f t="shared" si="2"/>
        <v>4</v>
      </c>
      <c r="B30" s="101">
        <v>127214</v>
      </c>
      <c r="C30" s="100" t="s">
        <v>188</v>
      </c>
      <c r="D30" s="224">
        <v>1</v>
      </c>
      <c r="E30" s="97">
        <v>3.472222222222222E-3</v>
      </c>
      <c r="F30" s="218">
        <f t="shared" si="0"/>
        <v>0.52777777777777768</v>
      </c>
      <c r="G30" s="36">
        <v>1.3888888888888888E-2</v>
      </c>
      <c r="H30" s="219">
        <f t="shared" si="1"/>
        <v>0.54166666666666652</v>
      </c>
      <c r="I30" s="36" t="s">
        <v>117</v>
      </c>
      <c r="J30" s="122"/>
    </row>
    <row r="31" spans="1:10" ht="27.6" x14ac:dyDescent="0.3">
      <c r="A31" s="42">
        <f t="shared" si="2"/>
        <v>5</v>
      </c>
      <c r="B31" s="101">
        <v>127543</v>
      </c>
      <c r="C31" s="100" t="s">
        <v>189</v>
      </c>
      <c r="D31" s="224">
        <v>2</v>
      </c>
      <c r="E31" s="97">
        <v>3.472222222222222E-3</v>
      </c>
      <c r="F31" s="218">
        <f t="shared" si="0"/>
        <v>0.54513888888888873</v>
      </c>
      <c r="G31" s="36">
        <v>6.9444444444444441E-3</v>
      </c>
      <c r="H31" s="219">
        <f t="shared" si="1"/>
        <v>0.55208333333333315</v>
      </c>
      <c r="I31" s="36" t="s">
        <v>133</v>
      </c>
      <c r="J31" s="122"/>
    </row>
    <row r="32" spans="1:10" x14ac:dyDescent="0.3">
      <c r="A32" s="42">
        <f t="shared" si="2"/>
        <v>6</v>
      </c>
      <c r="B32" s="101">
        <v>129345</v>
      </c>
      <c r="C32" s="100" t="s">
        <v>183</v>
      </c>
      <c r="D32" s="224">
        <v>6</v>
      </c>
      <c r="E32" s="97">
        <v>1.3888888888888888E-2</v>
      </c>
      <c r="F32" s="218">
        <f t="shared" si="0"/>
        <v>0.56597222222222199</v>
      </c>
      <c r="G32" s="36">
        <v>1.3888888888888888E-2</v>
      </c>
      <c r="H32" s="219">
        <f t="shared" si="1"/>
        <v>0.57986111111111083</v>
      </c>
      <c r="I32" s="280" t="s">
        <v>117</v>
      </c>
      <c r="J32" s="122"/>
    </row>
    <row r="33" spans="1:10" x14ac:dyDescent="0.3">
      <c r="A33" s="42">
        <f t="shared" si="2"/>
        <v>7</v>
      </c>
      <c r="B33" s="101">
        <v>129346</v>
      </c>
      <c r="C33" s="100" t="s">
        <v>190</v>
      </c>
      <c r="D33" s="224">
        <v>1.5</v>
      </c>
      <c r="E33" s="97">
        <v>3.472222222222222E-3</v>
      </c>
      <c r="F33" s="218">
        <f t="shared" si="0"/>
        <v>0.58333333333333304</v>
      </c>
      <c r="G33" s="36">
        <v>1.3888888888888888E-2</v>
      </c>
      <c r="H33" s="219">
        <f t="shared" si="1"/>
        <v>0.59722222222222188</v>
      </c>
      <c r="I33" s="280"/>
      <c r="J33" s="122"/>
    </row>
    <row r="34" spans="1:10" x14ac:dyDescent="0.3">
      <c r="A34" s="42">
        <f t="shared" si="2"/>
        <v>8</v>
      </c>
      <c r="B34" s="101">
        <v>129336</v>
      </c>
      <c r="C34" s="100" t="s">
        <v>191</v>
      </c>
      <c r="D34" s="224">
        <v>1.5</v>
      </c>
      <c r="E34" s="97">
        <v>3.472222222222222E-3</v>
      </c>
      <c r="F34" s="218">
        <f t="shared" si="0"/>
        <v>0.60069444444444409</v>
      </c>
      <c r="G34" s="36">
        <v>1.3888888888888888E-2</v>
      </c>
      <c r="H34" s="219">
        <f t="shared" si="1"/>
        <v>0.61458333333333293</v>
      </c>
      <c r="I34" s="280"/>
      <c r="J34" s="122"/>
    </row>
    <row r="35" spans="1:10" x14ac:dyDescent="0.3">
      <c r="A35" s="42">
        <f t="shared" si="2"/>
        <v>9</v>
      </c>
      <c r="B35" s="101">
        <v>127224</v>
      </c>
      <c r="C35" s="100" t="s">
        <v>186</v>
      </c>
      <c r="D35" s="224">
        <v>2.5</v>
      </c>
      <c r="E35" s="97">
        <v>6.9444444444444441E-3</v>
      </c>
      <c r="F35" s="218">
        <f t="shared" si="0"/>
        <v>0.62152777777777735</v>
      </c>
      <c r="G35" s="36">
        <v>6.9444444444444441E-3</v>
      </c>
      <c r="H35" s="219">
        <f t="shared" si="1"/>
        <v>0.62847222222222177</v>
      </c>
      <c r="I35" s="280" t="s">
        <v>52</v>
      </c>
      <c r="J35" s="122"/>
    </row>
    <row r="36" spans="1:10" x14ac:dyDescent="0.3">
      <c r="A36" s="42">
        <f t="shared" si="2"/>
        <v>10</v>
      </c>
      <c r="B36" s="101">
        <v>127282</v>
      </c>
      <c r="C36" s="100" t="s">
        <v>187</v>
      </c>
      <c r="D36" s="224">
        <v>1.5</v>
      </c>
      <c r="E36" s="97">
        <v>3.472222222222222E-3</v>
      </c>
      <c r="F36" s="218">
        <f t="shared" si="0"/>
        <v>0.63194444444444398</v>
      </c>
      <c r="G36" s="36">
        <v>6.9444444444444441E-3</v>
      </c>
      <c r="H36" s="219">
        <f t="shared" si="1"/>
        <v>0.6388888888888884</v>
      </c>
      <c r="I36" s="280"/>
      <c r="J36" s="122"/>
    </row>
    <row r="37" spans="1:10" x14ac:dyDescent="0.3">
      <c r="A37" s="42">
        <f t="shared" si="2"/>
        <v>11</v>
      </c>
      <c r="B37" s="101">
        <v>127221</v>
      </c>
      <c r="C37" s="100" t="s">
        <v>187</v>
      </c>
      <c r="D37" s="224">
        <v>0.5</v>
      </c>
      <c r="E37" s="97">
        <v>3.472222222222222E-3</v>
      </c>
      <c r="F37" s="218">
        <f t="shared" si="0"/>
        <v>0.64236111111111061</v>
      </c>
      <c r="G37" s="36">
        <v>3.472222222222222E-3</v>
      </c>
      <c r="H37" s="219">
        <f t="shared" si="1"/>
        <v>0.64583333333333282</v>
      </c>
      <c r="I37" s="280"/>
      <c r="J37" s="122"/>
    </row>
    <row r="38" spans="1:10" x14ac:dyDescent="0.3">
      <c r="A38" s="42">
        <f t="shared" si="2"/>
        <v>12</v>
      </c>
      <c r="B38" s="101">
        <v>127543</v>
      </c>
      <c r="C38" s="100" t="s">
        <v>189</v>
      </c>
      <c r="D38" s="224">
        <v>3</v>
      </c>
      <c r="E38" s="97">
        <v>6.9444444444444441E-3</v>
      </c>
      <c r="F38" s="218">
        <f t="shared" si="0"/>
        <v>0.65277777777777724</v>
      </c>
      <c r="G38" s="36">
        <v>6.9444444444444441E-3</v>
      </c>
      <c r="H38" s="219">
        <f t="shared" si="1"/>
        <v>0.65972222222222165</v>
      </c>
      <c r="I38" s="280"/>
      <c r="J38" s="12" t="s">
        <v>78</v>
      </c>
    </row>
    <row r="39" spans="1:10" x14ac:dyDescent="0.3">
      <c r="A39" s="42"/>
      <c r="B39" s="220" t="s">
        <v>116</v>
      </c>
      <c r="C39" s="221" t="s">
        <v>113</v>
      </c>
      <c r="D39" s="224">
        <v>9</v>
      </c>
      <c r="E39" s="97">
        <v>1.3888888888888888E-2</v>
      </c>
      <c r="F39" s="218">
        <f t="shared" si="0"/>
        <v>0.67361111111111049</v>
      </c>
      <c r="G39" s="36">
        <v>2.7777777777777776E-2</v>
      </c>
      <c r="H39" s="219">
        <f t="shared" si="1"/>
        <v>0.70138888888888828</v>
      </c>
      <c r="I39" s="99" t="s">
        <v>115</v>
      </c>
    </row>
    <row r="40" spans="1:10" ht="27.6" x14ac:dyDescent="0.3">
      <c r="A40" s="42"/>
      <c r="B40" s="220" t="s">
        <v>114</v>
      </c>
      <c r="C40" s="221" t="s">
        <v>113</v>
      </c>
      <c r="D40" s="222"/>
      <c r="E40" s="97"/>
      <c r="F40" s="218">
        <f t="shared" si="0"/>
        <v>0.70138888888888828</v>
      </c>
      <c r="G40" s="32">
        <v>3.472222222222222E-3</v>
      </c>
      <c r="H40" s="219">
        <f t="shared" si="1"/>
        <v>0.70486111111111049</v>
      </c>
      <c r="I40" s="36" t="s">
        <v>112</v>
      </c>
    </row>
    <row r="41" spans="1:10" x14ac:dyDescent="0.3">
      <c r="D41" s="96"/>
      <c r="E41" s="57"/>
      <c r="F41" s="57"/>
      <c r="G41" s="57"/>
      <c r="H41" s="57"/>
      <c r="I41" s="58"/>
    </row>
    <row r="42" spans="1:10" x14ac:dyDescent="0.3">
      <c r="B42" s="91" t="s">
        <v>55</v>
      </c>
      <c r="C42" s="94">
        <f>C43+C44</f>
        <v>0.33680555555555558</v>
      </c>
      <c r="D42" s="91"/>
      <c r="E42" s="91"/>
      <c r="F42" s="91"/>
      <c r="G42" s="91"/>
      <c r="H42" s="95"/>
    </row>
    <row r="43" spans="1:10" x14ac:dyDescent="0.3">
      <c r="B43" s="91" t="s">
        <v>56</v>
      </c>
      <c r="C43" s="94">
        <f>SUM(E21:E40)</f>
        <v>0.12152777777777779</v>
      </c>
      <c r="D43" s="91"/>
      <c r="E43" s="93"/>
      <c r="F43" s="91"/>
      <c r="G43" s="91"/>
      <c r="H43" s="90"/>
      <c r="I43" s="65"/>
    </row>
    <row r="44" spans="1:10" x14ac:dyDescent="0.3">
      <c r="B44" s="91" t="s">
        <v>57</v>
      </c>
      <c r="C44" s="92">
        <f>SUM(G21:G40)</f>
        <v>0.21527777777777779</v>
      </c>
      <c r="D44" s="91"/>
      <c r="E44" s="91"/>
      <c r="F44" s="91"/>
      <c r="G44" s="91"/>
      <c r="H44" s="90"/>
      <c r="I44" s="66"/>
    </row>
    <row r="45" spans="1:10" s="7" customFormat="1" x14ac:dyDescent="0.3">
      <c r="B45" s="70"/>
      <c r="E45" s="8"/>
      <c r="F45" s="8"/>
      <c r="G45" s="8"/>
      <c r="H45" s="8"/>
      <c r="I45" s="8"/>
    </row>
  </sheetData>
  <mergeCells count="12">
    <mergeCell ref="I21:I22"/>
    <mergeCell ref="I27:I29"/>
    <mergeCell ref="I32:I34"/>
    <mergeCell ref="I35:I38"/>
    <mergeCell ref="A9:I9"/>
    <mergeCell ref="A10:I10"/>
    <mergeCell ref="A19:A20"/>
    <mergeCell ref="B19:B20"/>
    <mergeCell ref="C19:C20"/>
    <mergeCell ref="D19:D20"/>
    <mergeCell ref="E19:H19"/>
    <mergeCell ref="I19:I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48" sqref="A42:XFD48"/>
    </sheetView>
  </sheetViews>
  <sheetFormatPr defaultColWidth="10.44140625" defaultRowHeight="13.8" x14ac:dyDescent="0.3"/>
  <cols>
    <col min="1" max="1" width="4.109375" style="12" customWidth="1"/>
    <col min="2" max="2" width="26.44140625" style="12" customWidth="1"/>
    <col min="3" max="3" width="38.6640625" style="12" customWidth="1"/>
    <col min="4" max="4" width="14" style="12" customWidth="1"/>
    <col min="5" max="5" width="8.6640625" style="12" customWidth="1"/>
    <col min="6" max="6" width="11.44140625" style="12" customWidth="1"/>
    <col min="7" max="7" width="10" style="12" customWidth="1"/>
    <col min="8" max="8" width="12.44140625" style="12" customWidth="1"/>
    <col min="9" max="9" width="27.5546875" style="12" customWidth="1"/>
    <col min="10" max="21" width="5.5546875" style="12" customWidth="1"/>
    <col min="22" max="16384" width="10.44140625" style="12"/>
  </cols>
  <sheetData>
    <row r="1" spans="1:11" s="107" customFormat="1" x14ac:dyDescent="0.3">
      <c r="B1" s="225"/>
      <c r="C1" s="225"/>
      <c r="D1" s="226"/>
      <c r="F1" s="225"/>
      <c r="G1" s="225"/>
      <c r="H1" s="225"/>
      <c r="I1" s="225"/>
      <c r="J1" s="226"/>
      <c r="K1" s="226"/>
    </row>
    <row r="2" spans="1:11" s="107" customFormat="1" x14ac:dyDescent="0.3">
      <c r="B2" s="225"/>
      <c r="C2" s="225"/>
      <c r="D2" s="226"/>
      <c r="F2" s="225"/>
      <c r="G2" s="225"/>
      <c r="H2" s="225"/>
      <c r="I2" s="225"/>
      <c r="J2" s="226"/>
      <c r="K2" s="226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11" ht="15.75" customHeight="1" x14ac:dyDescent="0.3">
      <c r="A5" s="265" t="s">
        <v>170</v>
      </c>
      <c r="B5" s="265"/>
      <c r="C5" s="265"/>
      <c r="D5" s="265"/>
      <c r="E5" s="265"/>
      <c r="F5" s="265"/>
      <c r="G5" s="265"/>
      <c r="H5" s="265"/>
      <c r="I5" s="265"/>
    </row>
    <row r="6" spans="1:11" x14ac:dyDescent="0.3">
      <c r="A6" s="12" t="s">
        <v>17</v>
      </c>
      <c r="C6" s="14" t="s">
        <v>18</v>
      </c>
    </row>
    <row r="7" spans="1:11" x14ac:dyDescent="0.3">
      <c r="A7" s="12" t="s">
        <v>19</v>
      </c>
      <c r="C7" s="20" t="s">
        <v>108</v>
      </c>
    </row>
    <row r="8" spans="1:11" x14ac:dyDescent="0.3">
      <c r="A8" s="12" t="s">
        <v>20</v>
      </c>
      <c r="C8" s="16"/>
    </row>
    <row r="9" spans="1:11" x14ac:dyDescent="0.3">
      <c r="A9" s="12" t="s">
        <v>21</v>
      </c>
      <c r="C9" s="14" t="s">
        <v>4</v>
      </c>
    </row>
    <row r="10" spans="1:11" x14ac:dyDescent="0.3">
      <c r="A10" s="12" t="s">
        <v>22</v>
      </c>
      <c r="C10" s="84">
        <f>SUM(D16:D34)</f>
        <v>69</v>
      </c>
    </row>
    <row r="11" spans="1:11" x14ac:dyDescent="0.3">
      <c r="A11" s="12" t="s">
        <v>23</v>
      </c>
      <c r="C11" s="14" t="s">
        <v>24</v>
      </c>
    </row>
    <row r="12" spans="1:11" x14ac:dyDescent="0.3">
      <c r="A12" s="19" t="s">
        <v>25</v>
      </c>
      <c r="B12" s="19"/>
      <c r="C12" s="103">
        <v>1000</v>
      </c>
      <c r="D12" s="20"/>
      <c r="F12" s="20"/>
      <c r="G12" s="19"/>
      <c r="H12" s="19"/>
      <c r="I12" s="19"/>
    </row>
    <row r="13" spans="1:11" x14ac:dyDescent="0.3">
      <c r="H13" s="12" t="s">
        <v>59</v>
      </c>
    </row>
    <row r="14" spans="1:11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1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11" x14ac:dyDescent="0.3">
      <c r="A16" s="23">
        <v>1</v>
      </c>
      <c r="B16" s="101">
        <v>129345</v>
      </c>
      <c r="C16" s="100" t="s">
        <v>183</v>
      </c>
      <c r="D16" s="227" t="s">
        <v>96</v>
      </c>
      <c r="E16" s="97" t="s">
        <v>96</v>
      </c>
      <c r="F16" s="228">
        <v>0.36805555555555558</v>
      </c>
      <c r="G16" s="32">
        <v>6.9444444444444441E-3</v>
      </c>
      <c r="H16" s="229">
        <f t="shared" ref="H16:H34" si="0">F16+G16</f>
        <v>0.375</v>
      </c>
      <c r="I16" s="262" t="s">
        <v>52</v>
      </c>
    </row>
    <row r="17" spans="1:10" x14ac:dyDescent="0.3">
      <c r="A17" s="23">
        <v>2</v>
      </c>
      <c r="B17" s="101">
        <v>129337</v>
      </c>
      <c r="C17" s="100" t="s">
        <v>184</v>
      </c>
      <c r="D17" s="227">
        <v>8.5</v>
      </c>
      <c r="E17" s="97">
        <v>1.3888888888888888E-2</v>
      </c>
      <c r="F17" s="228">
        <f t="shared" ref="F17:F34" si="1">H16+E17</f>
        <v>0.3888888888888889</v>
      </c>
      <c r="G17" s="36">
        <v>6.9444444444444441E-3</v>
      </c>
      <c r="H17" s="229">
        <f t="shared" si="0"/>
        <v>0.39583333333333331</v>
      </c>
      <c r="I17" s="263"/>
      <c r="J17" s="12" t="s">
        <v>185</v>
      </c>
    </row>
    <row r="18" spans="1:10" x14ac:dyDescent="0.3">
      <c r="A18" s="23"/>
      <c r="B18" s="101" t="s">
        <v>114</v>
      </c>
      <c r="C18" s="100" t="s">
        <v>113</v>
      </c>
      <c r="D18" s="230">
        <v>18</v>
      </c>
      <c r="E18" s="123">
        <v>2.4305555555555556E-2</v>
      </c>
      <c r="F18" s="228">
        <f t="shared" si="1"/>
        <v>0.4201388888888889</v>
      </c>
      <c r="G18" s="36">
        <v>3.472222222222222E-3</v>
      </c>
      <c r="H18" s="229">
        <f t="shared" si="0"/>
        <v>0.4236111111111111</v>
      </c>
      <c r="I18" s="36" t="s">
        <v>112</v>
      </c>
    </row>
    <row r="19" spans="1:10" x14ac:dyDescent="0.3">
      <c r="A19" s="23"/>
      <c r="B19" s="101" t="s">
        <v>116</v>
      </c>
      <c r="C19" s="100" t="s">
        <v>113</v>
      </c>
      <c r="D19" s="227" t="s">
        <v>96</v>
      </c>
      <c r="E19" s="97">
        <v>0</v>
      </c>
      <c r="F19" s="228">
        <f t="shared" si="1"/>
        <v>0.4236111111111111</v>
      </c>
      <c r="G19" s="36">
        <v>1.3888888888888888E-2</v>
      </c>
      <c r="H19" s="229">
        <f t="shared" si="0"/>
        <v>0.4375</v>
      </c>
      <c r="I19" s="36" t="s">
        <v>115</v>
      </c>
    </row>
    <row r="20" spans="1:10" x14ac:dyDescent="0.3">
      <c r="A20" s="23"/>
      <c r="B20" s="101"/>
      <c r="C20" s="100"/>
      <c r="D20" s="227" t="s">
        <v>96</v>
      </c>
      <c r="E20" s="97">
        <v>0</v>
      </c>
      <c r="F20" s="228">
        <f t="shared" si="1"/>
        <v>0.4375</v>
      </c>
      <c r="G20" s="36">
        <v>2.0833333333333332E-2</v>
      </c>
      <c r="H20" s="229">
        <f t="shared" si="0"/>
        <v>0.45833333333333331</v>
      </c>
      <c r="I20" s="36" t="s">
        <v>134</v>
      </c>
    </row>
    <row r="21" spans="1:10" x14ac:dyDescent="0.3">
      <c r="A21" s="23"/>
      <c r="B21" s="101" t="s">
        <v>116</v>
      </c>
      <c r="C21" s="100" t="s">
        <v>113</v>
      </c>
      <c r="D21" s="230" t="s">
        <v>96</v>
      </c>
      <c r="E21" s="123">
        <v>0</v>
      </c>
      <c r="F21" s="228">
        <f t="shared" si="1"/>
        <v>0.45833333333333331</v>
      </c>
      <c r="G21" s="36">
        <v>2.7777777777777776E-2</v>
      </c>
      <c r="H21" s="229">
        <f t="shared" si="0"/>
        <v>0.4861111111111111</v>
      </c>
      <c r="I21" s="231" t="s">
        <v>41</v>
      </c>
      <c r="J21" s="12" t="s">
        <v>41</v>
      </c>
    </row>
    <row r="22" spans="1:10" x14ac:dyDescent="0.3">
      <c r="A22" s="42">
        <v>1</v>
      </c>
      <c r="B22" s="101">
        <v>127224</v>
      </c>
      <c r="C22" s="100" t="s">
        <v>186</v>
      </c>
      <c r="D22" s="232">
        <v>12</v>
      </c>
      <c r="E22" s="97">
        <v>1.3888888888888888E-2</v>
      </c>
      <c r="F22" s="228">
        <f t="shared" si="1"/>
        <v>0.5</v>
      </c>
      <c r="G22" s="36">
        <v>6.9444444444444441E-3</v>
      </c>
      <c r="H22" s="229">
        <f t="shared" si="0"/>
        <v>0.50694444444444442</v>
      </c>
      <c r="I22" s="262" t="s">
        <v>133</v>
      </c>
      <c r="J22" s="102"/>
    </row>
    <row r="23" spans="1:10" x14ac:dyDescent="0.3">
      <c r="A23" s="42">
        <f t="shared" ref="A23:A32" si="2">A22+1</f>
        <v>2</v>
      </c>
      <c r="B23" s="101">
        <v>127282</v>
      </c>
      <c r="C23" s="100" t="s">
        <v>187</v>
      </c>
      <c r="D23" s="233">
        <v>1.5</v>
      </c>
      <c r="E23" s="97">
        <v>3.472222222222222E-3</v>
      </c>
      <c r="F23" s="228">
        <f t="shared" si="1"/>
        <v>0.51041666666666663</v>
      </c>
      <c r="G23" s="36">
        <v>6.9444444444444441E-3</v>
      </c>
      <c r="H23" s="229">
        <f t="shared" si="0"/>
        <v>0.51736111111111105</v>
      </c>
      <c r="I23" s="264"/>
      <c r="J23" s="102"/>
    </row>
    <row r="24" spans="1:10" x14ac:dyDescent="0.3">
      <c r="A24" s="42">
        <f t="shared" si="2"/>
        <v>3</v>
      </c>
      <c r="B24" s="101">
        <v>127221</v>
      </c>
      <c r="C24" s="100" t="s">
        <v>187</v>
      </c>
      <c r="D24" s="233">
        <v>0.5</v>
      </c>
      <c r="E24" s="97">
        <v>3.472222222222222E-3</v>
      </c>
      <c r="F24" s="228">
        <f t="shared" si="1"/>
        <v>0.52083333333333326</v>
      </c>
      <c r="G24" s="36">
        <v>3.472222222222222E-3</v>
      </c>
      <c r="H24" s="229">
        <f t="shared" si="0"/>
        <v>0.52430555555555547</v>
      </c>
      <c r="I24" s="263"/>
      <c r="J24" s="102"/>
    </row>
    <row r="25" spans="1:10" x14ac:dyDescent="0.3">
      <c r="A25" s="42">
        <f t="shared" si="2"/>
        <v>4</v>
      </c>
      <c r="B25" s="101">
        <v>127543</v>
      </c>
      <c r="C25" s="100" t="s">
        <v>189</v>
      </c>
      <c r="D25" s="233">
        <v>3</v>
      </c>
      <c r="E25" s="97">
        <v>6.9444444444444441E-3</v>
      </c>
      <c r="F25" s="228">
        <f t="shared" si="1"/>
        <v>0.53124999999999989</v>
      </c>
      <c r="G25" s="36">
        <v>6.9444444444444441E-3</v>
      </c>
      <c r="H25" s="229">
        <f t="shared" si="0"/>
        <v>0.53819444444444431</v>
      </c>
      <c r="I25" s="36" t="s">
        <v>133</v>
      </c>
      <c r="J25" s="102"/>
    </row>
    <row r="26" spans="1:10" x14ac:dyDescent="0.3">
      <c r="A26" s="42">
        <f t="shared" si="2"/>
        <v>5</v>
      </c>
      <c r="B26" s="101">
        <v>129345</v>
      </c>
      <c r="C26" s="100" t="s">
        <v>183</v>
      </c>
      <c r="D26" s="233">
        <v>6</v>
      </c>
      <c r="E26" s="97">
        <v>1.3888888888888888E-2</v>
      </c>
      <c r="F26" s="228">
        <f t="shared" si="1"/>
        <v>0.55208333333333315</v>
      </c>
      <c r="G26" s="36">
        <v>1.3888888888888888E-2</v>
      </c>
      <c r="H26" s="229">
        <f t="shared" si="0"/>
        <v>0.56597222222222199</v>
      </c>
      <c r="I26" s="280" t="s">
        <v>117</v>
      </c>
      <c r="J26" s="102"/>
    </row>
    <row r="27" spans="1:10" x14ac:dyDescent="0.3">
      <c r="A27" s="42">
        <f t="shared" si="2"/>
        <v>6</v>
      </c>
      <c r="B27" s="101">
        <v>129346</v>
      </c>
      <c r="C27" s="100" t="s">
        <v>190</v>
      </c>
      <c r="D27" s="233">
        <v>1.5</v>
      </c>
      <c r="E27" s="97">
        <v>3.472222222222222E-3</v>
      </c>
      <c r="F27" s="228">
        <f t="shared" si="1"/>
        <v>0.5694444444444442</v>
      </c>
      <c r="G27" s="36">
        <v>1.3888888888888888E-2</v>
      </c>
      <c r="H27" s="229">
        <f t="shared" si="0"/>
        <v>0.58333333333333304</v>
      </c>
      <c r="I27" s="280"/>
      <c r="J27" s="102"/>
    </row>
    <row r="28" spans="1:10" x14ac:dyDescent="0.3">
      <c r="A28" s="42">
        <f t="shared" si="2"/>
        <v>7</v>
      </c>
      <c r="B28" s="101">
        <v>129336</v>
      </c>
      <c r="C28" s="100" t="s">
        <v>191</v>
      </c>
      <c r="D28" s="233">
        <v>1.5</v>
      </c>
      <c r="E28" s="97">
        <v>3.472222222222222E-3</v>
      </c>
      <c r="F28" s="234">
        <f t="shared" si="1"/>
        <v>0.58680555555555525</v>
      </c>
      <c r="G28" s="36">
        <v>1.3888888888888888E-2</v>
      </c>
      <c r="H28" s="235">
        <f t="shared" si="0"/>
        <v>0.60069444444444409</v>
      </c>
      <c r="I28" s="280"/>
      <c r="J28" s="102"/>
    </row>
    <row r="29" spans="1:10" x14ac:dyDescent="0.3">
      <c r="A29" s="42">
        <f t="shared" si="2"/>
        <v>8</v>
      </c>
      <c r="B29" s="101">
        <v>127224</v>
      </c>
      <c r="C29" s="100" t="s">
        <v>186</v>
      </c>
      <c r="D29" s="233">
        <v>2.5</v>
      </c>
      <c r="E29" s="97">
        <v>6.9444444444444441E-3</v>
      </c>
      <c r="F29" s="234">
        <f t="shared" si="1"/>
        <v>0.60763888888888851</v>
      </c>
      <c r="G29" s="36">
        <v>6.9444444444444441E-3</v>
      </c>
      <c r="H29" s="235">
        <f t="shared" si="0"/>
        <v>0.61458333333333293</v>
      </c>
      <c r="I29" s="280" t="s">
        <v>52</v>
      </c>
      <c r="J29" s="102"/>
    </row>
    <row r="30" spans="1:10" x14ac:dyDescent="0.3">
      <c r="A30" s="42">
        <f t="shared" si="2"/>
        <v>9</v>
      </c>
      <c r="B30" s="101">
        <v>127282</v>
      </c>
      <c r="C30" s="100" t="s">
        <v>187</v>
      </c>
      <c r="D30" s="233">
        <v>1.5</v>
      </c>
      <c r="E30" s="97">
        <v>3.472222222222222E-3</v>
      </c>
      <c r="F30" s="234">
        <f t="shared" si="1"/>
        <v>0.61805555555555514</v>
      </c>
      <c r="G30" s="36">
        <v>6.9444444444444441E-3</v>
      </c>
      <c r="H30" s="235">
        <f t="shared" si="0"/>
        <v>0.62499999999999956</v>
      </c>
      <c r="I30" s="280"/>
      <c r="J30" s="102"/>
    </row>
    <row r="31" spans="1:10" x14ac:dyDescent="0.3">
      <c r="A31" s="42">
        <f t="shared" si="2"/>
        <v>10</v>
      </c>
      <c r="B31" s="101">
        <v>127221</v>
      </c>
      <c r="C31" s="100" t="s">
        <v>187</v>
      </c>
      <c r="D31" s="233">
        <v>0.5</v>
      </c>
      <c r="E31" s="97">
        <v>3.472222222222222E-3</v>
      </c>
      <c r="F31" s="234">
        <f t="shared" si="1"/>
        <v>0.62847222222222177</v>
      </c>
      <c r="G31" s="36">
        <v>3.472222222222222E-3</v>
      </c>
      <c r="H31" s="235">
        <f t="shared" si="0"/>
        <v>0.63194444444444398</v>
      </c>
      <c r="I31" s="280"/>
      <c r="J31" s="102"/>
    </row>
    <row r="32" spans="1:10" x14ac:dyDescent="0.3">
      <c r="A32" s="42">
        <f t="shared" si="2"/>
        <v>11</v>
      </c>
      <c r="B32" s="101">
        <v>127543</v>
      </c>
      <c r="C32" s="100" t="s">
        <v>189</v>
      </c>
      <c r="D32" s="233">
        <v>3</v>
      </c>
      <c r="E32" s="97">
        <v>6.9444444444444441E-3</v>
      </c>
      <c r="F32" s="234">
        <f t="shared" si="1"/>
        <v>0.6388888888888884</v>
      </c>
      <c r="G32" s="36">
        <v>6.9444444444444441E-3</v>
      </c>
      <c r="H32" s="235">
        <f t="shared" si="0"/>
        <v>0.64583333333333282</v>
      </c>
      <c r="I32" s="280"/>
      <c r="J32" s="12" t="s">
        <v>78</v>
      </c>
    </row>
    <row r="33" spans="1:9" x14ac:dyDescent="0.3">
      <c r="A33" s="42"/>
      <c r="B33" s="236" t="s">
        <v>116</v>
      </c>
      <c r="C33" s="231" t="s">
        <v>113</v>
      </c>
      <c r="D33" s="233">
        <v>9</v>
      </c>
      <c r="E33" s="97">
        <v>1.3888888888888888E-2</v>
      </c>
      <c r="F33" s="234">
        <f t="shared" si="1"/>
        <v>0.65972222222222165</v>
      </c>
      <c r="G33" s="36">
        <v>2.7777777777777776E-2</v>
      </c>
      <c r="H33" s="235">
        <f t="shared" si="0"/>
        <v>0.68749999999999944</v>
      </c>
      <c r="I33" s="99" t="s">
        <v>115</v>
      </c>
    </row>
    <row r="34" spans="1:9" x14ac:dyDescent="0.3">
      <c r="A34" s="42"/>
      <c r="B34" s="237" t="s">
        <v>114</v>
      </c>
      <c r="C34" s="238" t="s">
        <v>113</v>
      </c>
      <c r="D34" s="239" t="s">
        <v>96</v>
      </c>
      <c r="E34" s="97">
        <v>0</v>
      </c>
      <c r="F34" s="234">
        <f t="shared" si="1"/>
        <v>0.68749999999999944</v>
      </c>
      <c r="G34" s="32">
        <v>3.472222222222222E-3</v>
      </c>
      <c r="H34" s="235">
        <f t="shared" si="0"/>
        <v>0.69097222222222165</v>
      </c>
      <c r="I34" s="36" t="s">
        <v>112</v>
      </c>
    </row>
    <row r="35" spans="1:9" x14ac:dyDescent="0.3">
      <c r="D35" s="96"/>
      <c r="E35" s="57"/>
      <c r="F35" s="57"/>
      <c r="G35" s="57"/>
      <c r="H35" s="57"/>
      <c r="I35" s="58"/>
    </row>
    <row r="36" spans="1:9" x14ac:dyDescent="0.3">
      <c r="B36" s="91" t="s">
        <v>55</v>
      </c>
      <c r="C36" s="92">
        <f>H34-F16</f>
        <v>0.32291666666666607</v>
      </c>
      <c r="D36" s="91"/>
      <c r="E36" s="91"/>
      <c r="F36" s="91"/>
      <c r="G36" s="91"/>
      <c r="H36" s="95"/>
    </row>
    <row r="37" spans="1:9" x14ac:dyDescent="0.3">
      <c r="B37" s="91" t="s">
        <v>56</v>
      </c>
      <c r="C37" s="94">
        <f>SUM(E16:E34)</f>
        <v>0.12152777777777779</v>
      </c>
      <c r="D37" s="141"/>
      <c r="E37" s="93"/>
      <c r="F37" s="91"/>
      <c r="G37" s="91"/>
      <c r="H37" s="90"/>
      <c r="I37" s="65"/>
    </row>
    <row r="38" spans="1:9" x14ac:dyDescent="0.3">
      <c r="B38" s="91" t="s">
        <v>57</v>
      </c>
      <c r="C38" s="94">
        <f>SUM(G16:G34)</f>
        <v>0.2013888888888889</v>
      </c>
      <c r="D38" s="141"/>
      <c r="E38" s="91"/>
      <c r="F38" s="91"/>
      <c r="G38" s="91"/>
      <c r="H38" s="90"/>
      <c r="I38" s="66"/>
    </row>
    <row r="39" spans="1:9" x14ac:dyDescent="0.3">
      <c r="B39" s="140"/>
      <c r="C39" s="140"/>
      <c r="E39" s="138"/>
      <c r="F39" s="138"/>
      <c r="G39" s="138"/>
      <c r="H39" s="138"/>
      <c r="I39" s="65"/>
    </row>
    <row r="40" spans="1:9" x14ac:dyDescent="0.3">
      <c r="B40" s="140"/>
      <c r="C40" s="139"/>
      <c r="E40" s="138"/>
      <c r="F40" s="138"/>
      <c r="G40" s="138"/>
      <c r="H40" s="138"/>
    </row>
    <row r="41" spans="1:9" s="7" customFormat="1" x14ac:dyDescent="0.3">
      <c r="B41" s="70"/>
      <c r="E41" s="8"/>
      <c r="F41" s="8"/>
      <c r="G41" s="8"/>
      <c r="H41" s="8"/>
      <c r="I41" s="8"/>
    </row>
    <row r="42" spans="1:9" x14ac:dyDescent="0.3">
      <c r="B42" s="135"/>
    </row>
  </sheetData>
  <mergeCells count="12">
    <mergeCell ref="I16:I17"/>
    <mergeCell ref="I22:I24"/>
    <mergeCell ref="I26:I28"/>
    <mergeCell ref="I29:I32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A47" sqref="A41:XFD47"/>
    </sheetView>
  </sheetViews>
  <sheetFormatPr defaultColWidth="10.44140625" defaultRowHeight="13.8" x14ac:dyDescent="0.3"/>
  <cols>
    <col min="1" max="1" width="4.109375" style="12" customWidth="1"/>
    <col min="2" max="2" width="26.44140625" style="12" customWidth="1"/>
    <col min="3" max="3" width="38.6640625" style="12" customWidth="1"/>
    <col min="4" max="4" width="14" style="12" customWidth="1"/>
    <col min="5" max="5" width="8.6640625" style="12" customWidth="1"/>
    <col min="6" max="6" width="11.44140625" style="12" customWidth="1"/>
    <col min="7" max="7" width="10" style="12" customWidth="1"/>
    <col min="8" max="8" width="12.44140625" style="12" customWidth="1"/>
    <col min="9" max="9" width="27.5546875" style="12" customWidth="1"/>
    <col min="10" max="21" width="5.5546875" style="12" customWidth="1"/>
    <col min="22" max="16384" width="10.44140625" style="12"/>
  </cols>
  <sheetData>
    <row r="1" spans="1:11" s="107" customFormat="1" x14ac:dyDescent="0.3">
      <c r="B1" s="225"/>
      <c r="C1" s="225"/>
      <c r="D1" s="226"/>
      <c r="F1" s="225"/>
      <c r="G1" s="225"/>
      <c r="H1" s="225"/>
      <c r="I1" s="225"/>
      <c r="J1" s="226"/>
      <c r="K1" s="226"/>
    </row>
    <row r="2" spans="1:11" s="107" customFormat="1" x14ac:dyDescent="0.3">
      <c r="B2" s="225"/>
      <c r="C2" s="225"/>
      <c r="D2" s="226"/>
      <c r="F2" s="225"/>
      <c r="G2" s="225"/>
      <c r="H2" s="225"/>
      <c r="I2" s="225"/>
      <c r="J2" s="226"/>
      <c r="K2" s="226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11" ht="15.75" customHeight="1" x14ac:dyDescent="0.3">
      <c r="A5" s="265" t="s">
        <v>170</v>
      </c>
      <c r="B5" s="265"/>
      <c r="C5" s="265"/>
      <c r="D5" s="265"/>
      <c r="E5" s="265"/>
      <c r="F5" s="265"/>
      <c r="G5" s="265"/>
      <c r="H5" s="265"/>
      <c r="I5" s="265"/>
    </row>
    <row r="6" spans="1:11" x14ac:dyDescent="0.3">
      <c r="A6" s="12" t="s">
        <v>17</v>
      </c>
      <c r="C6" s="14" t="s">
        <v>18</v>
      </c>
    </row>
    <row r="7" spans="1:11" x14ac:dyDescent="0.3">
      <c r="A7" s="12" t="s">
        <v>19</v>
      </c>
      <c r="C7" s="20" t="s">
        <v>109</v>
      </c>
    </row>
    <row r="8" spans="1:11" x14ac:dyDescent="0.3">
      <c r="A8" s="12" t="s">
        <v>20</v>
      </c>
      <c r="C8" s="16"/>
    </row>
    <row r="9" spans="1:11" x14ac:dyDescent="0.3">
      <c r="A9" s="12" t="s">
        <v>21</v>
      </c>
      <c r="C9" s="14" t="s">
        <v>97</v>
      </c>
    </row>
    <row r="10" spans="1:11" x14ac:dyDescent="0.3">
      <c r="A10" s="12" t="s">
        <v>22</v>
      </c>
      <c r="C10" s="85">
        <f>SUM(D16:D33)</f>
        <v>49.99760769913847</v>
      </c>
    </row>
    <row r="11" spans="1:11" x14ac:dyDescent="0.3">
      <c r="A11" s="12" t="s">
        <v>23</v>
      </c>
      <c r="C11" s="14" t="s">
        <v>24</v>
      </c>
    </row>
    <row r="12" spans="1:11" x14ac:dyDescent="0.3">
      <c r="A12" s="19" t="s">
        <v>25</v>
      </c>
      <c r="B12" s="19"/>
      <c r="C12" s="103">
        <v>1000</v>
      </c>
      <c r="D12" s="20"/>
      <c r="F12" s="20"/>
      <c r="G12" s="19"/>
      <c r="H12" s="19"/>
      <c r="I12" s="19"/>
    </row>
    <row r="13" spans="1:11" x14ac:dyDescent="0.3">
      <c r="H13" s="12" t="s">
        <v>176</v>
      </c>
    </row>
    <row r="14" spans="1:11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1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11" x14ac:dyDescent="0.3">
      <c r="A16" s="23">
        <v>1</v>
      </c>
      <c r="B16" s="101">
        <v>127495</v>
      </c>
      <c r="C16" s="100" t="s">
        <v>192</v>
      </c>
      <c r="D16" s="227" t="s">
        <v>96</v>
      </c>
      <c r="E16" s="97" t="s">
        <v>96</v>
      </c>
      <c r="F16" s="228">
        <v>0.40625</v>
      </c>
      <c r="G16" s="32">
        <v>6.9444444444444441E-3</v>
      </c>
      <c r="H16" s="229">
        <f t="shared" ref="H16:H33" si="0">F16+G16</f>
        <v>0.41319444444444442</v>
      </c>
      <c r="I16" s="36" t="s">
        <v>52</v>
      </c>
    </row>
    <row r="17" spans="1:10" x14ac:dyDescent="0.3">
      <c r="A17" s="23"/>
      <c r="B17" s="236" t="s">
        <v>114</v>
      </c>
      <c r="C17" s="231" t="s">
        <v>113</v>
      </c>
      <c r="D17" s="230">
        <v>4</v>
      </c>
      <c r="E17" s="123">
        <v>6.9444444444444441E-3</v>
      </c>
      <c r="F17" s="228">
        <f>H16+E17</f>
        <v>0.42013888888888884</v>
      </c>
      <c r="G17" s="32">
        <v>3.472222222222222E-3</v>
      </c>
      <c r="H17" s="229">
        <f t="shared" si="0"/>
        <v>0.42361111111111105</v>
      </c>
      <c r="I17" s="36" t="s">
        <v>112</v>
      </c>
    </row>
    <row r="18" spans="1:10" x14ac:dyDescent="0.3">
      <c r="A18" s="23"/>
      <c r="B18" s="236" t="s">
        <v>116</v>
      </c>
      <c r="C18" s="231" t="s">
        <v>113</v>
      </c>
      <c r="D18" s="230" t="s">
        <v>96</v>
      </c>
      <c r="E18" s="123">
        <v>0</v>
      </c>
      <c r="F18" s="228">
        <f t="shared" ref="F18:F33" si="1">H17+E18</f>
        <v>0.42361111111111105</v>
      </c>
      <c r="G18" s="32">
        <v>1.3888888888888888E-2</v>
      </c>
      <c r="H18" s="229">
        <f t="shared" si="0"/>
        <v>0.43749999999999994</v>
      </c>
      <c r="I18" s="36" t="s">
        <v>115</v>
      </c>
    </row>
    <row r="19" spans="1:10" x14ac:dyDescent="0.3">
      <c r="A19" s="23"/>
      <c r="B19" s="236"/>
      <c r="C19" s="231"/>
      <c r="D19" s="230" t="s">
        <v>96</v>
      </c>
      <c r="E19" s="123">
        <v>0</v>
      </c>
      <c r="F19" s="228">
        <f t="shared" si="1"/>
        <v>0.43749999999999994</v>
      </c>
      <c r="G19" s="32">
        <v>2.0833333333333332E-2</v>
      </c>
      <c r="H19" s="229">
        <f t="shared" si="0"/>
        <v>0.45833333333333326</v>
      </c>
      <c r="I19" s="36" t="s">
        <v>134</v>
      </c>
    </row>
    <row r="20" spans="1:10" x14ac:dyDescent="0.3">
      <c r="A20" s="42"/>
      <c r="B20" s="236" t="s">
        <v>116</v>
      </c>
      <c r="C20" s="231" t="s">
        <v>113</v>
      </c>
      <c r="D20" s="230" t="s">
        <v>96</v>
      </c>
      <c r="E20" s="123">
        <v>0</v>
      </c>
      <c r="F20" s="228">
        <f t="shared" si="1"/>
        <v>0.45833333333333326</v>
      </c>
      <c r="G20" s="36">
        <v>2.7777777777777776E-2</v>
      </c>
      <c r="H20" s="229">
        <f t="shared" si="0"/>
        <v>0.48611111111111105</v>
      </c>
      <c r="I20" s="231" t="s">
        <v>41</v>
      </c>
      <c r="J20" s="12" t="s">
        <v>41</v>
      </c>
    </row>
    <row r="21" spans="1:10" x14ac:dyDescent="0.3">
      <c r="A21" s="42">
        <v>1</v>
      </c>
      <c r="B21" s="236">
        <v>127495</v>
      </c>
      <c r="C21" s="124" t="s">
        <v>192</v>
      </c>
      <c r="D21" s="230">
        <v>4</v>
      </c>
      <c r="E21" s="123">
        <v>6.9444444444444441E-3</v>
      </c>
      <c r="F21" s="228">
        <f t="shared" si="1"/>
        <v>0.49305555555555547</v>
      </c>
      <c r="G21" s="36">
        <v>6.9444444444444441E-3</v>
      </c>
      <c r="H21" s="229">
        <f t="shared" si="0"/>
        <v>0.49999999999999989</v>
      </c>
      <c r="I21" s="295" t="s">
        <v>133</v>
      </c>
      <c r="J21" s="102"/>
    </row>
    <row r="22" spans="1:10" x14ac:dyDescent="0.3">
      <c r="A22" s="42">
        <f t="shared" ref="A22:A31" si="2">A21+1</f>
        <v>2</v>
      </c>
      <c r="B22" s="236">
        <v>127204</v>
      </c>
      <c r="C22" s="124" t="s">
        <v>193</v>
      </c>
      <c r="D22" s="230">
        <v>4</v>
      </c>
      <c r="E22" s="123">
        <v>6.9444444444444441E-3</v>
      </c>
      <c r="F22" s="228">
        <f t="shared" si="1"/>
        <v>0.50694444444444431</v>
      </c>
      <c r="G22" s="36">
        <v>6.9444444444444441E-3</v>
      </c>
      <c r="H22" s="229">
        <f t="shared" si="0"/>
        <v>0.51388888888888873</v>
      </c>
      <c r="I22" s="296"/>
      <c r="J22" s="102"/>
    </row>
    <row r="23" spans="1:10" x14ac:dyDescent="0.3">
      <c r="A23" s="42">
        <f t="shared" si="2"/>
        <v>3</v>
      </c>
      <c r="B23" s="236">
        <v>127253</v>
      </c>
      <c r="C23" s="124" t="s">
        <v>194</v>
      </c>
      <c r="D23" s="230">
        <v>8</v>
      </c>
      <c r="E23" s="123">
        <v>1.3888888888888888E-2</v>
      </c>
      <c r="F23" s="228">
        <f t="shared" si="1"/>
        <v>0.52777777777777757</v>
      </c>
      <c r="G23" s="36">
        <v>6.9444444444444441E-3</v>
      </c>
      <c r="H23" s="229">
        <f t="shared" si="0"/>
        <v>0.53472222222222199</v>
      </c>
      <c r="I23" s="297"/>
      <c r="J23" s="102"/>
    </row>
    <row r="24" spans="1:10" x14ac:dyDescent="0.3">
      <c r="A24" s="42">
        <f t="shared" si="2"/>
        <v>4</v>
      </c>
      <c r="B24" s="236">
        <v>127576</v>
      </c>
      <c r="C24" s="124" t="s">
        <v>195</v>
      </c>
      <c r="D24" s="230">
        <v>2</v>
      </c>
      <c r="E24" s="123">
        <v>6.9444444444444441E-3</v>
      </c>
      <c r="F24" s="228">
        <f t="shared" si="1"/>
        <v>0.54166666666666641</v>
      </c>
      <c r="G24" s="36">
        <v>1.3888888888888888E-2</v>
      </c>
      <c r="H24" s="229">
        <f t="shared" si="0"/>
        <v>0.55555555555555525</v>
      </c>
      <c r="I24" s="262" t="s">
        <v>117</v>
      </c>
      <c r="J24" s="102"/>
    </row>
    <row r="25" spans="1:10" x14ac:dyDescent="0.3">
      <c r="A25" s="42">
        <f t="shared" si="2"/>
        <v>5</v>
      </c>
      <c r="B25" s="125">
        <v>127349</v>
      </c>
      <c r="C25" s="124" t="s">
        <v>196</v>
      </c>
      <c r="D25" s="230">
        <v>2</v>
      </c>
      <c r="E25" s="123">
        <v>6.9444444444444441E-3</v>
      </c>
      <c r="F25" s="228">
        <f t="shared" si="1"/>
        <v>0.56249999999999967</v>
      </c>
      <c r="G25" s="36">
        <v>1.3888888888888888E-2</v>
      </c>
      <c r="H25" s="229">
        <f t="shared" si="0"/>
        <v>0.57638888888888851</v>
      </c>
      <c r="I25" s="264"/>
      <c r="J25" s="102"/>
    </row>
    <row r="26" spans="1:10" x14ac:dyDescent="0.3">
      <c r="A26" s="42">
        <f t="shared" si="2"/>
        <v>6</v>
      </c>
      <c r="B26" s="125">
        <v>127549</v>
      </c>
      <c r="C26" s="124" t="s">
        <v>197</v>
      </c>
      <c r="D26" s="232">
        <v>1.5</v>
      </c>
      <c r="E26" s="123">
        <v>3.472222222222222E-3</v>
      </c>
      <c r="F26" s="228">
        <f t="shared" si="1"/>
        <v>0.57986111111111072</v>
      </c>
      <c r="G26" s="36">
        <v>1.3888888888888888E-2</v>
      </c>
      <c r="H26" s="229">
        <f t="shared" si="0"/>
        <v>0.59374999999999956</v>
      </c>
      <c r="I26" s="264"/>
      <c r="J26" s="102"/>
    </row>
    <row r="27" spans="1:10" x14ac:dyDescent="0.3">
      <c r="A27" s="42">
        <f t="shared" si="2"/>
        <v>7</v>
      </c>
      <c r="B27" s="125">
        <v>127560</v>
      </c>
      <c r="C27" s="124" t="s">
        <v>198</v>
      </c>
      <c r="D27" s="233">
        <v>1.4976076991384679</v>
      </c>
      <c r="E27" s="123">
        <v>3.472222222222222E-3</v>
      </c>
      <c r="F27" s="234">
        <f t="shared" si="1"/>
        <v>0.59722222222222177</v>
      </c>
      <c r="G27" s="36">
        <v>1.3888888888888888E-2</v>
      </c>
      <c r="H27" s="235">
        <f t="shared" si="0"/>
        <v>0.61111111111111061</v>
      </c>
      <c r="I27" s="264"/>
      <c r="J27" s="102"/>
    </row>
    <row r="28" spans="1:10" x14ac:dyDescent="0.3">
      <c r="A28" s="42">
        <f t="shared" si="2"/>
        <v>8</v>
      </c>
      <c r="B28" s="125">
        <v>127572</v>
      </c>
      <c r="C28" s="124" t="s">
        <v>199</v>
      </c>
      <c r="D28" s="233">
        <v>5</v>
      </c>
      <c r="E28" s="123">
        <v>1.3888888888888888E-2</v>
      </c>
      <c r="F28" s="234">
        <f t="shared" si="1"/>
        <v>0.62499999999999944</v>
      </c>
      <c r="G28" s="36">
        <v>1.3888888888888888E-2</v>
      </c>
      <c r="H28" s="235">
        <f t="shared" si="0"/>
        <v>0.63888888888888828</v>
      </c>
      <c r="I28" s="263"/>
      <c r="J28" s="102"/>
    </row>
    <row r="29" spans="1:10" x14ac:dyDescent="0.3">
      <c r="A29" s="42">
        <f t="shared" si="2"/>
        <v>9</v>
      </c>
      <c r="B29" s="236">
        <v>127253</v>
      </c>
      <c r="C29" s="124" t="s">
        <v>194</v>
      </c>
      <c r="D29" s="233">
        <v>3</v>
      </c>
      <c r="E29" s="123">
        <v>6.9444444444444441E-3</v>
      </c>
      <c r="F29" s="234">
        <f t="shared" si="1"/>
        <v>0.6458333333333327</v>
      </c>
      <c r="G29" s="36">
        <v>6.9444444444444441E-3</v>
      </c>
      <c r="H29" s="235">
        <f t="shared" si="0"/>
        <v>0.65277777777777712</v>
      </c>
      <c r="I29" s="280" t="s">
        <v>52</v>
      </c>
      <c r="J29" s="102"/>
    </row>
    <row r="30" spans="1:10" x14ac:dyDescent="0.3">
      <c r="A30" s="42">
        <f t="shared" si="2"/>
        <v>10</v>
      </c>
      <c r="B30" s="236">
        <v>127495</v>
      </c>
      <c r="C30" s="124" t="s">
        <v>192</v>
      </c>
      <c r="D30" s="233">
        <v>4</v>
      </c>
      <c r="E30" s="123">
        <v>1.0416666666666666E-2</v>
      </c>
      <c r="F30" s="234">
        <f t="shared" si="1"/>
        <v>0.66319444444444375</v>
      </c>
      <c r="G30" s="36">
        <v>6.9444444444444441E-3</v>
      </c>
      <c r="H30" s="235">
        <f t="shared" si="0"/>
        <v>0.67013888888888817</v>
      </c>
      <c r="I30" s="280"/>
      <c r="J30" s="102"/>
    </row>
    <row r="31" spans="1:10" x14ac:dyDescent="0.3">
      <c r="A31" s="42">
        <f t="shared" si="2"/>
        <v>11</v>
      </c>
      <c r="B31" s="236">
        <v>127204</v>
      </c>
      <c r="C31" s="124" t="s">
        <v>193</v>
      </c>
      <c r="D31" s="233">
        <v>4</v>
      </c>
      <c r="E31" s="123">
        <v>6.9444444444444441E-3</v>
      </c>
      <c r="F31" s="234">
        <f t="shared" si="1"/>
        <v>0.67708333333333259</v>
      </c>
      <c r="G31" s="36">
        <v>6.9444444444444441E-3</v>
      </c>
      <c r="H31" s="235">
        <f t="shared" si="0"/>
        <v>0.68402777777777701</v>
      </c>
      <c r="I31" s="280"/>
      <c r="J31" s="12" t="s">
        <v>78</v>
      </c>
    </row>
    <row r="32" spans="1:10" x14ac:dyDescent="0.3">
      <c r="A32" s="42"/>
      <c r="B32" s="236" t="s">
        <v>116</v>
      </c>
      <c r="C32" s="231" t="s">
        <v>113</v>
      </c>
      <c r="D32" s="233">
        <v>7</v>
      </c>
      <c r="E32" s="123">
        <v>1.7361111111111112E-2</v>
      </c>
      <c r="F32" s="234">
        <f t="shared" si="1"/>
        <v>0.70138888888888817</v>
      </c>
      <c r="G32" s="36">
        <v>2.7777777777777776E-2</v>
      </c>
      <c r="H32" s="235">
        <f t="shared" si="0"/>
        <v>0.72916666666666596</v>
      </c>
      <c r="I32" s="99" t="s">
        <v>115</v>
      </c>
    </row>
    <row r="33" spans="1:9" x14ac:dyDescent="0.3">
      <c r="A33" s="42"/>
      <c r="B33" s="236" t="s">
        <v>114</v>
      </c>
      <c r="C33" s="231" t="s">
        <v>113</v>
      </c>
      <c r="D33" s="230" t="s">
        <v>96</v>
      </c>
      <c r="E33" s="123">
        <v>0</v>
      </c>
      <c r="F33" s="234">
        <f t="shared" si="1"/>
        <v>0.72916666666666596</v>
      </c>
      <c r="G33" s="32">
        <v>3.472222222222222E-3</v>
      </c>
      <c r="H33" s="235">
        <f t="shared" si="0"/>
        <v>0.73263888888888817</v>
      </c>
      <c r="I33" s="36" t="s">
        <v>112</v>
      </c>
    </row>
    <row r="34" spans="1:9" x14ac:dyDescent="0.3">
      <c r="D34" s="96"/>
      <c r="E34" s="57"/>
      <c r="F34" s="57"/>
      <c r="G34" s="57"/>
      <c r="H34" s="57"/>
      <c r="I34" s="58"/>
    </row>
    <row r="35" spans="1:9" x14ac:dyDescent="0.3">
      <c r="B35" s="91" t="s">
        <v>55</v>
      </c>
      <c r="C35" s="92">
        <f>H33-F16</f>
        <v>0.32638888888888817</v>
      </c>
      <c r="D35" s="91"/>
      <c r="E35" s="91"/>
      <c r="F35" s="91"/>
      <c r="G35" s="91"/>
      <c r="H35" s="95"/>
    </row>
    <row r="36" spans="1:9" x14ac:dyDescent="0.3">
      <c r="B36" s="91" t="s">
        <v>56</v>
      </c>
      <c r="C36" s="94">
        <f>SUM(E16:E33)</f>
        <v>0.11111111111111113</v>
      </c>
      <c r="D36" s="141"/>
      <c r="E36" s="93"/>
      <c r="F36" s="91"/>
      <c r="G36" s="91"/>
      <c r="H36" s="90"/>
      <c r="I36" s="65"/>
    </row>
    <row r="37" spans="1:9" x14ac:dyDescent="0.3">
      <c r="B37" s="91" t="s">
        <v>57</v>
      </c>
      <c r="C37" s="94">
        <f>SUM(G16:G33)</f>
        <v>0.21527777777777779</v>
      </c>
      <c r="D37" s="141"/>
      <c r="E37" s="91"/>
      <c r="F37" s="91"/>
      <c r="G37" s="91"/>
      <c r="H37" s="90"/>
      <c r="I37" s="66"/>
    </row>
    <row r="38" spans="1:9" x14ac:dyDescent="0.3">
      <c r="B38" s="140"/>
      <c r="C38" s="140"/>
      <c r="E38" s="138"/>
      <c r="F38" s="138"/>
      <c r="G38" s="138"/>
      <c r="H38" s="138"/>
      <c r="I38" s="65"/>
    </row>
    <row r="39" spans="1:9" x14ac:dyDescent="0.3">
      <c r="B39" s="140"/>
      <c r="C39" s="139"/>
      <c r="E39" s="138"/>
      <c r="F39" s="138"/>
      <c r="G39" s="138"/>
      <c r="H39" s="138"/>
    </row>
    <row r="40" spans="1:9" s="7" customFormat="1" x14ac:dyDescent="0.3">
      <c r="B40" s="70"/>
      <c r="E40" s="8"/>
      <c r="F40" s="8"/>
      <c r="G40" s="8"/>
      <c r="H40" s="8"/>
      <c r="I40" s="8"/>
    </row>
    <row r="41" spans="1:9" x14ac:dyDescent="0.3">
      <c r="B41" s="135"/>
    </row>
  </sheetData>
  <mergeCells count="11">
    <mergeCell ref="I21:I23"/>
    <mergeCell ref="I24:I28"/>
    <mergeCell ref="I29:I31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A43" sqref="A37:XFD43"/>
    </sheetView>
  </sheetViews>
  <sheetFormatPr defaultColWidth="10.44140625" defaultRowHeight="13.8" x14ac:dyDescent="0.3"/>
  <cols>
    <col min="1" max="1" width="4.109375" style="12" customWidth="1"/>
    <col min="2" max="2" width="26.44140625" style="12" customWidth="1"/>
    <col min="3" max="3" width="38.6640625" style="12" customWidth="1"/>
    <col min="4" max="4" width="14" style="12" customWidth="1"/>
    <col min="5" max="5" width="8.6640625" style="12" customWidth="1"/>
    <col min="6" max="6" width="11.44140625" style="12" customWidth="1"/>
    <col min="7" max="7" width="10" style="12" customWidth="1"/>
    <col min="8" max="8" width="12.44140625" style="12" customWidth="1"/>
    <col min="9" max="9" width="27.5546875" style="12" customWidth="1"/>
    <col min="10" max="21" width="5.5546875" style="12" customWidth="1"/>
    <col min="22" max="16384" width="10.44140625" style="12"/>
  </cols>
  <sheetData>
    <row r="1" spans="1:11" s="107" customFormat="1" x14ac:dyDescent="0.3">
      <c r="B1" s="225"/>
      <c r="C1" s="225"/>
      <c r="D1" s="226"/>
      <c r="F1" s="225"/>
      <c r="G1" s="225"/>
      <c r="H1" s="225"/>
      <c r="I1" s="225"/>
      <c r="J1" s="226"/>
      <c r="K1" s="226"/>
    </row>
    <row r="2" spans="1:11" s="107" customFormat="1" x14ac:dyDescent="0.3">
      <c r="B2" s="225"/>
      <c r="C2" s="225"/>
      <c r="D2" s="226"/>
      <c r="F2" s="225"/>
      <c r="G2" s="225"/>
      <c r="H2" s="225"/>
      <c r="I2" s="225"/>
      <c r="J2" s="226"/>
      <c r="K2" s="226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11" ht="15.75" customHeight="1" x14ac:dyDescent="0.3">
      <c r="A5" s="265" t="s">
        <v>155</v>
      </c>
      <c r="B5" s="265"/>
      <c r="C5" s="265"/>
      <c r="D5" s="265"/>
      <c r="E5" s="265"/>
      <c r="F5" s="265"/>
      <c r="G5" s="265"/>
      <c r="H5" s="265"/>
      <c r="I5" s="265"/>
    </row>
    <row r="6" spans="1:11" x14ac:dyDescent="0.3">
      <c r="A6" s="12" t="s">
        <v>17</v>
      </c>
      <c r="C6" s="14" t="s">
        <v>18</v>
      </c>
    </row>
    <row r="7" spans="1:11" x14ac:dyDescent="0.3">
      <c r="A7" s="12" t="s">
        <v>19</v>
      </c>
      <c r="C7" s="20" t="s">
        <v>110</v>
      </c>
    </row>
    <row r="8" spans="1:11" x14ac:dyDescent="0.3">
      <c r="A8" s="12" t="s">
        <v>20</v>
      </c>
      <c r="C8" s="16"/>
    </row>
    <row r="9" spans="1:11" x14ac:dyDescent="0.3">
      <c r="A9" s="12" t="s">
        <v>21</v>
      </c>
      <c r="C9" s="14" t="s">
        <v>105</v>
      </c>
    </row>
    <row r="10" spans="1:11" x14ac:dyDescent="0.3">
      <c r="A10" s="12" t="s">
        <v>22</v>
      </c>
      <c r="C10" s="85">
        <f>SUM(D16:D29)</f>
        <v>57.795554916868788</v>
      </c>
    </row>
    <row r="11" spans="1:11" x14ac:dyDescent="0.3">
      <c r="A11" s="12" t="s">
        <v>23</v>
      </c>
      <c r="C11" s="14" t="s">
        <v>24</v>
      </c>
    </row>
    <row r="12" spans="1:11" x14ac:dyDescent="0.3">
      <c r="A12" s="19" t="s">
        <v>25</v>
      </c>
      <c r="B12" s="19"/>
      <c r="C12" s="103">
        <v>1000</v>
      </c>
      <c r="D12" s="20"/>
      <c r="F12" s="20"/>
      <c r="G12" s="19"/>
      <c r="H12" s="19"/>
      <c r="I12" s="19"/>
    </row>
    <row r="13" spans="1:11" x14ac:dyDescent="0.3">
      <c r="H13" s="12" t="s">
        <v>69</v>
      </c>
    </row>
    <row r="14" spans="1:11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1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11" x14ac:dyDescent="0.3">
      <c r="A16" s="23"/>
      <c r="B16" s="240" t="s">
        <v>114</v>
      </c>
      <c r="C16" s="241" t="s">
        <v>113</v>
      </c>
      <c r="D16" s="242" t="s">
        <v>96</v>
      </c>
      <c r="E16" s="97">
        <v>0</v>
      </c>
      <c r="F16" s="228">
        <v>0.48263888888888884</v>
      </c>
      <c r="G16" s="32">
        <v>3.472222222222222E-3</v>
      </c>
      <c r="H16" s="229">
        <f t="shared" ref="H16:H29" si="0">F16+G16</f>
        <v>0.48611111111111105</v>
      </c>
      <c r="I16" s="36" t="s">
        <v>112</v>
      </c>
    </row>
    <row r="17" spans="1:10" x14ac:dyDescent="0.3">
      <c r="A17" s="42"/>
      <c r="B17" s="240" t="s">
        <v>116</v>
      </c>
      <c r="C17" s="241" t="s">
        <v>113</v>
      </c>
      <c r="D17" s="242" t="s">
        <v>96</v>
      </c>
      <c r="E17" s="97">
        <v>0</v>
      </c>
      <c r="F17" s="228">
        <f>H16+E17</f>
        <v>0.48611111111111105</v>
      </c>
      <c r="G17" s="36">
        <v>2.0833333333333332E-2</v>
      </c>
      <c r="H17" s="229">
        <f t="shared" si="0"/>
        <v>0.50694444444444442</v>
      </c>
      <c r="I17" s="241" t="s">
        <v>41</v>
      </c>
      <c r="J17" s="12" t="s">
        <v>41</v>
      </c>
    </row>
    <row r="18" spans="1:10" ht="27.6" x14ac:dyDescent="0.3">
      <c r="A18" s="42">
        <v>1</v>
      </c>
      <c r="B18" s="101">
        <v>127644</v>
      </c>
      <c r="C18" s="100" t="s">
        <v>200</v>
      </c>
      <c r="D18" s="243">
        <v>1.252496725087443</v>
      </c>
      <c r="E18" s="97">
        <v>3.472222222222222E-3</v>
      </c>
      <c r="F18" s="228">
        <f t="shared" ref="F18:F29" si="1">H17+E18</f>
        <v>0.51041666666666663</v>
      </c>
      <c r="G18" s="36">
        <v>1.3888888888888888E-2</v>
      </c>
      <c r="H18" s="229">
        <f t="shared" si="0"/>
        <v>0.52430555555555547</v>
      </c>
      <c r="I18" s="262" t="s">
        <v>117</v>
      </c>
      <c r="J18" s="102"/>
    </row>
    <row r="19" spans="1:10" ht="27.6" x14ac:dyDescent="0.3">
      <c r="A19" s="42">
        <f t="shared" ref="A19:A21" si="2">A18+1</f>
        <v>2</v>
      </c>
      <c r="B19" s="101">
        <v>127411</v>
      </c>
      <c r="C19" s="100" t="s">
        <v>201</v>
      </c>
      <c r="D19" s="244">
        <v>1.043058191781344</v>
      </c>
      <c r="E19" s="97">
        <v>3.472222222222222E-3</v>
      </c>
      <c r="F19" s="228">
        <f t="shared" si="1"/>
        <v>0.52777777777777768</v>
      </c>
      <c r="G19" s="36">
        <v>1.3888888888888888E-2</v>
      </c>
      <c r="H19" s="229">
        <f t="shared" si="0"/>
        <v>0.54166666666666652</v>
      </c>
      <c r="I19" s="264"/>
      <c r="J19" s="102"/>
    </row>
    <row r="20" spans="1:10" ht="27.6" x14ac:dyDescent="0.3">
      <c r="A20" s="42">
        <v>3</v>
      </c>
      <c r="B20" s="101">
        <v>125371</v>
      </c>
      <c r="C20" s="100" t="s">
        <v>202</v>
      </c>
      <c r="D20" s="244">
        <v>18</v>
      </c>
      <c r="E20" s="97">
        <v>2.4305555555555556E-2</v>
      </c>
      <c r="F20" s="228">
        <f t="shared" si="1"/>
        <v>0.5659722222222221</v>
      </c>
      <c r="G20" s="36">
        <v>1.3888888888888888E-2</v>
      </c>
      <c r="H20" s="229">
        <f t="shared" si="0"/>
        <v>0.57986111111111094</v>
      </c>
      <c r="I20" s="264"/>
      <c r="J20" s="102"/>
    </row>
    <row r="21" spans="1:10" ht="27.6" x14ac:dyDescent="0.3">
      <c r="A21" s="42">
        <f t="shared" si="2"/>
        <v>4</v>
      </c>
      <c r="B21" s="101">
        <v>125363</v>
      </c>
      <c r="C21" s="100" t="s">
        <v>203</v>
      </c>
      <c r="D21" s="244">
        <v>3</v>
      </c>
      <c r="E21" s="97">
        <v>6.9444444444444441E-3</v>
      </c>
      <c r="F21" s="228">
        <f t="shared" si="1"/>
        <v>0.58680555555555536</v>
      </c>
      <c r="G21" s="36">
        <v>1.3888888888888888E-2</v>
      </c>
      <c r="H21" s="229">
        <f t="shared" si="0"/>
        <v>0.6006944444444442</v>
      </c>
      <c r="I21" s="264"/>
      <c r="J21" s="102"/>
    </row>
    <row r="22" spans="1:10" ht="27.6" x14ac:dyDescent="0.3">
      <c r="A22" s="42">
        <v>5</v>
      </c>
      <c r="B22" s="101">
        <v>125364</v>
      </c>
      <c r="C22" s="100" t="s">
        <v>204</v>
      </c>
      <c r="D22" s="244">
        <v>1</v>
      </c>
      <c r="E22" s="97">
        <v>3.472222222222222E-3</v>
      </c>
      <c r="F22" s="228">
        <f t="shared" si="1"/>
        <v>0.60416666666666641</v>
      </c>
      <c r="G22" s="36">
        <v>1.3888888888888888E-2</v>
      </c>
      <c r="H22" s="229">
        <f t="shared" si="0"/>
        <v>0.61805555555555525</v>
      </c>
      <c r="I22" s="264"/>
    </row>
    <row r="23" spans="1:10" x14ac:dyDescent="0.3">
      <c r="A23" s="42"/>
      <c r="B23" s="240" t="s">
        <v>116</v>
      </c>
      <c r="C23" s="241" t="s">
        <v>113</v>
      </c>
      <c r="D23" s="244">
        <v>11</v>
      </c>
      <c r="E23" s="97">
        <v>1.7361111111111112E-2</v>
      </c>
      <c r="F23" s="228">
        <f t="shared" si="1"/>
        <v>0.63541666666666641</v>
      </c>
      <c r="G23" s="36">
        <v>2.0833333333333332E-2</v>
      </c>
      <c r="H23" s="229">
        <f t="shared" si="0"/>
        <v>0.65624999999999978</v>
      </c>
      <c r="I23" s="99" t="s">
        <v>115</v>
      </c>
      <c r="J23" s="102"/>
    </row>
    <row r="24" spans="1:10" x14ac:dyDescent="0.3">
      <c r="A24" s="42"/>
      <c r="B24" s="240" t="s">
        <v>114</v>
      </c>
      <c r="C24" s="241" t="s">
        <v>113</v>
      </c>
      <c r="D24" s="242" t="s">
        <v>96</v>
      </c>
      <c r="E24" s="97">
        <v>0</v>
      </c>
      <c r="F24" s="228">
        <f t="shared" si="1"/>
        <v>0.65624999999999978</v>
      </c>
      <c r="G24" s="32">
        <v>3.472222222222222E-3</v>
      </c>
      <c r="H24" s="229">
        <f t="shared" si="0"/>
        <v>0.65972222222222199</v>
      </c>
      <c r="I24" s="36" t="s">
        <v>112</v>
      </c>
      <c r="J24" s="102"/>
    </row>
    <row r="25" spans="1:10" x14ac:dyDescent="0.3">
      <c r="A25" s="42"/>
      <c r="B25" s="245"/>
      <c r="C25" s="246" t="s">
        <v>113</v>
      </c>
      <c r="D25" s="245" t="s">
        <v>96</v>
      </c>
      <c r="E25" s="97">
        <v>0</v>
      </c>
      <c r="F25" s="228">
        <f t="shared" si="1"/>
        <v>0.65972222222222199</v>
      </c>
      <c r="G25" s="36">
        <v>2.0833333333333332E-2</v>
      </c>
      <c r="H25" s="229">
        <f t="shared" si="0"/>
        <v>0.68055555555555536</v>
      </c>
      <c r="I25" s="36" t="s">
        <v>134</v>
      </c>
      <c r="J25" s="102"/>
    </row>
    <row r="26" spans="1:10" ht="27.6" x14ac:dyDescent="0.3">
      <c r="A26" s="42">
        <v>1</v>
      </c>
      <c r="B26" s="245">
        <v>127560</v>
      </c>
      <c r="C26" s="100" t="s">
        <v>205</v>
      </c>
      <c r="D26" s="245">
        <v>8</v>
      </c>
      <c r="E26" s="97">
        <v>1.3888888888888888E-2</v>
      </c>
      <c r="F26" s="228">
        <f t="shared" si="1"/>
        <v>0.6944444444444442</v>
      </c>
      <c r="G26" s="36">
        <v>6.9444444444444441E-3</v>
      </c>
      <c r="H26" s="229">
        <f t="shared" si="0"/>
        <v>0.70138888888888862</v>
      </c>
      <c r="I26" s="262" t="s">
        <v>52</v>
      </c>
      <c r="J26" s="102"/>
    </row>
    <row r="27" spans="1:10" ht="27.6" x14ac:dyDescent="0.3">
      <c r="A27" s="42">
        <v>2</v>
      </c>
      <c r="B27" s="245">
        <v>127474</v>
      </c>
      <c r="C27" s="100" t="s">
        <v>206</v>
      </c>
      <c r="D27" s="245">
        <v>6.5</v>
      </c>
      <c r="E27" s="97">
        <v>1.3888888888888888E-2</v>
      </c>
      <c r="F27" s="228">
        <f t="shared" si="1"/>
        <v>0.71527777777777746</v>
      </c>
      <c r="G27" s="36">
        <v>6.9444444444444441E-3</v>
      </c>
      <c r="H27" s="235">
        <f t="shared" si="0"/>
        <v>0.72222222222222188</v>
      </c>
      <c r="I27" s="263"/>
      <c r="J27" s="12" t="s">
        <v>78</v>
      </c>
    </row>
    <row r="28" spans="1:10" x14ac:dyDescent="0.3">
      <c r="A28" s="42"/>
      <c r="B28" s="240" t="s">
        <v>116</v>
      </c>
      <c r="C28" s="241" t="s">
        <v>113</v>
      </c>
      <c r="D28" s="245">
        <v>8</v>
      </c>
      <c r="E28" s="97">
        <v>1.3888888888888888E-2</v>
      </c>
      <c r="F28" s="228">
        <f t="shared" si="1"/>
        <v>0.73611111111111072</v>
      </c>
      <c r="G28" s="36">
        <v>1.3888888888888888E-2</v>
      </c>
      <c r="H28" s="235">
        <f t="shared" si="0"/>
        <v>0.74999999999999956</v>
      </c>
      <c r="I28" s="99" t="s">
        <v>115</v>
      </c>
      <c r="J28" s="102"/>
    </row>
    <row r="29" spans="1:10" x14ac:dyDescent="0.3">
      <c r="A29" s="42"/>
      <c r="B29" s="240" t="s">
        <v>114</v>
      </c>
      <c r="C29" s="241" t="s">
        <v>113</v>
      </c>
      <c r="D29" s="242" t="s">
        <v>96</v>
      </c>
      <c r="E29" s="97">
        <v>0</v>
      </c>
      <c r="F29" s="228">
        <f t="shared" si="1"/>
        <v>0.74999999999999956</v>
      </c>
      <c r="G29" s="36">
        <v>3.472222222222222E-3</v>
      </c>
      <c r="H29" s="235">
        <f t="shared" si="0"/>
        <v>0.75347222222222177</v>
      </c>
      <c r="I29" s="36" t="s">
        <v>112</v>
      </c>
      <c r="J29" s="102"/>
    </row>
    <row r="30" spans="1:10" x14ac:dyDescent="0.3">
      <c r="D30" s="96"/>
      <c r="E30" s="57"/>
      <c r="F30" s="57"/>
      <c r="G30" s="57"/>
      <c r="H30" s="57"/>
      <c r="I30" s="58"/>
    </row>
    <row r="31" spans="1:10" x14ac:dyDescent="0.3">
      <c r="B31" s="91" t="s">
        <v>55</v>
      </c>
      <c r="C31" s="92">
        <f>H29-F16</f>
        <v>0.27083333333333293</v>
      </c>
      <c r="D31" s="91"/>
      <c r="E31" s="91"/>
      <c r="F31" s="91"/>
      <c r="G31" s="91"/>
      <c r="H31" s="95"/>
    </row>
    <row r="32" spans="1:10" x14ac:dyDescent="0.3">
      <c r="B32" s="91" t="s">
        <v>56</v>
      </c>
      <c r="C32" s="94">
        <f>SUM(E16:E29)</f>
        <v>0.10069444444444445</v>
      </c>
      <c r="D32" s="141"/>
      <c r="E32" s="93"/>
      <c r="F32" s="91"/>
      <c r="G32" s="91"/>
      <c r="H32" s="90"/>
      <c r="I32" s="65"/>
    </row>
    <row r="33" spans="2:9" x14ac:dyDescent="0.3">
      <c r="B33" s="91" t="s">
        <v>57</v>
      </c>
      <c r="C33" s="94">
        <f>SUM(G16:G29)</f>
        <v>0.1701388888888889</v>
      </c>
      <c r="D33" s="141"/>
      <c r="E33" s="91"/>
      <c r="F33" s="91"/>
      <c r="G33" s="91"/>
      <c r="H33" s="90"/>
      <c r="I33" s="66"/>
    </row>
    <row r="34" spans="2:9" x14ac:dyDescent="0.3">
      <c r="B34" s="140"/>
      <c r="C34" s="140"/>
      <c r="E34" s="138"/>
      <c r="F34" s="138"/>
      <c r="G34" s="138"/>
      <c r="H34" s="138"/>
      <c r="I34" s="65"/>
    </row>
    <row r="35" spans="2:9" x14ac:dyDescent="0.3">
      <c r="B35" s="140"/>
      <c r="C35" s="139"/>
      <c r="E35" s="138"/>
      <c r="F35" s="138"/>
      <c r="G35" s="138"/>
      <c r="H35" s="138"/>
    </row>
    <row r="36" spans="2:9" s="7" customFormat="1" x14ac:dyDescent="0.3">
      <c r="B36" s="70"/>
      <c r="E36" s="8"/>
      <c r="F36" s="8"/>
      <c r="G36" s="8"/>
      <c r="H36" s="8"/>
      <c r="I36" s="8"/>
    </row>
    <row r="37" spans="2:9" x14ac:dyDescent="0.3">
      <c r="B37" s="135"/>
    </row>
  </sheetData>
  <mergeCells count="10">
    <mergeCell ref="I18:I22"/>
    <mergeCell ref="I26:I27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workbookViewId="0">
      <selection activeCell="C34" sqref="C34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</row>
    <row r="2" spans="1:9" x14ac:dyDescent="0.3">
      <c r="A2" s="13"/>
      <c r="B2" s="13"/>
      <c r="C2" s="265" t="s">
        <v>15</v>
      </c>
      <c r="D2" s="265"/>
      <c r="E2" s="265"/>
      <c r="F2" s="265"/>
      <c r="G2" s="265"/>
      <c r="H2" s="265"/>
    </row>
    <row r="3" spans="1:9" x14ac:dyDescent="0.3">
      <c r="A3" s="265" t="s">
        <v>16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3">
      <c r="A4" s="12" t="s">
        <v>17</v>
      </c>
      <c r="C4" s="14" t="s">
        <v>18</v>
      </c>
    </row>
    <row r="5" spans="1:9" x14ac:dyDescent="0.3">
      <c r="A5" s="12" t="s">
        <v>19</v>
      </c>
      <c r="C5" s="14" t="s">
        <v>3</v>
      </c>
      <c r="D5" s="15">
        <f>C8</f>
        <v>59.5</v>
      </c>
      <c r="E5" s="12" t="str">
        <f>C7</f>
        <v>суббота, воскресенье</v>
      </c>
    </row>
    <row r="6" spans="1:9" x14ac:dyDescent="0.3">
      <c r="A6" s="12" t="s">
        <v>20</v>
      </c>
      <c r="C6" s="16"/>
      <c r="D6" s="17"/>
    </row>
    <row r="7" spans="1:9" x14ac:dyDescent="0.3">
      <c r="A7" s="12" t="s">
        <v>21</v>
      </c>
      <c r="C7" s="14" t="s">
        <v>4</v>
      </c>
    </row>
    <row r="8" spans="1:9" x14ac:dyDescent="0.3">
      <c r="A8" s="12" t="s">
        <v>22</v>
      </c>
      <c r="C8" s="18">
        <f>SUM(D14:D33)</f>
        <v>59.5</v>
      </c>
    </row>
    <row r="9" spans="1:9" x14ac:dyDescent="0.3">
      <c r="A9" s="12" t="s">
        <v>23</v>
      </c>
      <c r="C9" s="14" t="s">
        <v>24</v>
      </c>
    </row>
    <row r="10" spans="1:9" x14ac:dyDescent="0.3">
      <c r="A10" s="19" t="s">
        <v>25</v>
      </c>
      <c r="B10" s="19"/>
      <c r="C10" s="20" t="s">
        <v>26</v>
      </c>
      <c r="D10" s="21"/>
      <c r="F10" s="20"/>
      <c r="G10" s="20"/>
    </row>
    <row r="11" spans="1:9" x14ac:dyDescent="0.3">
      <c r="C11" s="16"/>
      <c r="G11" s="22"/>
      <c r="H11" s="12" t="s">
        <v>27</v>
      </c>
    </row>
    <row r="12" spans="1:9" x14ac:dyDescent="0.3">
      <c r="A12" s="266" t="s">
        <v>28</v>
      </c>
      <c r="B12" s="268" t="s">
        <v>29</v>
      </c>
      <c r="C12" s="270" t="s">
        <v>30</v>
      </c>
      <c r="D12" s="268" t="s">
        <v>31</v>
      </c>
      <c r="E12" s="268" t="s">
        <v>32</v>
      </c>
      <c r="F12" s="268"/>
      <c r="G12" s="268"/>
      <c r="H12" s="268"/>
      <c r="I12" s="268" t="s">
        <v>33</v>
      </c>
    </row>
    <row r="13" spans="1:9" ht="27.6" x14ac:dyDescent="0.3">
      <c r="A13" s="267"/>
      <c r="B13" s="269"/>
      <c r="C13" s="271"/>
      <c r="D13" s="272"/>
      <c r="E13" s="25" t="s">
        <v>34</v>
      </c>
      <c r="F13" s="25" t="s">
        <v>35</v>
      </c>
      <c r="G13" s="25" t="s">
        <v>36</v>
      </c>
      <c r="H13" s="25" t="s">
        <v>37</v>
      </c>
      <c r="I13" s="268"/>
    </row>
    <row r="14" spans="1:9" ht="27.6" x14ac:dyDescent="0.3">
      <c r="A14" s="26"/>
      <c r="B14" s="27" t="s">
        <v>38</v>
      </c>
      <c r="C14" s="28" t="s">
        <v>39</v>
      </c>
      <c r="D14" s="29"/>
      <c r="E14" s="30"/>
      <c r="F14" s="31">
        <v>0.4201388888888889</v>
      </c>
      <c r="G14" s="32">
        <v>6.9444444444444441E-3</v>
      </c>
      <c r="H14" s="33">
        <f t="shared" ref="H14:H26" si="0">F14+G14</f>
        <v>0.42708333333333331</v>
      </c>
      <c r="I14" s="34" t="s">
        <v>40</v>
      </c>
    </row>
    <row r="15" spans="1:9" x14ac:dyDescent="0.3">
      <c r="A15" s="26"/>
      <c r="B15" s="27"/>
      <c r="C15" s="35" t="s">
        <v>41</v>
      </c>
      <c r="D15" s="29">
        <v>1.5</v>
      </c>
      <c r="E15" s="30">
        <v>3.4722222222222099E-3</v>
      </c>
      <c r="F15" s="31">
        <f t="shared" ref="F15:F26" si="1">H14+E15</f>
        <v>0.43055555555555552</v>
      </c>
      <c r="G15" s="36">
        <v>2.7777777777777776E-2</v>
      </c>
      <c r="H15" s="33">
        <f t="shared" si="0"/>
        <v>0.45833333333333331</v>
      </c>
      <c r="I15" s="37"/>
    </row>
    <row r="16" spans="1:9" ht="41.4" x14ac:dyDescent="0.3">
      <c r="A16" s="26"/>
      <c r="B16" s="38" t="s">
        <v>42</v>
      </c>
      <c r="C16" s="39" t="s">
        <v>39</v>
      </c>
      <c r="D16" s="29">
        <v>1.5</v>
      </c>
      <c r="E16" s="40">
        <v>3.472222222222222E-3</v>
      </c>
      <c r="F16" s="31">
        <f t="shared" si="1"/>
        <v>0.46180555555555552</v>
      </c>
      <c r="G16" s="36">
        <v>6.9444444444444441E-3</v>
      </c>
      <c r="H16" s="33">
        <f t="shared" si="0"/>
        <v>0.46874999999999994</v>
      </c>
      <c r="I16" s="41" t="s">
        <v>43</v>
      </c>
    </row>
    <row r="17" spans="1:9" ht="15" customHeight="1" x14ac:dyDescent="0.3">
      <c r="A17" s="42">
        <v>1</v>
      </c>
      <c r="B17" s="43">
        <v>119027</v>
      </c>
      <c r="C17" s="44" t="s">
        <v>44</v>
      </c>
      <c r="D17" s="45">
        <v>11</v>
      </c>
      <c r="E17" s="46">
        <v>1.7361111111111112E-2</v>
      </c>
      <c r="F17" s="47">
        <f t="shared" si="1"/>
        <v>0.48611111111111105</v>
      </c>
      <c r="G17" s="36">
        <v>6.9444444444444441E-3</v>
      </c>
      <c r="H17" s="48">
        <f t="shared" si="0"/>
        <v>0.49305555555555547</v>
      </c>
      <c r="I17" s="262" t="s">
        <v>45</v>
      </c>
    </row>
    <row r="18" spans="1:9" ht="30" customHeight="1" x14ac:dyDescent="0.3">
      <c r="A18" s="42">
        <f t="shared" ref="A18:A24" si="2">A17+1</f>
        <v>2</v>
      </c>
      <c r="B18" s="43">
        <v>108850</v>
      </c>
      <c r="C18" s="49" t="s">
        <v>46</v>
      </c>
      <c r="D18" s="45">
        <v>5</v>
      </c>
      <c r="E18" s="46">
        <v>6.9444444444444441E-3</v>
      </c>
      <c r="F18" s="47">
        <f t="shared" si="1"/>
        <v>0.49999999999999989</v>
      </c>
      <c r="G18" s="36">
        <v>6.9444444444444441E-3</v>
      </c>
      <c r="H18" s="48">
        <f t="shared" si="0"/>
        <v>0.50694444444444431</v>
      </c>
      <c r="I18" s="263"/>
    </row>
    <row r="19" spans="1:9" ht="30" customHeight="1" x14ac:dyDescent="0.3">
      <c r="A19" s="42">
        <f t="shared" si="2"/>
        <v>3</v>
      </c>
      <c r="B19" s="43">
        <v>119633</v>
      </c>
      <c r="C19" s="49" t="s">
        <v>47</v>
      </c>
      <c r="D19" s="45">
        <v>5</v>
      </c>
      <c r="E19" s="46">
        <v>1.0416666666666666E-2</v>
      </c>
      <c r="F19" s="47">
        <f t="shared" si="1"/>
        <v>0.51736111111111094</v>
      </c>
      <c r="G19" s="36">
        <v>1.3888888888888888E-2</v>
      </c>
      <c r="H19" s="48">
        <f t="shared" si="0"/>
        <v>0.53124999999999978</v>
      </c>
      <c r="I19" s="262" t="s">
        <v>48</v>
      </c>
    </row>
    <row r="20" spans="1:9" x14ac:dyDescent="0.3">
      <c r="A20" s="42">
        <f t="shared" si="2"/>
        <v>4</v>
      </c>
      <c r="B20" s="43">
        <v>119619</v>
      </c>
      <c r="C20" s="44" t="s">
        <v>49</v>
      </c>
      <c r="D20" s="45">
        <v>3</v>
      </c>
      <c r="E20" s="46">
        <v>6.9444444444444441E-3</v>
      </c>
      <c r="F20" s="47">
        <f t="shared" si="1"/>
        <v>0.5381944444444442</v>
      </c>
      <c r="G20" s="36">
        <v>1.38888888888889E-2</v>
      </c>
      <c r="H20" s="48">
        <f t="shared" si="0"/>
        <v>0.55208333333333315</v>
      </c>
      <c r="I20" s="264"/>
    </row>
    <row r="21" spans="1:9" x14ac:dyDescent="0.3">
      <c r="A21" s="42">
        <f t="shared" si="2"/>
        <v>5</v>
      </c>
      <c r="B21" s="43">
        <v>119618</v>
      </c>
      <c r="C21" s="44" t="s">
        <v>50</v>
      </c>
      <c r="D21" s="45">
        <v>2.5</v>
      </c>
      <c r="E21" s="46">
        <v>6.9444444444444441E-3</v>
      </c>
      <c r="F21" s="47">
        <f t="shared" si="1"/>
        <v>0.55902777777777757</v>
      </c>
      <c r="G21" s="36">
        <v>1.3888888888888888E-2</v>
      </c>
      <c r="H21" s="48">
        <f t="shared" si="0"/>
        <v>0.57291666666666641</v>
      </c>
      <c r="I21" s="264"/>
    </row>
    <row r="22" spans="1:9" x14ac:dyDescent="0.3">
      <c r="A22" s="42">
        <f t="shared" si="2"/>
        <v>6</v>
      </c>
      <c r="B22" s="43">
        <v>119620</v>
      </c>
      <c r="C22" s="44" t="s">
        <v>51</v>
      </c>
      <c r="D22" s="45">
        <v>2.5</v>
      </c>
      <c r="E22" s="46">
        <v>6.9444444444444441E-3</v>
      </c>
      <c r="F22" s="47">
        <f t="shared" si="1"/>
        <v>0.57986111111111083</v>
      </c>
      <c r="G22" s="36">
        <v>1.38888888888889E-2</v>
      </c>
      <c r="H22" s="48">
        <f t="shared" si="0"/>
        <v>0.59374999999999978</v>
      </c>
      <c r="I22" s="263"/>
    </row>
    <row r="23" spans="1:9" ht="27.6" x14ac:dyDescent="0.3">
      <c r="A23" s="42">
        <f t="shared" si="2"/>
        <v>7</v>
      </c>
      <c r="B23" s="43">
        <v>108850</v>
      </c>
      <c r="C23" s="49" t="s">
        <v>46</v>
      </c>
      <c r="D23" s="45">
        <v>8.5</v>
      </c>
      <c r="E23" s="46">
        <v>1.7361111111111112E-2</v>
      </c>
      <c r="F23" s="47">
        <f t="shared" si="1"/>
        <v>0.61111111111111094</v>
      </c>
      <c r="G23" s="36">
        <v>6.9444444444444441E-3</v>
      </c>
      <c r="H23" s="48">
        <f t="shared" si="0"/>
        <v>0.61805555555555536</v>
      </c>
      <c r="I23" s="264" t="s">
        <v>52</v>
      </c>
    </row>
    <row r="24" spans="1:9" x14ac:dyDescent="0.3">
      <c r="A24" s="42">
        <f t="shared" si="2"/>
        <v>8</v>
      </c>
      <c r="B24" s="43">
        <v>119027</v>
      </c>
      <c r="C24" s="44" t="s">
        <v>44</v>
      </c>
      <c r="D24" s="45">
        <v>6.5</v>
      </c>
      <c r="E24" s="46">
        <v>1.0416666666666666E-2</v>
      </c>
      <c r="F24" s="47">
        <f t="shared" si="1"/>
        <v>0.62847222222222199</v>
      </c>
      <c r="G24" s="36">
        <v>6.9444444444444441E-3</v>
      </c>
      <c r="H24" s="48">
        <f t="shared" si="0"/>
        <v>0.63541666666666641</v>
      </c>
      <c r="I24" s="264"/>
    </row>
    <row r="25" spans="1:9" ht="27.6" x14ac:dyDescent="0.3">
      <c r="A25" s="42"/>
      <c r="B25" s="50" t="s">
        <v>53</v>
      </c>
      <c r="C25" s="51" t="s">
        <v>39</v>
      </c>
      <c r="D25" s="52">
        <v>11</v>
      </c>
      <c r="E25" s="53">
        <v>1.7361111111111112E-2</v>
      </c>
      <c r="F25" s="47">
        <f t="shared" si="1"/>
        <v>0.65277777777777757</v>
      </c>
      <c r="G25" s="36">
        <v>2.7777777777777776E-2</v>
      </c>
      <c r="H25" s="48">
        <f t="shared" si="0"/>
        <v>0.68055555555555536</v>
      </c>
      <c r="I25" s="36" t="s">
        <v>54</v>
      </c>
    </row>
    <row r="26" spans="1:9" ht="27.6" x14ac:dyDescent="0.3">
      <c r="A26" s="42"/>
      <c r="B26" s="50" t="s">
        <v>38</v>
      </c>
      <c r="C26" s="54" t="s">
        <v>39</v>
      </c>
      <c r="D26" s="55">
        <v>1.5</v>
      </c>
      <c r="E26" s="53">
        <v>3.472222222222222E-3</v>
      </c>
      <c r="F26" s="47">
        <f t="shared" si="1"/>
        <v>0.68402777777777757</v>
      </c>
      <c r="G26" s="32">
        <v>6.9444444444444441E-3</v>
      </c>
      <c r="H26" s="48">
        <f t="shared" si="0"/>
        <v>0.69097222222222199</v>
      </c>
      <c r="I26" s="25" t="s">
        <v>40</v>
      </c>
    </row>
    <row r="27" spans="1:9" x14ac:dyDescent="0.3">
      <c r="D27" s="56"/>
      <c r="E27" s="57"/>
      <c r="F27" s="57"/>
      <c r="G27" s="57"/>
      <c r="H27" s="57"/>
      <c r="I27" s="58"/>
    </row>
    <row r="28" spans="1:9" x14ac:dyDescent="0.3">
      <c r="B28" s="59" t="s">
        <v>55</v>
      </c>
      <c r="C28" s="60">
        <f>H26-F14</f>
        <v>0.27083333333333309</v>
      </c>
      <c r="D28" s="59"/>
      <c r="E28" s="59"/>
      <c r="F28" s="59"/>
      <c r="G28" s="59"/>
      <c r="H28" s="61"/>
    </row>
    <row r="29" spans="1:9" x14ac:dyDescent="0.3">
      <c r="B29" s="59" t="s">
        <v>56</v>
      </c>
      <c r="C29" s="62">
        <f>SUM(E14:E26)</f>
        <v>0.11111111111111112</v>
      </c>
      <c r="D29" s="59"/>
      <c r="E29" s="63"/>
      <c r="F29" s="59"/>
      <c r="G29" s="59"/>
      <c r="H29" s="64"/>
      <c r="I29" s="65"/>
    </row>
    <row r="30" spans="1:9" x14ac:dyDescent="0.3">
      <c r="B30" s="59" t="s">
        <v>57</v>
      </c>
      <c r="C30" s="60">
        <f>SUM(G14:G26)</f>
        <v>0.15972222222222224</v>
      </c>
      <c r="D30" s="59"/>
      <c r="E30" s="59"/>
      <c r="F30" s="59"/>
      <c r="G30" s="59"/>
      <c r="H30" s="64"/>
      <c r="I30" s="66"/>
    </row>
    <row r="31" spans="1:9" x14ac:dyDescent="0.3">
      <c r="B31" s="67"/>
      <c r="C31" s="67"/>
      <c r="E31" s="68"/>
      <c r="F31" s="68"/>
      <c r="G31" s="68"/>
      <c r="H31" s="68"/>
      <c r="I31" s="65"/>
    </row>
    <row r="32" spans="1:9" x14ac:dyDescent="0.3">
      <c r="B32" s="67"/>
      <c r="C32" s="69"/>
      <c r="E32" s="68"/>
      <c r="F32" s="68"/>
      <c r="G32" s="68"/>
      <c r="H32" s="68"/>
    </row>
    <row r="33" spans="2:9" s="7" customFormat="1" x14ac:dyDescent="0.3">
      <c r="B33" s="70"/>
      <c r="E33" s="8"/>
      <c r="F33" s="8"/>
      <c r="G33" s="8"/>
      <c r="H33" s="8"/>
      <c r="I33" s="8"/>
    </row>
    <row r="37" spans="2:9" x14ac:dyDescent="0.3">
      <c r="E37" s="68"/>
    </row>
    <row r="38" spans="2:9" x14ac:dyDescent="0.3">
      <c r="E38" s="68"/>
    </row>
  </sheetData>
  <mergeCells count="11">
    <mergeCell ref="I17:I18"/>
    <mergeCell ref="I19:I22"/>
    <mergeCell ref="I23:I24"/>
    <mergeCell ref="C2:H2"/>
    <mergeCell ref="A3:I3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42" sqref="A36:XFD42"/>
    </sheetView>
  </sheetViews>
  <sheetFormatPr defaultColWidth="10.44140625" defaultRowHeight="13.8" x14ac:dyDescent="0.3"/>
  <cols>
    <col min="1" max="1" width="4.109375" style="12" customWidth="1"/>
    <col min="2" max="2" width="26.44140625" style="12" customWidth="1"/>
    <col min="3" max="3" width="38.6640625" style="12" customWidth="1"/>
    <col min="4" max="4" width="14" style="12" customWidth="1"/>
    <col min="5" max="5" width="8.6640625" style="12" customWidth="1"/>
    <col min="6" max="6" width="11.44140625" style="12" customWidth="1"/>
    <col min="7" max="7" width="10" style="12" customWidth="1"/>
    <col min="8" max="8" width="12.44140625" style="12" customWidth="1"/>
    <col min="9" max="9" width="27.5546875" style="12" customWidth="1"/>
    <col min="10" max="21" width="5.5546875" style="12" customWidth="1"/>
    <col min="22" max="16384" width="10.44140625" style="12"/>
  </cols>
  <sheetData>
    <row r="1" spans="1:11" s="107" customFormat="1" x14ac:dyDescent="0.3">
      <c r="B1" s="225"/>
      <c r="C1" s="225"/>
      <c r="D1" s="226"/>
      <c r="F1" s="225"/>
      <c r="G1" s="225"/>
      <c r="H1" s="225"/>
      <c r="I1" s="225"/>
      <c r="J1" s="226"/>
      <c r="K1" s="226"/>
    </row>
    <row r="2" spans="1:11" s="107" customFormat="1" x14ac:dyDescent="0.3">
      <c r="B2" s="225"/>
      <c r="C2" s="225"/>
      <c r="D2" s="226"/>
      <c r="F2" s="225"/>
      <c r="G2" s="225"/>
      <c r="H2" s="225"/>
      <c r="I2" s="225"/>
      <c r="J2" s="226"/>
      <c r="K2" s="226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11" ht="15.75" customHeight="1" x14ac:dyDescent="0.3">
      <c r="A5" s="265" t="s">
        <v>155</v>
      </c>
      <c r="B5" s="265"/>
      <c r="C5" s="265"/>
      <c r="D5" s="265"/>
      <c r="E5" s="265"/>
      <c r="F5" s="265"/>
      <c r="G5" s="265"/>
      <c r="H5" s="265"/>
      <c r="I5" s="265"/>
    </row>
    <row r="6" spans="1:11" x14ac:dyDescent="0.3">
      <c r="A6" s="12" t="s">
        <v>17</v>
      </c>
      <c r="C6" s="14" t="s">
        <v>18</v>
      </c>
    </row>
    <row r="7" spans="1:11" x14ac:dyDescent="0.3">
      <c r="A7" s="12" t="s">
        <v>19</v>
      </c>
      <c r="C7" s="20" t="s">
        <v>111</v>
      </c>
    </row>
    <row r="8" spans="1:11" x14ac:dyDescent="0.3">
      <c r="A8" s="12" t="s">
        <v>20</v>
      </c>
      <c r="C8" s="16"/>
    </row>
    <row r="9" spans="1:11" x14ac:dyDescent="0.3">
      <c r="A9" s="12" t="s">
        <v>21</v>
      </c>
      <c r="C9" s="14" t="s">
        <v>8</v>
      </c>
    </row>
    <row r="10" spans="1:11" x14ac:dyDescent="0.3">
      <c r="A10" s="12" t="s">
        <v>22</v>
      </c>
      <c r="C10" s="85">
        <f>SUM(D16:D28)</f>
        <v>51.795554916868788</v>
      </c>
    </row>
    <row r="11" spans="1:11" x14ac:dyDescent="0.3">
      <c r="A11" s="12" t="s">
        <v>23</v>
      </c>
      <c r="C11" s="14" t="s">
        <v>24</v>
      </c>
    </row>
    <row r="12" spans="1:11" x14ac:dyDescent="0.3">
      <c r="A12" s="19" t="s">
        <v>25</v>
      </c>
      <c r="B12" s="19"/>
      <c r="C12" s="103">
        <v>1000</v>
      </c>
      <c r="D12" s="20"/>
      <c r="F12" s="20"/>
      <c r="G12" s="19"/>
      <c r="H12" s="19"/>
      <c r="I12" s="19"/>
    </row>
    <row r="13" spans="1:11" x14ac:dyDescent="0.3">
      <c r="H13" s="12" t="s">
        <v>69</v>
      </c>
    </row>
    <row r="14" spans="1:11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1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11" x14ac:dyDescent="0.3">
      <c r="A16" s="23"/>
      <c r="B16" s="240" t="s">
        <v>114</v>
      </c>
      <c r="C16" s="241" t="s">
        <v>113</v>
      </c>
      <c r="D16" s="242" t="s">
        <v>96</v>
      </c>
      <c r="E16" s="97">
        <v>0</v>
      </c>
      <c r="F16" s="247">
        <v>0.4826388888888889</v>
      </c>
      <c r="G16" s="32">
        <v>3.472222222222222E-3</v>
      </c>
      <c r="H16" s="248">
        <f t="shared" ref="H16:H28" si="0">F16+G16</f>
        <v>0.4861111111111111</v>
      </c>
      <c r="I16" s="36" t="s">
        <v>112</v>
      </c>
    </row>
    <row r="17" spans="1:10" x14ac:dyDescent="0.3">
      <c r="A17" s="42"/>
      <c r="B17" s="240" t="s">
        <v>116</v>
      </c>
      <c r="C17" s="241" t="s">
        <v>113</v>
      </c>
      <c r="D17" s="242" t="s">
        <v>96</v>
      </c>
      <c r="E17" s="97">
        <v>0</v>
      </c>
      <c r="F17" s="247">
        <f t="shared" ref="F17:F28" si="1">H16+E17</f>
        <v>0.4861111111111111</v>
      </c>
      <c r="G17" s="36">
        <v>2.0833333333333332E-2</v>
      </c>
      <c r="H17" s="248">
        <f t="shared" si="0"/>
        <v>0.50694444444444442</v>
      </c>
      <c r="I17" s="241" t="s">
        <v>41</v>
      </c>
      <c r="J17" s="12" t="s">
        <v>41</v>
      </c>
    </row>
    <row r="18" spans="1:10" ht="27.6" x14ac:dyDescent="0.3">
      <c r="A18" s="42">
        <v>1</v>
      </c>
      <c r="B18" s="101">
        <v>127644</v>
      </c>
      <c r="C18" s="100" t="s">
        <v>200</v>
      </c>
      <c r="D18" s="243">
        <v>1.252496725087443</v>
      </c>
      <c r="E18" s="97">
        <v>3.472222222222222E-3</v>
      </c>
      <c r="F18" s="247">
        <f t="shared" si="1"/>
        <v>0.51041666666666663</v>
      </c>
      <c r="G18" s="36">
        <v>1.3888888888888888E-2</v>
      </c>
      <c r="H18" s="248">
        <f t="shared" si="0"/>
        <v>0.52430555555555547</v>
      </c>
      <c r="I18" s="262" t="s">
        <v>117</v>
      </c>
      <c r="J18" s="102"/>
    </row>
    <row r="19" spans="1:10" ht="27.6" x14ac:dyDescent="0.3">
      <c r="A19" s="42">
        <f t="shared" ref="A19:A21" si="2">A18+1</f>
        <v>2</v>
      </c>
      <c r="B19" s="101">
        <v>127411</v>
      </c>
      <c r="C19" s="100" t="s">
        <v>201</v>
      </c>
      <c r="D19" s="244">
        <v>1.043058191781344</v>
      </c>
      <c r="E19" s="97">
        <v>3.472222222222222E-3</v>
      </c>
      <c r="F19" s="247">
        <f t="shared" si="1"/>
        <v>0.52777777777777768</v>
      </c>
      <c r="G19" s="36">
        <v>1.3888888888888888E-2</v>
      </c>
      <c r="H19" s="248">
        <f t="shared" si="0"/>
        <v>0.54166666666666652</v>
      </c>
      <c r="I19" s="264"/>
      <c r="J19" s="102"/>
    </row>
    <row r="20" spans="1:10" ht="27.6" x14ac:dyDescent="0.3">
      <c r="A20" s="42">
        <f t="shared" si="2"/>
        <v>3</v>
      </c>
      <c r="B20" s="101">
        <v>125363</v>
      </c>
      <c r="C20" s="100" t="s">
        <v>203</v>
      </c>
      <c r="D20" s="244">
        <v>15</v>
      </c>
      <c r="E20" s="97">
        <v>2.4305555555555556E-2</v>
      </c>
      <c r="F20" s="247">
        <f t="shared" si="1"/>
        <v>0.5659722222222221</v>
      </c>
      <c r="G20" s="36">
        <v>1.3888888888888888E-2</v>
      </c>
      <c r="H20" s="248">
        <f t="shared" si="0"/>
        <v>0.57986111111111094</v>
      </c>
      <c r="I20" s="264"/>
      <c r="J20" s="102"/>
    </row>
    <row r="21" spans="1:10" ht="27.6" x14ac:dyDescent="0.3">
      <c r="A21" s="42">
        <f t="shared" si="2"/>
        <v>4</v>
      </c>
      <c r="B21" s="101">
        <v>125364</v>
      </c>
      <c r="C21" s="100" t="s">
        <v>204</v>
      </c>
      <c r="D21" s="244">
        <v>1</v>
      </c>
      <c r="E21" s="97">
        <v>3.472222222222222E-3</v>
      </c>
      <c r="F21" s="247">
        <f t="shared" si="1"/>
        <v>0.58333333333333315</v>
      </c>
      <c r="G21" s="36">
        <v>1.3888888888888888E-2</v>
      </c>
      <c r="H21" s="248">
        <f t="shared" si="0"/>
        <v>0.59722222222222199</v>
      </c>
      <c r="I21" s="264"/>
      <c r="J21" s="249"/>
    </row>
    <row r="22" spans="1:10" x14ac:dyDescent="0.3">
      <c r="A22" s="42"/>
      <c r="B22" s="240" t="s">
        <v>116</v>
      </c>
      <c r="C22" s="241" t="s">
        <v>113</v>
      </c>
      <c r="D22" s="244">
        <v>11</v>
      </c>
      <c r="E22" s="97">
        <v>1.7361111111111112E-2</v>
      </c>
      <c r="F22" s="247">
        <f t="shared" si="1"/>
        <v>0.61458333333333315</v>
      </c>
      <c r="G22" s="36">
        <v>2.0833333333333332E-2</v>
      </c>
      <c r="H22" s="248">
        <f t="shared" si="0"/>
        <v>0.63541666666666652</v>
      </c>
      <c r="I22" s="99" t="s">
        <v>115</v>
      </c>
      <c r="J22" s="102"/>
    </row>
    <row r="23" spans="1:10" x14ac:dyDescent="0.3">
      <c r="A23" s="42"/>
      <c r="B23" s="240" t="s">
        <v>114</v>
      </c>
      <c r="C23" s="241" t="s">
        <v>113</v>
      </c>
      <c r="D23" s="242" t="s">
        <v>96</v>
      </c>
      <c r="E23" s="97">
        <v>0</v>
      </c>
      <c r="F23" s="247">
        <f t="shared" si="1"/>
        <v>0.63541666666666652</v>
      </c>
      <c r="G23" s="32">
        <v>3.472222222222222E-3</v>
      </c>
      <c r="H23" s="248">
        <f t="shared" si="0"/>
        <v>0.63888888888888873</v>
      </c>
      <c r="I23" s="36" t="s">
        <v>112</v>
      </c>
      <c r="J23" s="102"/>
    </row>
    <row r="24" spans="1:10" x14ac:dyDescent="0.3">
      <c r="A24" s="42"/>
      <c r="B24" s="245"/>
      <c r="C24" s="246" t="s">
        <v>113</v>
      </c>
      <c r="D24" s="245" t="s">
        <v>96</v>
      </c>
      <c r="E24" s="97">
        <v>0</v>
      </c>
      <c r="F24" s="247">
        <f t="shared" si="1"/>
        <v>0.63888888888888873</v>
      </c>
      <c r="G24" s="36">
        <v>2.0833333333333332E-2</v>
      </c>
      <c r="H24" s="248">
        <f t="shared" si="0"/>
        <v>0.6597222222222221</v>
      </c>
      <c r="I24" s="36" t="s">
        <v>134</v>
      </c>
      <c r="J24" s="102"/>
    </row>
    <row r="25" spans="1:10" ht="27.6" x14ac:dyDescent="0.3">
      <c r="A25" s="42">
        <v>1</v>
      </c>
      <c r="B25" s="245">
        <v>127560</v>
      </c>
      <c r="C25" s="100" t="s">
        <v>205</v>
      </c>
      <c r="D25" s="245">
        <v>8</v>
      </c>
      <c r="E25" s="97">
        <v>1.3888888888888888E-2</v>
      </c>
      <c r="F25" s="247">
        <f t="shared" si="1"/>
        <v>0.67361111111111094</v>
      </c>
      <c r="G25" s="36">
        <v>6.9444444444444441E-3</v>
      </c>
      <c r="H25" s="248">
        <f t="shared" si="0"/>
        <v>0.68055555555555536</v>
      </c>
      <c r="I25" s="262" t="s">
        <v>52</v>
      </c>
      <c r="J25" s="102"/>
    </row>
    <row r="26" spans="1:10" ht="27.6" x14ac:dyDescent="0.3">
      <c r="A26" s="42">
        <v>2</v>
      </c>
      <c r="B26" s="245">
        <v>127474</v>
      </c>
      <c r="C26" s="100" t="s">
        <v>206</v>
      </c>
      <c r="D26" s="245">
        <v>6.5</v>
      </c>
      <c r="E26" s="97">
        <v>1.3888888888888888E-2</v>
      </c>
      <c r="F26" s="247">
        <f t="shared" si="1"/>
        <v>0.6944444444444442</v>
      </c>
      <c r="G26" s="36">
        <v>6.9444444444444441E-3</v>
      </c>
      <c r="H26" s="248">
        <f t="shared" si="0"/>
        <v>0.70138888888888862</v>
      </c>
      <c r="I26" s="263"/>
      <c r="J26" s="12" t="s">
        <v>78</v>
      </c>
    </row>
    <row r="27" spans="1:10" x14ac:dyDescent="0.3">
      <c r="A27" s="42"/>
      <c r="B27" s="240" t="s">
        <v>116</v>
      </c>
      <c r="C27" s="241" t="s">
        <v>113</v>
      </c>
      <c r="D27" s="245">
        <v>8</v>
      </c>
      <c r="E27" s="97">
        <v>1.3888888888888888E-2</v>
      </c>
      <c r="F27" s="247">
        <f t="shared" si="1"/>
        <v>0.71527777777777746</v>
      </c>
      <c r="G27" s="36">
        <v>1.3888888888888888E-2</v>
      </c>
      <c r="H27" s="248">
        <f t="shared" si="0"/>
        <v>0.7291666666666663</v>
      </c>
      <c r="I27" s="99" t="s">
        <v>115</v>
      </c>
      <c r="J27" s="102"/>
    </row>
    <row r="28" spans="1:10" x14ac:dyDescent="0.3">
      <c r="A28" s="42"/>
      <c r="B28" s="240" t="s">
        <v>114</v>
      </c>
      <c r="C28" s="241" t="s">
        <v>113</v>
      </c>
      <c r="D28" s="242" t="s">
        <v>96</v>
      </c>
      <c r="E28" s="97">
        <v>0</v>
      </c>
      <c r="F28" s="247">
        <f t="shared" si="1"/>
        <v>0.7291666666666663</v>
      </c>
      <c r="G28" s="36">
        <v>3.472222222222222E-3</v>
      </c>
      <c r="H28" s="248">
        <f t="shared" si="0"/>
        <v>0.73263888888888851</v>
      </c>
      <c r="I28" s="36" t="s">
        <v>112</v>
      </c>
      <c r="J28" s="102"/>
    </row>
    <row r="29" spans="1:10" x14ac:dyDescent="0.3">
      <c r="D29" s="96"/>
      <c r="E29" s="57"/>
      <c r="F29" s="57"/>
      <c r="G29" s="57"/>
      <c r="H29" s="57"/>
      <c r="I29" s="58"/>
    </row>
    <row r="30" spans="1:10" x14ac:dyDescent="0.3">
      <c r="B30" s="91" t="s">
        <v>55</v>
      </c>
      <c r="C30" s="92">
        <f>H28-F16</f>
        <v>0.24999999999999961</v>
      </c>
      <c r="D30" s="91"/>
      <c r="E30" s="91"/>
      <c r="F30" s="91"/>
      <c r="G30" s="91"/>
      <c r="H30" s="95"/>
    </row>
    <row r="31" spans="1:10" x14ac:dyDescent="0.3">
      <c r="B31" s="91" t="s">
        <v>56</v>
      </c>
      <c r="C31" s="94">
        <f>SUM(E16:E28)</f>
        <v>9.375E-2</v>
      </c>
      <c r="D31" s="141"/>
      <c r="E31" s="93"/>
      <c r="F31" s="91"/>
      <c r="G31" s="91"/>
      <c r="H31" s="90"/>
      <c r="I31" s="65"/>
    </row>
    <row r="32" spans="1:10" x14ac:dyDescent="0.3">
      <c r="B32" s="91" t="s">
        <v>57</v>
      </c>
      <c r="C32" s="94">
        <f>SUM(G16:G28)</f>
        <v>0.15624999999999997</v>
      </c>
      <c r="D32" s="141"/>
      <c r="E32" s="91"/>
      <c r="F32" s="91"/>
      <c r="G32" s="91"/>
      <c r="H32" s="90"/>
      <c r="I32" s="66"/>
    </row>
    <row r="33" spans="2:9" x14ac:dyDescent="0.3">
      <c r="B33" s="140"/>
      <c r="C33" s="140"/>
      <c r="E33" s="138"/>
      <c r="F33" s="138"/>
      <c r="G33" s="138"/>
      <c r="H33" s="138"/>
      <c r="I33" s="65"/>
    </row>
    <row r="34" spans="2:9" x14ac:dyDescent="0.3">
      <c r="B34" s="140"/>
      <c r="C34" s="139"/>
      <c r="E34" s="138"/>
      <c r="F34" s="138"/>
      <c r="G34" s="138"/>
      <c r="H34" s="138"/>
    </row>
    <row r="35" spans="2:9" s="7" customFormat="1" x14ac:dyDescent="0.3">
      <c r="B35" s="70"/>
      <c r="E35" s="8"/>
      <c r="F35" s="8"/>
      <c r="G35" s="8"/>
      <c r="H35" s="8"/>
      <c r="I35" s="8"/>
    </row>
    <row r="36" spans="2:9" x14ac:dyDescent="0.3">
      <c r="B36" s="135"/>
    </row>
  </sheetData>
  <mergeCells count="10">
    <mergeCell ref="I18:I21"/>
    <mergeCell ref="I25:I26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7" workbookViewId="0">
      <selection activeCell="C38" sqref="C38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</row>
    <row r="2" spans="1:9" x14ac:dyDescent="0.3">
      <c r="A2" s="13"/>
      <c r="B2" s="13"/>
      <c r="C2" s="265" t="s">
        <v>15</v>
      </c>
      <c r="D2" s="265"/>
      <c r="E2" s="265"/>
      <c r="F2" s="265"/>
      <c r="G2" s="265"/>
      <c r="H2" s="265"/>
    </row>
    <row r="3" spans="1:9" x14ac:dyDescent="0.3">
      <c r="A3" s="265" t="s">
        <v>58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3">
      <c r="A4" s="12" t="s">
        <v>17</v>
      </c>
      <c r="C4" s="14" t="s">
        <v>18</v>
      </c>
    </row>
    <row r="5" spans="1:9" x14ac:dyDescent="0.3">
      <c r="A5" s="12" t="s">
        <v>19</v>
      </c>
      <c r="C5" s="14" t="s">
        <v>5</v>
      </c>
      <c r="D5" s="15">
        <f>C8</f>
        <v>70.509211168275527</v>
      </c>
      <c r="E5" s="12" t="str">
        <f>C7</f>
        <v>понедельник-воскресенье</v>
      </c>
    </row>
    <row r="6" spans="1:9" x14ac:dyDescent="0.3">
      <c r="A6" s="12" t="s">
        <v>20</v>
      </c>
      <c r="C6" s="16"/>
      <c r="D6" s="17"/>
    </row>
    <row r="7" spans="1:9" x14ac:dyDescent="0.3">
      <c r="A7" s="12" t="s">
        <v>21</v>
      </c>
      <c r="C7" s="14" t="s">
        <v>6</v>
      </c>
    </row>
    <row r="8" spans="1:9" x14ac:dyDescent="0.3">
      <c r="A8" s="12" t="s">
        <v>22</v>
      </c>
      <c r="C8" s="18">
        <f>SUM(D14:D35)</f>
        <v>70.509211168275527</v>
      </c>
    </row>
    <row r="9" spans="1:9" x14ac:dyDescent="0.3">
      <c r="A9" s="12" t="s">
        <v>23</v>
      </c>
      <c r="C9" s="14" t="s">
        <v>24</v>
      </c>
    </row>
    <row r="10" spans="1:9" x14ac:dyDescent="0.3">
      <c r="A10" s="19" t="s">
        <v>25</v>
      </c>
      <c r="B10" s="19"/>
      <c r="C10" s="20" t="s">
        <v>26</v>
      </c>
      <c r="D10" s="21"/>
      <c r="F10" s="20"/>
      <c r="G10" s="20"/>
    </row>
    <row r="11" spans="1:9" x14ac:dyDescent="0.3">
      <c r="C11" s="16"/>
      <c r="G11" s="22"/>
      <c r="H11" s="12" t="s">
        <v>59</v>
      </c>
    </row>
    <row r="12" spans="1:9" x14ac:dyDescent="0.3">
      <c r="A12" s="266" t="s">
        <v>28</v>
      </c>
      <c r="B12" s="268" t="s">
        <v>29</v>
      </c>
      <c r="C12" s="270" t="s">
        <v>30</v>
      </c>
      <c r="D12" s="268" t="s">
        <v>31</v>
      </c>
      <c r="E12" s="268" t="s">
        <v>32</v>
      </c>
      <c r="F12" s="268"/>
      <c r="G12" s="268"/>
      <c r="H12" s="268"/>
      <c r="I12" s="268" t="s">
        <v>33</v>
      </c>
    </row>
    <row r="13" spans="1:9" ht="27.6" x14ac:dyDescent="0.3">
      <c r="A13" s="267"/>
      <c r="B13" s="269"/>
      <c r="C13" s="271"/>
      <c r="D13" s="272"/>
      <c r="E13" s="25" t="s">
        <v>34</v>
      </c>
      <c r="F13" s="25" t="s">
        <v>35</v>
      </c>
      <c r="G13" s="25" t="s">
        <v>36</v>
      </c>
      <c r="H13" s="25" t="s">
        <v>37</v>
      </c>
      <c r="I13" s="268"/>
    </row>
    <row r="14" spans="1:9" ht="27.6" x14ac:dyDescent="0.3">
      <c r="A14" s="26"/>
      <c r="B14" s="27" t="s">
        <v>38</v>
      </c>
      <c r="C14" s="28" t="s">
        <v>39</v>
      </c>
      <c r="D14" s="29"/>
      <c r="E14" s="30"/>
      <c r="F14" s="31">
        <v>0.3923611111111111</v>
      </c>
      <c r="G14" s="32">
        <v>6.9444444444444441E-3</v>
      </c>
      <c r="H14" s="33">
        <f t="shared" ref="H14:H28" si="0">F14+G14</f>
        <v>0.39930555555555552</v>
      </c>
      <c r="I14" s="34" t="s">
        <v>40</v>
      </c>
    </row>
    <row r="15" spans="1:9" x14ac:dyDescent="0.3">
      <c r="A15" s="26"/>
      <c r="B15" s="27"/>
      <c r="C15" s="35" t="s">
        <v>41</v>
      </c>
      <c r="D15" s="29">
        <v>1.5</v>
      </c>
      <c r="E15" s="30">
        <v>3.4722222222222099E-3</v>
      </c>
      <c r="F15" s="31">
        <f t="shared" ref="F15:F28" si="1">H14+E15</f>
        <v>0.40277777777777773</v>
      </c>
      <c r="G15" s="36">
        <v>2.7777777777777776E-2</v>
      </c>
      <c r="H15" s="33">
        <f t="shared" si="0"/>
        <v>0.43055555555555552</v>
      </c>
      <c r="I15" s="37"/>
    </row>
    <row r="16" spans="1:9" ht="41.4" x14ac:dyDescent="0.3">
      <c r="A16" s="26"/>
      <c r="B16" s="38" t="s">
        <v>42</v>
      </c>
      <c r="C16" s="39" t="s">
        <v>39</v>
      </c>
      <c r="D16" s="29">
        <v>1.5</v>
      </c>
      <c r="E16" s="40">
        <v>3.472222222222222E-3</v>
      </c>
      <c r="F16" s="31">
        <f t="shared" si="1"/>
        <v>0.43402777777777773</v>
      </c>
      <c r="G16" s="36">
        <v>6.9444444444444441E-3</v>
      </c>
      <c r="H16" s="33">
        <f t="shared" si="0"/>
        <v>0.44097222222222215</v>
      </c>
      <c r="I16" s="41" t="s">
        <v>43</v>
      </c>
    </row>
    <row r="17" spans="1:9" ht="37.950000000000003" customHeight="1" x14ac:dyDescent="0.3">
      <c r="A17" s="42">
        <v>1</v>
      </c>
      <c r="B17" s="71">
        <v>108849</v>
      </c>
      <c r="C17" s="72" t="s">
        <v>60</v>
      </c>
      <c r="D17" s="73">
        <v>14</v>
      </c>
      <c r="E17" s="74">
        <v>2.0833333333333332E-2</v>
      </c>
      <c r="F17" s="31">
        <f>H16+E17</f>
        <v>0.46180555555555547</v>
      </c>
      <c r="G17" s="36">
        <v>6.9444444444444441E-3</v>
      </c>
      <c r="H17" s="33">
        <f t="shared" si="0"/>
        <v>0.46874999999999989</v>
      </c>
      <c r="I17" s="273" t="s">
        <v>45</v>
      </c>
    </row>
    <row r="18" spans="1:9" ht="30" customHeight="1" x14ac:dyDescent="0.3">
      <c r="A18" s="42">
        <f t="shared" ref="A18:A26" si="2">A17+1</f>
        <v>2</v>
      </c>
      <c r="B18" s="71">
        <v>119634</v>
      </c>
      <c r="C18" s="72" t="s">
        <v>61</v>
      </c>
      <c r="D18" s="73">
        <v>4.5</v>
      </c>
      <c r="E18" s="74">
        <v>1.3888888888888888E-2</v>
      </c>
      <c r="F18" s="31">
        <f t="shared" ref="F18:F27" si="3">H17+E18</f>
        <v>0.48263888888888878</v>
      </c>
      <c r="G18" s="36">
        <v>6.9444444444444441E-3</v>
      </c>
      <c r="H18" s="33">
        <f t="shared" si="0"/>
        <v>0.4895833333333332</v>
      </c>
      <c r="I18" s="274"/>
    </row>
    <row r="19" spans="1:9" ht="30" customHeight="1" x14ac:dyDescent="0.3">
      <c r="A19" s="42">
        <f t="shared" si="2"/>
        <v>3</v>
      </c>
      <c r="B19" s="71">
        <v>119297</v>
      </c>
      <c r="C19" s="72" t="s">
        <v>62</v>
      </c>
      <c r="D19" s="73">
        <v>2.503493543711421</v>
      </c>
      <c r="E19" s="74">
        <v>6.9444444444444441E-3</v>
      </c>
      <c r="F19" s="31">
        <f t="shared" si="3"/>
        <v>0.49652777777777762</v>
      </c>
      <c r="G19" s="36">
        <v>6.9444444444444441E-3</v>
      </c>
      <c r="H19" s="33">
        <f t="shared" si="0"/>
        <v>0.5034722222222221</v>
      </c>
      <c r="I19" s="275"/>
    </row>
    <row r="20" spans="1:9" x14ac:dyDescent="0.3">
      <c r="A20" s="42">
        <f t="shared" si="2"/>
        <v>4</v>
      </c>
      <c r="B20" s="71">
        <v>117198</v>
      </c>
      <c r="C20" s="72" t="s">
        <v>63</v>
      </c>
      <c r="D20" s="73">
        <v>9.5</v>
      </c>
      <c r="E20" s="74">
        <v>1.7361111111111112E-2</v>
      </c>
      <c r="F20" s="31">
        <f t="shared" si="3"/>
        <v>0.52083333333333326</v>
      </c>
      <c r="G20" s="36">
        <v>1.38888888888889E-2</v>
      </c>
      <c r="H20" s="33">
        <f t="shared" si="0"/>
        <v>0.53472222222222221</v>
      </c>
      <c r="I20" s="276" t="s">
        <v>48</v>
      </c>
    </row>
    <row r="21" spans="1:9" ht="27.6" x14ac:dyDescent="0.3">
      <c r="A21" s="42">
        <f t="shared" si="2"/>
        <v>5</v>
      </c>
      <c r="B21" s="71">
        <v>117437</v>
      </c>
      <c r="C21" s="72" t="s">
        <v>64</v>
      </c>
      <c r="D21" s="73">
        <v>2.0022240808526721</v>
      </c>
      <c r="E21" s="74">
        <v>6.9444444444444441E-3</v>
      </c>
      <c r="F21" s="75">
        <f>H20+E21</f>
        <v>0.54166666666666663</v>
      </c>
      <c r="G21" s="36">
        <v>1.38888888888889E-2</v>
      </c>
      <c r="H21" s="33">
        <f t="shared" si="0"/>
        <v>0.55555555555555558</v>
      </c>
      <c r="I21" s="276"/>
    </row>
    <row r="22" spans="1:9" ht="27.6" x14ac:dyDescent="0.3">
      <c r="A22" s="42">
        <f t="shared" si="2"/>
        <v>6</v>
      </c>
      <c r="B22" s="71">
        <v>117513</v>
      </c>
      <c r="C22" s="72" t="s">
        <v>65</v>
      </c>
      <c r="D22" s="73">
        <v>3</v>
      </c>
      <c r="E22" s="74">
        <v>6.9444444444444441E-3</v>
      </c>
      <c r="F22" s="75">
        <f>H21+E22</f>
        <v>0.5625</v>
      </c>
      <c r="G22" s="36">
        <v>1.38888888888889E-2</v>
      </c>
      <c r="H22" s="33">
        <f t="shared" si="0"/>
        <v>0.57638888888888895</v>
      </c>
      <c r="I22" s="276"/>
    </row>
    <row r="23" spans="1:9" ht="27.6" x14ac:dyDescent="0.3">
      <c r="A23" s="42">
        <f t="shared" si="2"/>
        <v>7</v>
      </c>
      <c r="B23" s="71">
        <v>108812</v>
      </c>
      <c r="C23" s="72" t="s">
        <v>66</v>
      </c>
      <c r="D23" s="73">
        <v>7</v>
      </c>
      <c r="E23" s="74">
        <v>1.3888888888888888E-2</v>
      </c>
      <c r="F23" s="31">
        <f>H22+E23</f>
        <v>0.59027777777777779</v>
      </c>
      <c r="G23" s="36">
        <v>1.38888888888889E-2</v>
      </c>
      <c r="H23" s="33">
        <f t="shared" si="0"/>
        <v>0.60416666666666674</v>
      </c>
      <c r="I23" s="276"/>
    </row>
    <row r="24" spans="1:9" x14ac:dyDescent="0.3">
      <c r="A24" s="42">
        <f t="shared" si="2"/>
        <v>8</v>
      </c>
      <c r="B24" s="71">
        <v>119297</v>
      </c>
      <c r="C24" s="72" t="s">
        <v>62</v>
      </c>
      <c r="D24" s="73">
        <v>5.5</v>
      </c>
      <c r="E24" s="74">
        <v>1.0416666666666666E-2</v>
      </c>
      <c r="F24" s="31">
        <f t="shared" si="3"/>
        <v>0.61458333333333337</v>
      </c>
      <c r="G24" s="36">
        <v>6.9444444444444441E-3</v>
      </c>
      <c r="H24" s="33">
        <f t="shared" si="0"/>
        <v>0.62152777777777779</v>
      </c>
      <c r="I24" s="273" t="s">
        <v>52</v>
      </c>
    </row>
    <row r="25" spans="1:9" x14ac:dyDescent="0.3">
      <c r="A25" s="42">
        <f t="shared" si="2"/>
        <v>9</v>
      </c>
      <c r="B25" s="71">
        <v>119634</v>
      </c>
      <c r="C25" s="72" t="s">
        <v>61</v>
      </c>
      <c r="D25" s="73">
        <v>2.5034935437114361</v>
      </c>
      <c r="E25" s="74">
        <v>6.9444444444444441E-3</v>
      </c>
      <c r="F25" s="31">
        <f t="shared" si="3"/>
        <v>0.62847222222222221</v>
      </c>
      <c r="G25" s="36">
        <v>6.9444444444444441E-3</v>
      </c>
      <c r="H25" s="33">
        <f t="shared" si="0"/>
        <v>0.63541666666666663</v>
      </c>
      <c r="I25" s="274"/>
    </row>
    <row r="26" spans="1:9" ht="27.6" x14ac:dyDescent="0.3">
      <c r="A26" s="42">
        <f t="shared" si="2"/>
        <v>10</v>
      </c>
      <c r="B26" s="71">
        <v>108849</v>
      </c>
      <c r="C26" s="72" t="s">
        <v>60</v>
      </c>
      <c r="D26" s="73">
        <v>3.5</v>
      </c>
      <c r="E26" s="74">
        <v>6.9444444444444441E-3</v>
      </c>
      <c r="F26" s="31">
        <f t="shared" si="3"/>
        <v>0.64236111111111105</v>
      </c>
      <c r="G26" s="36">
        <v>6.9444444444444441E-3</v>
      </c>
      <c r="H26" s="33">
        <f t="shared" si="0"/>
        <v>0.64930555555555547</v>
      </c>
      <c r="I26" s="274"/>
    </row>
    <row r="27" spans="1:9" ht="27.6" x14ac:dyDescent="0.3">
      <c r="A27" s="42"/>
      <c r="B27" s="27" t="s">
        <v>53</v>
      </c>
      <c r="C27" s="76" t="s">
        <v>39</v>
      </c>
      <c r="D27" s="77">
        <v>12</v>
      </c>
      <c r="E27" s="30">
        <v>2.0833333333333332E-2</v>
      </c>
      <c r="F27" s="31">
        <f t="shared" si="3"/>
        <v>0.67013888888888884</v>
      </c>
      <c r="G27" s="36">
        <v>2.7777777777777776E-2</v>
      </c>
      <c r="H27" s="33">
        <f t="shared" si="0"/>
        <v>0.69791666666666663</v>
      </c>
      <c r="I27" s="41"/>
    </row>
    <row r="28" spans="1:9" ht="27.6" x14ac:dyDescent="0.3">
      <c r="A28" s="42"/>
      <c r="B28" s="50" t="s">
        <v>38</v>
      </c>
      <c r="C28" s="54" t="s">
        <v>39</v>
      </c>
      <c r="D28" s="55">
        <v>1.5</v>
      </c>
      <c r="E28" s="53">
        <v>3.472222222222222E-3</v>
      </c>
      <c r="F28" s="47">
        <f t="shared" si="1"/>
        <v>0.70138888888888884</v>
      </c>
      <c r="G28" s="32">
        <v>6.9444444444444441E-3</v>
      </c>
      <c r="H28" s="48">
        <f t="shared" si="0"/>
        <v>0.70833333333333326</v>
      </c>
      <c r="I28" s="25" t="s">
        <v>40</v>
      </c>
    </row>
    <row r="29" spans="1:9" x14ac:dyDescent="0.3">
      <c r="D29" s="56"/>
      <c r="E29" s="57"/>
      <c r="F29" s="57"/>
      <c r="G29" s="57"/>
      <c r="H29" s="57"/>
      <c r="I29" s="58"/>
    </row>
    <row r="30" spans="1:9" x14ac:dyDescent="0.3">
      <c r="B30" s="59" t="s">
        <v>55</v>
      </c>
      <c r="C30" s="60">
        <f>H28-F14</f>
        <v>0.31597222222222215</v>
      </c>
      <c r="D30" s="59"/>
      <c r="E30" s="59"/>
      <c r="F30" s="59"/>
      <c r="G30" s="59"/>
      <c r="H30" s="61"/>
    </row>
    <row r="31" spans="1:9" x14ac:dyDescent="0.3">
      <c r="B31" s="59" t="s">
        <v>56</v>
      </c>
      <c r="C31" s="62">
        <f>SUM(E14:E28)</f>
        <v>0.1423611111111111</v>
      </c>
      <c r="D31" s="59"/>
      <c r="E31" s="63"/>
      <c r="F31" s="59"/>
      <c r="G31" s="59"/>
      <c r="H31" s="64"/>
      <c r="I31" s="65"/>
    </row>
    <row r="32" spans="1:9" x14ac:dyDescent="0.3">
      <c r="B32" s="59" t="s">
        <v>57</v>
      </c>
      <c r="C32" s="60">
        <f>SUM(G14:G28)</f>
        <v>0.17361111111111113</v>
      </c>
      <c r="D32" s="59"/>
      <c r="E32" s="59"/>
      <c r="F32" s="59"/>
      <c r="G32" s="59"/>
      <c r="H32" s="64"/>
      <c r="I32" s="66"/>
    </row>
    <row r="33" spans="2:9" x14ac:dyDescent="0.3">
      <c r="B33" s="67"/>
      <c r="C33" s="67"/>
      <c r="E33" s="68"/>
      <c r="F33" s="68"/>
      <c r="G33" s="68"/>
      <c r="H33" s="68"/>
      <c r="I33" s="65"/>
    </row>
    <row r="34" spans="2:9" x14ac:dyDescent="0.3">
      <c r="B34" s="67"/>
      <c r="C34" s="69"/>
      <c r="E34" s="68"/>
      <c r="F34" s="68"/>
      <c r="G34" s="68"/>
      <c r="H34" s="68"/>
    </row>
    <row r="35" spans="2:9" s="7" customFormat="1" x14ac:dyDescent="0.3">
      <c r="B35" s="70"/>
      <c r="E35" s="8"/>
      <c r="F35" s="8"/>
      <c r="G35" s="8"/>
      <c r="H35" s="8"/>
      <c r="I35" s="8"/>
    </row>
    <row r="39" spans="2:9" x14ac:dyDescent="0.3">
      <c r="E39" s="68"/>
    </row>
    <row r="40" spans="2:9" x14ac:dyDescent="0.3">
      <c r="E40" s="68"/>
    </row>
  </sheetData>
  <mergeCells count="11">
    <mergeCell ref="I17:I19"/>
    <mergeCell ref="I20:I23"/>
    <mergeCell ref="I24:I26"/>
    <mergeCell ref="C2:H2"/>
    <mergeCell ref="A3:I3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N4" sqref="N4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265" t="s">
        <v>15</v>
      </c>
      <c r="D4" s="265"/>
      <c r="E4" s="265"/>
      <c r="F4" s="265"/>
      <c r="G4" s="265"/>
      <c r="H4" s="265"/>
    </row>
    <row r="5" spans="1:10" x14ac:dyDescent="0.3">
      <c r="A5" s="265" t="s">
        <v>16</v>
      </c>
      <c r="B5" s="265"/>
      <c r="C5" s="265"/>
      <c r="D5" s="265"/>
      <c r="E5" s="265"/>
      <c r="F5" s="265"/>
      <c r="G5" s="265"/>
      <c r="H5" s="265"/>
      <c r="I5" s="265"/>
    </row>
    <row r="6" spans="1:10" x14ac:dyDescent="0.3">
      <c r="A6" s="12" t="s">
        <v>17</v>
      </c>
      <c r="C6" s="14" t="s">
        <v>18</v>
      </c>
    </row>
    <row r="7" spans="1:10" x14ac:dyDescent="0.3">
      <c r="A7" s="12" t="s">
        <v>19</v>
      </c>
      <c r="C7" s="14" t="s">
        <v>9</v>
      </c>
      <c r="D7" s="15">
        <f>C10</f>
        <v>73</v>
      </c>
      <c r="E7" s="12" t="str">
        <f>C9</f>
        <v>воскресенье</v>
      </c>
    </row>
    <row r="8" spans="1:10" x14ac:dyDescent="0.3">
      <c r="A8" s="12" t="s">
        <v>20</v>
      </c>
      <c r="C8" s="16"/>
    </row>
    <row r="9" spans="1:10" x14ac:dyDescent="0.3">
      <c r="A9" s="12" t="s">
        <v>21</v>
      </c>
      <c r="C9" s="14" t="s">
        <v>8</v>
      </c>
    </row>
    <row r="10" spans="1:10" x14ac:dyDescent="0.3">
      <c r="A10" s="12" t="s">
        <v>22</v>
      </c>
      <c r="C10" s="18">
        <f>SUM(D16:D32)</f>
        <v>73</v>
      </c>
    </row>
    <row r="11" spans="1:10" x14ac:dyDescent="0.3">
      <c r="A11" s="12" t="s">
        <v>23</v>
      </c>
      <c r="C11" s="14" t="s">
        <v>24</v>
      </c>
    </row>
    <row r="12" spans="1:10" x14ac:dyDescent="0.3">
      <c r="A12" s="19" t="s">
        <v>25</v>
      </c>
      <c r="B12" s="19"/>
      <c r="C12" s="20" t="s">
        <v>26</v>
      </c>
      <c r="D12" s="21"/>
      <c r="F12" s="20"/>
      <c r="G12" s="20"/>
    </row>
    <row r="13" spans="1:10" x14ac:dyDescent="0.3">
      <c r="C13" s="16"/>
      <c r="G13" s="22"/>
      <c r="H13" s="12" t="s">
        <v>69</v>
      </c>
    </row>
    <row r="14" spans="1:10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0" ht="27.6" x14ac:dyDescent="0.3">
      <c r="A15" s="267"/>
      <c r="B15" s="269"/>
      <c r="C15" s="271"/>
      <c r="D15" s="272"/>
      <c r="E15" s="25" t="s">
        <v>34</v>
      </c>
      <c r="F15" s="25" t="s">
        <v>35</v>
      </c>
      <c r="G15" s="25" t="s">
        <v>36</v>
      </c>
      <c r="H15" s="25" t="s">
        <v>37</v>
      </c>
      <c r="I15" s="268"/>
    </row>
    <row r="16" spans="1:10" ht="27.6" x14ac:dyDescent="0.3">
      <c r="A16" s="26"/>
      <c r="B16" s="27" t="s">
        <v>38</v>
      </c>
      <c r="C16" s="28" t="s">
        <v>39</v>
      </c>
      <c r="D16" s="29"/>
      <c r="E16" s="30"/>
      <c r="F16" s="31">
        <v>0.36458333333333331</v>
      </c>
      <c r="G16" s="32">
        <v>6.9444444444444441E-3</v>
      </c>
      <c r="H16" s="33">
        <f t="shared" ref="H16:H25" si="0">F16+G16</f>
        <v>0.37152777777777773</v>
      </c>
      <c r="I16" s="34" t="s">
        <v>40</v>
      </c>
    </row>
    <row r="17" spans="1:9" x14ac:dyDescent="0.3">
      <c r="A17" s="26"/>
      <c r="B17" s="27"/>
      <c r="C17" s="35" t="s">
        <v>41</v>
      </c>
      <c r="D17" s="29">
        <v>1.5</v>
      </c>
      <c r="E17" s="30">
        <v>3.4722222222222099E-3</v>
      </c>
      <c r="F17" s="31">
        <f t="shared" ref="F17:F25" si="1">H16+E17</f>
        <v>0.37499999999999994</v>
      </c>
      <c r="G17" s="36">
        <v>2.7777777777777776E-2</v>
      </c>
      <c r="H17" s="33">
        <f t="shared" si="0"/>
        <v>0.40277777777777773</v>
      </c>
      <c r="I17" s="37"/>
    </row>
    <row r="18" spans="1:9" ht="41.4" x14ac:dyDescent="0.3">
      <c r="A18" s="26"/>
      <c r="B18" s="38" t="s">
        <v>42</v>
      </c>
      <c r="C18" s="39" t="s">
        <v>39</v>
      </c>
      <c r="D18" s="29">
        <v>1.5</v>
      </c>
      <c r="E18" s="40">
        <v>3.472222222222222E-3</v>
      </c>
      <c r="F18" s="31">
        <f t="shared" si="1"/>
        <v>0.40624999999999994</v>
      </c>
      <c r="G18" s="36">
        <v>6.9444444444444441E-3</v>
      </c>
      <c r="H18" s="33">
        <f t="shared" si="0"/>
        <v>0.41319444444444436</v>
      </c>
      <c r="I18" s="41" t="s">
        <v>43</v>
      </c>
    </row>
    <row r="19" spans="1:9" ht="15" customHeight="1" x14ac:dyDescent="0.3">
      <c r="A19" s="42">
        <v>1</v>
      </c>
      <c r="B19" s="71">
        <v>121467</v>
      </c>
      <c r="C19" s="72" t="s">
        <v>70</v>
      </c>
      <c r="D19" s="71">
        <v>30</v>
      </c>
      <c r="E19" s="74">
        <v>4.5138888888888888E-2</v>
      </c>
      <c r="F19" s="31">
        <f t="shared" si="1"/>
        <v>0.45833333333333326</v>
      </c>
      <c r="G19" s="36">
        <v>1.38888888888889E-2</v>
      </c>
      <c r="H19" s="33">
        <f t="shared" si="0"/>
        <v>0.47222222222222215</v>
      </c>
      <c r="I19" s="78" t="s">
        <v>68</v>
      </c>
    </row>
    <row r="20" spans="1:9" ht="30" customHeight="1" x14ac:dyDescent="0.3">
      <c r="A20" s="42">
        <f t="shared" ref="A20:A23" si="2">A19+1</f>
        <v>2</v>
      </c>
      <c r="B20" s="71">
        <v>121615</v>
      </c>
      <c r="C20" s="72" t="s">
        <v>71</v>
      </c>
      <c r="D20" s="71">
        <v>3.5</v>
      </c>
      <c r="E20" s="74">
        <v>6.9444444444444441E-3</v>
      </c>
      <c r="F20" s="75">
        <f t="shared" si="1"/>
        <v>0.47916666666666657</v>
      </c>
      <c r="G20" s="36">
        <v>1.38888888888889E-2</v>
      </c>
      <c r="H20" s="33">
        <f t="shared" si="0"/>
        <v>0.49305555555555547</v>
      </c>
      <c r="I20" s="276" t="s">
        <v>48</v>
      </c>
    </row>
    <row r="21" spans="1:9" ht="30" customHeight="1" x14ac:dyDescent="0.3">
      <c r="A21" s="42">
        <f t="shared" si="2"/>
        <v>3</v>
      </c>
      <c r="B21" s="71">
        <v>121552</v>
      </c>
      <c r="C21" s="72" t="s">
        <v>72</v>
      </c>
      <c r="D21" s="71">
        <v>4</v>
      </c>
      <c r="E21" s="74">
        <v>6.9444444444444441E-3</v>
      </c>
      <c r="F21" s="75">
        <f t="shared" si="1"/>
        <v>0.49999999999999989</v>
      </c>
      <c r="G21" s="36">
        <v>1.38888888888889E-2</v>
      </c>
      <c r="H21" s="33">
        <f t="shared" si="0"/>
        <v>0.51388888888888884</v>
      </c>
      <c r="I21" s="276"/>
    </row>
    <row r="22" spans="1:9" ht="15" customHeight="1" x14ac:dyDescent="0.3">
      <c r="A22" s="42">
        <f t="shared" si="2"/>
        <v>4</v>
      </c>
      <c r="B22" s="71">
        <v>121351</v>
      </c>
      <c r="C22" s="72" t="s">
        <v>73</v>
      </c>
      <c r="D22" s="71">
        <v>2</v>
      </c>
      <c r="E22" s="74">
        <v>6.9444444444444441E-3</v>
      </c>
      <c r="F22" s="75">
        <f t="shared" si="1"/>
        <v>0.52083333333333326</v>
      </c>
      <c r="G22" s="36">
        <v>1.38888888888889E-2</v>
      </c>
      <c r="H22" s="33">
        <f t="shared" si="0"/>
        <v>0.53472222222222221</v>
      </c>
      <c r="I22" s="276"/>
    </row>
    <row r="23" spans="1:9" x14ac:dyDescent="0.3">
      <c r="A23" s="42">
        <f t="shared" si="2"/>
        <v>5</v>
      </c>
      <c r="B23" s="71">
        <v>121596</v>
      </c>
      <c r="C23" s="72" t="s">
        <v>74</v>
      </c>
      <c r="D23" s="71">
        <v>4</v>
      </c>
      <c r="E23" s="74">
        <v>1.0416666666666666E-2</v>
      </c>
      <c r="F23" s="75">
        <f>H22+E23</f>
        <v>0.54513888888888884</v>
      </c>
      <c r="G23" s="36">
        <v>1.38888888888889E-2</v>
      </c>
      <c r="H23" s="33">
        <f t="shared" si="0"/>
        <v>0.55902777777777779</v>
      </c>
      <c r="I23" s="276"/>
    </row>
    <row r="24" spans="1:9" ht="27.6" x14ac:dyDescent="0.3">
      <c r="A24" s="42"/>
      <c r="B24" s="27" t="s">
        <v>53</v>
      </c>
      <c r="C24" s="76" t="s">
        <v>39</v>
      </c>
      <c r="D24" s="77">
        <v>25</v>
      </c>
      <c r="E24" s="30">
        <v>4.1666666666666664E-2</v>
      </c>
      <c r="F24" s="75">
        <f>H23+E24</f>
        <v>0.60069444444444442</v>
      </c>
      <c r="G24" s="36">
        <v>2.7777777777777776E-2</v>
      </c>
      <c r="H24" s="33">
        <f t="shared" si="0"/>
        <v>0.62847222222222221</v>
      </c>
      <c r="I24" s="41"/>
    </row>
    <row r="25" spans="1:9" ht="27.6" x14ac:dyDescent="0.3">
      <c r="A25" s="42"/>
      <c r="B25" s="50" t="s">
        <v>38</v>
      </c>
      <c r="C25" s="54" t="s">
        <v>39</v>
      </c>
      <c r="D25" s="55">
        <v>1.5</v>
      </c>
      <c r="E25" s="53">
        <v>3.472222222222222E-3</v>
      </c>
      <c r="F25" s="47">
        <f t="shared" si="1"/>
        <v>0.63194444444444442</v>
      </c>
      <c r="G25" s="32">
        <v>6.9444444444444441E-3</v>
      </c>
      <c r="H25" s="48">
        <f t="shared" si="0"/>
        <v>0.63888888888888884</v>
      </c>
      <c r="I25" s="25" t="s">
        <v>40</v>
      </c>
    </row>
    <row r="26" spans="1:9" x14ac:dyDescent="0.3">
      <c r="D26" s="56"/>
      <c r="E26" s="57"/>
      <c r="F26" s="57"/>
      <c r="G26" s="57"/>
      <c r="H26" s="57"/>
      <c r="I26" s="58"/>
    </row>
    <row r="27" spans="1:9" x14ac:dyDescent="0.3">
      <c r="B27" s="59" t="s">
        <v>55</v>
      </c>
      <c r="C27" s="60">
        <f>H25-F16</f>
        <v>0.27430555555555552</v>
      </c>
      <c r="D27" s="59"/>
      <c r="E27" s="59"/>
      <c r="F27" s="59"/>
      <c r="G27" s="59"/>
      <c r="H27" s="61"/>
    </row>
    <row r="28" spans="1:9" x14ac:dyDescent="0.3">
      <c r="B28" s="59" t="s">
        <v>56</v>
      </c>
      <c r="C28" s="62">
        <f>SUM(E16:E25)</f>
        <v>0.12847222222222221</v>
      </c>
      <c r="D28" s="59"/>
      <c r="E28" s="63"/>
      <c r="F28" s="59"/>
      <c r="G28" s="59"/>
      <c r="H28" s="64"/>
      <c r="I28" s="65"/>
    </row>
    <row r="29" spans="1:9" x14ac:dyDescent="0.3">
      <c r="B29" s="59" t="s">
        <v>57</v>
      </c>
      <c r="C29" s="60">
        <f>SUM(G16:G25)</f>
        <v>0.1458333333333334</v>
      </c>
      <c r="D29" s="59"/>
      <c r="E29" s="59"/>
      <c r="F29" s="59"/>
      <c r="G29" s="59"/>
      <c r="H29" s="64"/>
      <c r="I29" s="66"/>
    </row>
    <row r="30" spans="1:9" x14ac:dyDescent="0.3">
      <c r="B30" s="67"/>
      <c r="C30" s="67"/>
      <c r="E30" s="68"/>
      <c r="F30" s="68"/>
      <c r="G30" s="68"/>
      <c r="H30" s="68"/>
      <c r="I30" s="65"/>
    </row>
    <row r="31" spans="1:9" x14ac:dyDescent="0.3">
      <c r="B31" s="67"/>
      <c r="C31" s="69"/>
      <c r="E31" s="68"/>
      <c r="F31" s="68"/>
      <c r="G31" s="68"/>
      <c r="H31" s="68"/>
    </row>
    <row r="32" spans="1:9" s="7" customFormat="1" x14ac:dyDescent="0.3">
      <c r="B32" s="70"/>
      <c r="E32" s="8"/>
      <c r="F32" s="8"/>
      <c r="G32" s="8"/>
      <c r="H32" s="8"/>
      <c r="I32" s="8"/>
    </row>
    <row r="36" spans="5:5" x14ac:dyDescent="0.3">
      <c r="E36" s="68"/>
    </row>
    <row r="37" spans="5:5" x14ac:dyDescent="0.3">
      <c r="E37" s="6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40" sqref="B40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265" t="s">
        <v>15</v>
      </c>
      <c r="D4" s="265"/>
      <c r="E4" s="265"/>
      <c r="F4" s="265"/>
      <c r="G4" s="265"/>
      <c r="H4" s="265"/>
    </row>
    <row r="5" spans="1:10" x14ac:dyDescent="0.3">
      <c r="A5" s="265" t="s">
        <v>58</v>
      </c>
      <c r="B5" s="265"/>
      <c r="C5" s="265"/>
      <c r="D5" s="265"/>
      <c r="E5" s="265"/>
      <c r="F5" s="265"/>
      <c r="G5" s="265"/>
      <c r="H5" s="265"/>
      <c r="I5" s="265"/>
    </row>
    <row r="6" spans="1:10" x14ac:dyDescent="0.3">
      <c r="A6" s="12" t="s">
        <v>17</v>
      </c>
      <c r="C6" s="14" t="s">
        <v>18</v>
      </c>
    </row>
    <row r="7" spans="1:10" x14ac:dyDescent="0.3">
      <c r="A7" s="12" t="s">
        <v>19</v>
      </c>
      <c r="C7" s="14" t="s">
        <v>11</v>
      </c>
      <c r="D7" s="15">
        <f>C10</f>
        <v>71.787647085424311</v>
      </c>
      <c r="E7" s="12" t="str">
        <f>C9</f>
        <v>вторник-суббота</v>
      </c>
    </row>
    <row r="8" spans="1:10" x14ac:dyDescent="0.3">
      <c r="A8" s="12" t="s">
        <v>20</v>
      </c>
      <c r="C8" s="16"/>
    </row>
    <row r="9" spans="1:10" x14ac:dyDescent="0.3">
      <c r="A9" s="12" t="s">
        <v>21</v>
      </c>
      <c r="C9" s="14" t="s">
        <v>7</v>
      </c>
    </row>
    <row r="10" spans="1:10" x14ac:dyDescent="0.3">
      <c r="A10" s="12" t="s">
        <v>22</v>
      </c>
      <c r="C10" s="18">
        <f>SUM(D16:D35)</f>
        <v>71.787647085424311</v>
      </c>
    </row>
    <row r="11" spans="1:10" x14ac:dyDescent="0.3">
      <c r="A11" s="12" t="s">
        <v>23</v>
      </c>
      <c r="C11" s="14" t="s">
        <v>24</v>
      </c>
    </row>
    <row r="12" spans="1:10" x14ac:dyDescent="0.3">
      <c r="A12" s="19" t="s">
        <v>25</v>
      </c>
      <c r="B12" s="19"/>
      <c r="C12" s="20" t="s">
        <v>26</v>
      </c>
      <c r="D12" s="21"/>
      <c r="F12" s="20"/>
      <c r="G12" s="20"/>
    </row>
    <row r="13" spans="1:10" x14ac:dyDescent="0.3">
      <c r="C13" s="16"/>
      <c r="G13" s="22"/>
      <c r="H13" s="12" t="s">
        <v>75</v>
      </c>
    </row>
    <row r="14" spans="1:10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0" ht="27.6" x14ac:dyDescent="0.3">
      <c r="A15" s="267"/>
      <c r="B15" s="269"/>
      <c r="C15" s="271"/>
      <c r="D15" s="272"/>
      <c r="E15" s="25" t="s">
        <v>34</v>
      </c>
      <c r="F15" s="25" t="s">
        <v>35</v>
      </c>
      <c r="G15" s="25" t="s">
        <v>36</v>
      </c>
      <c r="H15" s="25" t="s">
        <v>37</v>
      </c>
      <c r="I15" s="268"/>
    </row>
    <row r="16" spans="1:10" ht="27.6" x14ac:dyDescent="0.3">
      <c r="A16" s="26"/>
      <c r="B16" s="27" t="s">
        <v>38</v>
      </c>
      <c r="C16" s="28" t="s">
        <v>39</v>
      </c>
      <c r="D16" s="29"/>
      <c r="E16" s="30"/>
      <c r="F16" s="31">
        <v>0.4201388888888889</v>
      </c>
      <c r="G16" s="32">
        <v>6.9444444444444441E-3</v>
      </c>
      <c r="H16" s="33">
        <f t="shared" ref="H16:H28" si="0">F16+G16</f>
        <v>0.42708333333333331</v>
      </c>
      <c r="I16" s="34" t="s">
        <v>40</v>
      </c>
    </row>
    <row r="17" spans="1:9" x14ac:dyDescent="0.3">
      <c r="A17" s="26"/>
      <c r="B17" s="27"/>
      <c r="C17" s="35" t="s">
        <v>41</v>
      </c>
      <c r="D17" s="29">
        <v>1.5</v>
      </c>
      <c r="E17" s="30">
        <v>3.4722222222222099E-3</v>
      </c>
      <c r="F17" s="31">
        <f t="shared" ref="F17:F28" si="1">H16+E17</f>
        <v>0.43055555555555552</v>
      </c>
      <c r="G17" s="36">
        <v>2.7777777777777776E-2</v>
      </c>
      <c r="H17" s="33">
        <f t="shared" si="0"/>
        <v>0.45833333333333331</v>
      </c>
      <c r="I17" s="37"/>
    </row>
    <row r="18" spans="1:9" ht="41.4" x14ac:dyDescent="0.3">
      <c r="A18" s="26"/>
      <c r="B18" s="38" t="s">
        <v>42</v>
      </c>
      <c r="C18" s="39" t="s">
        <v>39</v>
      </c>
      <c r="D18" s="29">
        <v>1.5</v>
      </c>
      <c r="E18" s="40">
        <v>3.472222222222222E-3</v>
      </c>
      <c r="F18" s="31">
        <f t="shared" si="1"/>
        <v>0.46180555555555552</v>
      </c>
      <c r="G18" s="36">
        <v>6.9444444444444441E-3</v>
      </c>
      <c r="H18" s="33">
        <f t="shared" si="0"/>
        <v>0.46874999999999994</v>
      </c>
      <c r="I18" s="41" t="s">
        <v>43</v>
      </c>
    </row>
    <row r="19" spans="1:9" ht="28.2" customHeight="1" x14ac:dyDescent="0.3">
      <c r="A19" s="42">
        <v>1</v>
      </c>
      <c r="B19" s="71">
        <v>108819</v>
      </c>
      <c r="C19" s="72" t="s">
        <v>79</v>
      </c>
      <c r="D19" s="73">
        <v>14.98369575578131</v>
      </c>
      <c r="E19" s="74">
        <v>2.7777777777777776E-2</v>
      </c>
      <c r="F19" s="31">
        <f t="shared" si="1"/>
        <v>0.49652777777777773</v>
      </c>
      <c r="G19" s="36">
        <v>1.3888888888888888E-2</v>
      </c>
      <c r="H19" s="33">
        <f t="shared" si="0"/>
        <v>0.51041666666666663</v>
      </c>
      <c r="I19" s="79"/>
    </row>
    <row r="20" spans="1:9" ht="30" customHeight="1" x14ac:dyDescent="0.3">
      <c r="A20" s="42">
        <f t="shared" ref="A20:A26" si="2">A19+1</f>
        <v>2</v>
      </c>
      <c r="B20" s="71">
        <v>108811</v>
      </c>
      <c r="C20" s="72" t="s">
        <v>80</v>
      </c>
      <c r="D20" s="73">
        <v>1.4982580958512961</v>
      </c>
      <c r="E20" s="74">
        <v>6.9444444444444441E-3</v>
      </c>
      <c r="F20" s="31">
        <f t="shared" si="1"/>
        <v>0.51736111111111105</v>
      </c>
      <c r="G20" s="36">
        <v>1.3888888888888888E-2</v>
      </c>
      <c r="H20" s="33">
        <f t="shared" si="0"/>
        <v>0.53124999999999989</v>
      </c>
      <c r="I20" s="79"/>
    </row>
    <row r="21" spans="1:9" ht="30" customHeight="1" x14ac:dyDescent="0.3">
      <c r="A21" s="42">
        <f t="shared" si="2"/>
        <v>3</v>
      </c>
      <c r="B21" s="71">
        <v>108820</v>
      </c>
      <c r="C21" s="72" t="s">
        <v>81</v>
      </c>
      <c r="D21" s="73">
        <v>12.954450866641981</v>
      </c>
      <c r="E21" s="74">
        <v>2.7777777777777776E-2</v>
      </c>
      <c r="F21" s="31">
        <f t="shared" si="1"/>
        <v>0.55902777777777768</v>
      </c>
      <c r="G21" s="36">
        <v>1.38888888888889E-2</v>
      </c>
      <c r="H21" s="33">
        <f t="shared" si="0"/>
        <v>0.57291666666666663</v>
      </c>
      <c r="I21" s="79"/>
    </row>
    <row r="22" spans="1:9" ht="15" customHeight="1" x14ac:dyDescent="0.3">
      <c r="A22" s="42">
        <f t="shared" si="2"/>
        <v>4</v>
      </c>
      <c r="B22" s="71">
        <v>117321</v>
      </c>
      <c r="C22" s="72" t="s">
        <v>82</v>
      </c>
      <c r="D22" s="73">
        <v>3.3524640274128878</v>
      </c>
      <c r="E22" s="74">
        <v>6.9444444444444441E-3</v>
      </c>
      <c r="F22" s="75">
        <f t="shared" si="1"/>
        <v>0.57986111111111105</v>
      </c>
      <c r="G22" s="36">
        <v>1.38888888888889E-2</v>
      </c>
      <c r="H22" s="33">
        <f t="shared" si="0"/>
        <v>0.59375</v>
      </c>
      <c r="I22" s="79"/>
    </row>
    <row r="23" spans="1:9" ht="15" customHeight="1" x14ac:dyDescent="0.3">
      <c r="A23" s="42">
        <f t="shared" si="2"/>
        <v>5</v>
      </c>
      <c r="B23" s="71">
        <v>117133</v>
      </c>
      <c r="C23" s="72" t="s">
        <v>82</v>
      </c>
      <c r="D23" s="73">
        <v>0</v>
      </c>
      <c r="E23" s="74">
        <v>3.472222222222222E-3</v>
      </c>
      <c r="F23" s="75">
        <f t="shared" si="1"/>
        <v>0.59722222222222221</v>
      </c>
      <c r="G23" s="36">
        <v>1.0416666666666666E-2</v>
      </c>
      <c r="H23" s="33">
        <f t="shared" si="0"/>
        <v>0.60763888888888884</v>
      </c>
      <c r="I23" s="79"/>
    </row>
    <row r="24" spans="1:9" ht="15" customHeight="1" x14ac:dyDescent="0.3">
      <c r="A24" s="42">
        <f t="shared" si="2"/>
        <v>6</v>
      </c>
      <c r="B24" s="71">
        <v>117647</v>
      </c>
      <c r="C24" s="72" t="s">
        <v>83</v>
      </c>
      <c r="D24" s="73">
        <v>2.1016648291129578</v>
      </c>
      <c r="E24" s="74">
        <v>6.9444444444444441E-3</v>
      </c>
      <c r="F24" s="75">
        <f t="shared" si="1"/>
        <v>0.61458333333333326</v>
      </c>
      <c r="G24" s="36">
        <v>1.38888888888889E-2</v>
      </c>
      <c r="H24" s="33">
        <f t="shared" si="0"/>
        <v>0.62847222222222221</v>
      </c>
      <c r="I24" s="79"/>
    </row>
    <row r="25" spans="1:9" ht="15" customHeight="1" x14ac:dyDescent="0.3">
      <c r="A25" s="42">
        <f t="shared" si="2"/>
        <v>7</v>
      </c>
      <c r="B25" s="71">
        <v>117632</v>
      </c>
      <c r="C25" s="72" t="s">
        <v>84</v>
      </c>
      <c r="D25" s="73">
        <v>1.2936576622012419</v>
      </c>
      <c r="E25" s="74">
        <v>6.9444444444444441E-3</v>
      </c>
      <c r="F25" s="75">
        <f t="shared" si="1"/>
        <v>0.63541666666666663</v>
      </c>
      <c r="G25" s="36">
        <v>1.38888888888889E-2</v>
      </c>
      <c r="H25" s="33">
        <f t="shared" si="0"/>
        <v>0.64930555555555558</v>
      </c>
      <c r="I25" s="79"/>
    </row>
    <row r="26" spans="1:9" ht="27.6" x14ac:dyDescent="0.3">
      <c r="A26" s="42">
        <f t="shared" si="2"/>
        <v>8</v>
      </c>
      <c r="B26" s="71">
        <v>108837</v>
      </c>
      <c r="C26" s="72" t="s">
        <v>85</v>
      </c>
      <c r="D26" s="73">
        <v>10.103455848422641</v>
      </c>
      <c r="E26" s="74">
        <v>2.0833333333333332E-2</v>
      </c>
      <c r="F26" s="31">
        <f t="shared" si="1"/>
        <v>0.67013888888888895</v>
      </c>
      <c r="G26" s="36">
        <v>1.38888888888889E-2</v>
      </c>
      <c r="H26" s="33">
        <f t="shared" si="0"/>
        <v>0.6840277777777779</v>
      </c>
      <c r="I26" s="79"/>
    </row>
    <row r="27" spans="1:9" ht="27.6" x14ac:dyDescent="0.3">
      <c r="A27" s="42"/>
      <c r="B27" s="27" t="s">
        <v>53</v>
      </c>
      <c r="C27" s="76" t="s">
        <v>39</v>
      </c>
      <c r="D27" s="77">
        <v>21</v>
      </c>
      <c r="E27" s="30">
        <v>3.4722222222222224E-2</v>
      </c>
      <c r="F27" s="31">
        <f t="shared" si="1"/>
        <v>0.71875000000000011</v>
      </c>
      <c r="G27" s="36">
        <v>2.7777777777777776E-2</v>
      </c>
      <c r="H27" s="33">
        <f t="shared" si="0"/>
        <v>0.7465277777777779</v>
      </c>
      <c r="I27" s="41"/>
    </row>
    <row r="28" spans="1:9" ht="27.6" x14ac:dyDescent="0.3">
      <c r="A28" s="42"/>
      <c r="B28" s="50" t="s">
        <v>38</v>
      </c>
      <c r="C28" s="54" t="s">
        <v>39</v>
      </c>
      <c r="D28" s="55">
        <v>1.5</v>
      </c>
      <c r="E28" s="53">
        <v>3.472222222222222E-3</v>
      </c>
      <c r="F28" s="47">
        <f t="shared" si="1"/>
        <v>0.75000000000000011</v>
      </c>
      <c r="G28" s="32">
        <v>6.9444444444444441E-3</v>
      </c>
      <c r="H28" s="48">
        <f t="shared" si="0"/>
        <v>0.75694444444444453</v>
      </c>
      <c r="I28" s="25" t="s">
        <v>40</v>
      </c>
    </row>
    <row r="29" spans="1:9" x14ac:dyDescent="0.3">
      <c r="D29" s="56"/>
      <c r="E29" s="57"/>
      <c r="F29" s="57"/>
      <c r="G29" s="57"/>
      <c r="H29" s="57"/>
      <c r="I29" s="58"/>
    </row>
    <row r="30" spans="1:9" x14ac:dyDescent="0.3">
      <c r="B30" s="59" t="s">
        <v>55</v>
      </c>
      <c r="C30" s="60">
        <f>H28-F16</f>
        <v>0.33680555555555564</v>
      </c>
      <c r="D30" s="59"/>
      <c r="E30" s="59"/>
      <c r="F30" s="59"/>
      <c r="G30" s="59"/>
      <c r="H30" s="61"/>
    </row>
    <row r="31" spans="1:9" x14ac:dyDescent="0.3">
      <c r="B31" s="59" t="s">
        <v>56</v>
      </c>
      <c r="C31" s="62">
        <f>SUM(E16:E28)</f>
        <v>0.15277777777777776</v>
      </c>
      <c r="D31" s="59"/>
      <c r="E31" s="63"/>
      <c r="F31" s="59"/>
      <c r="G31" s="59"/>
      <c r="H31" s="64"/>
      <c r="I31" s="65"/>
    </row>
    <row r="32" spans="1:9" x14ac:dyDescent="0.3">
      <c r="B32" s="59" t="s">
        <v>57</v>
      </c>
      <c r="C32" s="60">
        <f>SUM(G16:G28)</f>
        <v>0.18402777777777782</v>
      </c>
      <c r="D32" s="59"/>
      <c r="E32" s="59"/>
      <c r="F32" s="59"/>
      <c r="G32" s="59"/>
      <c r="H32" s="64"/>
      <c r="I32" s="66"/>
    </row>
    <row r="33" spans="2:9" x14ac:dyDescent="0.3">
      <c r="B33" s="67"/>
      <c r="C33" s="67"/>
      <c r="E33" s="68"/>
      <c r="F33" s="68"/>
      <c r="G33" s="68"/>
      <c r="H33" s="68"/>
      <c r="I33" s="65"/>
    </row>
    <row r="34" spans="2:9" x14ac:dyDescent="0.3">
      <c r="B34" s="67"/>
      <c r="C34" s="69"/>
      <c r="E34" s="68"/>
      <c r="F34" s="68"/>
      <c r="G34" s="68"/>
      <c r="H34" s="68"/>
    </row>
    <row r="35" spans="2:9" s="7" customFormat="1" x14ac:dyDescent="0.3">
      <c r="B35" s="70"/>
      <c r="E35" s="8"/>
      <c r="F35" s="8"/>
      <c r="G35" s="8"/>
      <c r="H35" s="8"/>
      <c r="I35" s="8"/>
    </row>
    <row r="39" spans="2:9" x14ac:dyDescent="0.3">
      <c r="E39" s="68"/>
    </row>
    <row r="40" spans="2:9" x14ac:dyDescent="0.3">
      <c r="E40" s="6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20" sqref="B20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265" t="s">
        <v>15</v>
      </c>
      <c r="D4" s="265"/>
      <c r="E4" s="265"/>
      <c r="F4" s="265"/>
      <c r="G4" s="265"/>
      <c r="H4" s="265"/>
    </row>
    <row r="5" spans="1:10" x14ac:dyDescent="0.3">
      <c r="A5" s="265" t="s">
        <v>58</v>
      </c>
      <c r="B5" s="265"/>
      <c r="C5" s="265"/>
      <c r="D5" s="265"/>
      <c r="E5" s="265"/>
      <c r="F5" s="265"/>
      <c r="G5" s="265"/>
      <c r="H5" s="265"/>
      <c r="I5" s="265"/>
    </row>
    <row r="6" spans="1:10" x14ac:dyDescent="0.3">
      <c r="A6" s="12" t="s">
        <v>17</v>
      </c>
      <c r="C6" s="14" t="s">
        <v>18</v>
      </c>
    </row>
    <row r="7" spans="1:10" x14ac:dyDescent="0.3">
      <c r="A7" s="12" t="s">
        <v>19</v>
      </c>
      <c r="C7" s="14" t="s">
        <v>12</v>
      </c>
      <c r="D7" s="15">
        <f>C10</f>
        <v>69.202237385369074</v>
      </c>
      <c r="E7" s="12" t="str">
        <f>C9</f>
        <v>воскресенье, понедельник</v>
      </c>
    </row>
    <row r="8" spans="1:10" x14ac:dyDescent="0.3">
      <c r="A8" s="12" t="s">
        <v>20</v>
      </c>
      <c r="C8" s="16"/>
    </row>
    <row r="9" spans="1:10" x14ac:dyDescent="0.3">
      <c r="A9" s="12" t="s">
        <v>21</v>
      </c>
      <c r="C9" s="14" t="s">
        <v>10</v>
      </c>
    </row>
    <row r="10" spans="1:10" x14ac:dyDescent="0.3">
      <c r="A10" s="12" t="s">
        <v>22</v>
      </c>
      <c r="C10" s="18">
        <f>SUM(D16:D33)</f>
        <v>69.202237385369074</v>
      </c>
    </row>
    <row r="11" spans="1:10" x14ac:dyDescent="0.3">
      <c r="A11" s="12" t="s">
        <v>23</v>
      </c>
      <c r="C11" s="14" t="s">
        <v>24</v>
      </c>
    </row>
    <row r="12" spans="1:10" x14ac:dyDescent="0.3">
      <c r="A12" s="19" t="s">
        <v>25</v>
      </c>
      <c r="B12" s="19"/>
      <c r="C12" s="20" t="s">
        <v>26</v>
      </c>
      <c r="D12" s="21"/>
      <c r="F12" s="20"/>
      <c r="G12" s="20"/>
    </row>
    <row r="13" spans="1:10" x14ac:dyDescent="0.3">
      <c r="C13" s="16"/>
      <c r="G13" s="22"/>
      <c r="H13" s="12" t="s">
        <v>75</v>
      </c>
    </row>
    <row r="14" spans="1:10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0" ht="27.6" x14ac:dyDescent="0.3">
      <c r="A15" s="267"/>
      <c r="B15" s="269"/>
      <c r="C15" s="271"/>
      <c r="D15" s="272"/>
      <c r="E15" s="25" t="s">
        <v>34</v>
      </c>
      <c r="F15" s="25" t="s">
        <v>35</v>
      </c>
      <c r="G15" s="25" t="s">
        <v>36</v>
      </c>
      <c r="H15" s="25" t="s">
        <v>37</v>
      </c>
      <c r="I15" s="268"/>
    </row>
    <row r="16" spans="1:10" ht="27.6" x14ac:dyDescent="0.3">
      <c r="A16" s="26"/>
      <c r="B16" s="27" t="s">
        <v>38</v>
      </c>
      <c r="C16" s="28" t="s">
        <v>39</v>
      </c>
      <c r="D16" s="29"/>
      <c r="E16" s="30"/>
      <c r="F16" s="31">
        <v>0.4201388888888889</v>
      </c>
      <c r="G16" s="32">
        <v>6.9444444444444441E-3</v>
      </c>
      <c r="H16" s="33">
        <f t="shared" ref="H16:H26" si="0">F16+G16</f>
        <v>0.42708333333333331</v>
      </c>
      <c r="I16" s="34" t="s">
        <v>40</v>
      </c>
    </row>
    <row r="17" spans="1:9" x14ac:dyDescent="0.3">
      <c r="A17" s="26"/>
      <c r="B17" s="27"/>
      <c r="C17" s="35" t="s">
        <v>41</v>
      </c>
      <c r="D17" s="29">
        <v>1.5</v>
      </c>
      <c r="E17" s="30">
        <v>3.4722222222222099E-3</v>
      </c>
      <c r="F17" s="31">
        <f t="shared" ref="F17:F26" si="1">H16+E17</f>
        <v>0.43055555555555552</v>
      </c>
      <c r="G17" s="36">
        <v>2.7777777777777776E-2</v>
      </c>
      <c r="H17" s="33">
        <f t="shared" si="0"/>
        <v>0.45833333333333331</v>
      </c>
      <c r="I17" s="37"/>
    </row>
    <row r="18" spans="1:9" ht="41.4" x14ac:dyDescent="0.3">
      <c r="A18" s="26"/>
      <c r="B18" s="38" t="s">
        <v>42</v>
      </c>
      <c r="C18" s="39" t="s">
        <v>39</v>
      </c>
      <c r="D18" s="29">
        <v>1.5</v>
      </c>
      <c r="E18" s="40">
        <v>3.472222222222222E-3</v>
      </c>
      <c r="F18" s="31">
        <f t="shared" si="1"/>
        <v>0.46180555555555552</v>
      </c>
      <c r="G18" s="36">
        <v>6.9444444444444441E-3</v>
      </c>
      <c r="H18" s="33">
        <f t="shared" si="0"/>
        <v>0.46874999999999994</v>
      </c>
      <c r="I18" s="41" t="s">
        <v>43</v>
      </c>
    </row>
    <row r="19" spans="1:9" ht="28.95" customHeight="1" x14ac:dyDescent="0.3">
      <c r="A19" s="42">
        <v>1</v>
      </c>
      <c r="B19" s="71">
        <v>108811</v>
      </c>
      <c r="C19" s="72" t="s">
        <v>80</v>
      </c>
      <c r="D19" s="73">
        <v>16</v>
      </c>
      <c r="E19" s="74">
        <v>2.7777777777777776E-2</v>
      </c>
      <c r="F19" s="31">
        <f t="shared" si="1"/>
        <v>0.49652777777777773</v>
      </c>
      <c r="G19" s="36">
        <v>1.3888888888888888E-2</v>
      </c>
      <c r="H19" s="33">
        <f t="shared" si="0"/>
        <v>0.51041666666666663</v>
      </c>
      <c r="I19" s="79"/>
    </row>
    <row r="20" spans="1:9" ht="30" customHeight="1" x14ac:dyDescent="0.3">
      <c r="A20" s="42">
        <f t="shared" ref="A20:A24" si="2">A19+1</f>
        <v>2</v>
      </c>
      <c r="B20" s="71">
        <v>108820</v>
      </c>
      <c r="C20" s="72" t="s">
        <v>81</v>
      </c>
      <c r="D20" s="73">
        <v>12.954450866641981</v>
      </c>
      <c r="E20" s="74">
        <v>2.7777777777777776E-2</v>
      </c>
      <c r="F20" s="31">
        <f t="shared" si="1"/>
        <v>0.53819444444444442</v>
      </c>
      <c r="G20" s="36">
        <v>1.38888888888889E-2</v>
      </c>
      <c r="H20" s="33">
        <f t="shared" si="0"/>
        <v>0.55208333333333337</v>
      </c>
      <c r="I20" s="79"/>
    </row>
    <row r="21" spans="1:9" ht="30" customHeight="1" x14ac:dyDescent="0.3">
      <c r="A21" s="42">
        <f t="shared" si="2"/>
        <v>3</v>
      </c>
      <c r="B21" s="71">
        <v>117321</v>
      </c>
      <c r="C21" s="72" t="s">
        <v>82</v>
      </c>
      <c r="D21" s="73">
        <v>3.3524640274128878</v>
      </c>
      <c r="E21" s="74">
        <v>6.9444444444444441E-3</v>
      </c>
      <c r="F21" s="75">
        <f>H20+E21</f>
        <v>0.55902777777777779</v>
      </c>
      <c r="G21" s="36">
        <v>1.38888888888889E-2</v>
      </c>
      <c r="H21" s="33">
        <f t="shared" si="0"/>
        <v>0.57291666666666674</v>
      </c>
      <c r="I21" s="79"/>
    </row>
    <row r="22" spans="1:9" ht="15" customHeight="1" x14ac:dyDescent="0.3">
      <c r="A22" s="42">
        <f t="shared" si="2"/>
        <v>4</v>
      </c>
      <c r="B22" s="71">
        <v>117133</v>
      </c>
      <c r="C22" s="72" t="s">
        <v>82</v>
      </c>
      <c r="D22" s="73">
        <v>0</v>
      </c>
      <c r="E22" s="74">
        <v>3.472222222222222E-3</v>
      </c>
      <c r="F22" s="75">
        <f>H21+E22</f>
        <v>0.57638888888888895</v>
      </c>
      <c r="G22" s="36">
        <v>1.0416666666666666E-2</v>
      </c>
      <c r="H22" s="33">
        <f t="shared" si="0"/>
        <v>0.58680555555555558</v>
      </c>
      <c r="I22" s="79"/>
    </row>
    <row r="23" spans="1:9" ht="15" customHeight="1" x14ac:dyDescent="0.3">
      <c r="A23" s="42">
        <f t="shared" si="2"/>
        <v>5</v>
      </c>
      <c r="B23" s="71">
        <v>117647</v>
      </c>
      <c r="C23" s="72" t="s">
        <v>83</v>
      </c>
      <c r="D23" s="73">
        <v>2.1016648291129578</v>
      </c>
      <c r="E23" s="74">
        <v>6.9444444444444441E-3</v>
      </c>
      <c r="F23" s="75">
        <f>H22+E23</f>
        <v>0.59375</v>
      </c>
      <c r="G23" s="36">
        <v>1.38888888888889E-2</v>
      </c>
      <c r="H23" s="33">
        <f t="shared" si="0"/>
        <v>0.60763888888888895</v>
      </c>
      <c r="I23" s="79"/>
    </row>
    <row r="24" spans="1:9" ht="15" customHeight="1" x14ac:dyDescent="0.3">
      <c r="A24" s="42">
        <f t="shared" si="2"/>
        <v>6</v>
      </c>
      <c r="B24" s="71">
        <v>117632</v>
      </c>
      <c r="C24" s="72" t="s">
        <v>84</v>
      </c>
      <c r="D24" s="73">
        <v>1.2936576622012419</v>
      </c>
      <c r="E24" s="74">
        <v>6.9444444444444441E-3</v>
      </c>
      <c r="F24" s="75">
        <f>H23+E24</f>
        <v>0.61458333333333337</v>
      </c>
      <c r="G24" s="36">
        <v>1.38888888888889E-2</v>
      </c>
      <c r="H24" s="33">
        <f t="shared" si="0"/>
        <v>0.62847222222222232</v>
      </c>
      <c r="I24" s="79"/>
    </row>
    <row r="25" spans="1:9" ht="27.6" x14ac:dyDescent="0.3">
      <c r="A25" s="42"/>
      <c r="B25" s="27" t="s">
        <v>53</v>
      </c>
      <c r="C25" s="76" t="s">
        <v>39</v>
      </c>
      <c r="D25" s="77">
        <v>29</v>
      </c>
      <c r="E25" s="30">
        <v>3.8194444444444441E-2</v>
      </c>
      <c r="F25" s="75">
        <f>H24+E25</f>
        <v>0.66666666666666674</v>
      </c>
      <c r="G25" s="36">
        <v>2.7777777777777776E-2</v>
      </c>
      <c r="H25" s="33">
        <f t="shared" si="0"/>
        <v>0.69444444444444453</v>
      </c>
      <c r="I25" s="41"/>
    </row>
    <row r="26" spans="1:9" ht="27.6" x14ac:dyDescent="0.3">
      <c r="A26" s="42"/>
      <c r="B26" s="50" t="s">
        <v>38</v>
      </c>
      <c r="C26" s="54" t="s">
        <v>39</v>
      </c>
      <c r="D26" s="55">
        <v>1.5</v>
      </c>
      <c r="E26" s="53">
        <v>3.472222222222222E-3</v>
      </c>
      <c r="F26" s="47">
        <f t="shared" si="1"/>
        <v>0.69791666666666674</v>
      </c>
      <c r="G26" s="32">
        <v>6.9444444444444441E-3</v>
      </c>
      <c r="H26" s="48">
        <f t="shared" si="0"/>
        <v>0.70486111111111116</v>
      </c>
      <c r="I26" s="25" t="s">
        <v>40</v>
      </c>
    </row>
    <row r="27" spans="1:9" x14ac:dyDescent="0.3">
      <c r="D27" s="56"/>
      <c r="E27" s="57"/>
      <c r="F27" s="57"/>
      <c r="G27" s="57"/>
      <c r="H27" s="57"/>
      <c r="I27" s="58"/>
    </row>
    <row r="28" spans="1:9" x14ac:dyDescent="0.3">
      <c r="B28" s="59" t="s">
        <v>55</v>
      </c>
      <c r="C28" s="60">
        <f>H26-F16</f>
        <v>0.28472222222222227</v>
      </c>
      <c r="D28" s="59"/>
      <c r="E28" s="59"/>
      <c r="F28" s="59"/>
      <c r="G28" s="59"/>
      <c r="H28" s="61"/>
    </row>
    <row r="29" spans="1:9" x14ac:dyDescent="0.3">
      <c r="B29" s="59" t="s">
        <v>56</v>
      </c>
      <c r="C29" s="62">
        <f>SUM(E16:E26)</f>
        <v>0.12847222222222221</v>
      </c>
      <c r="D29" s="59"/>
      <c r="E29" s="63"/>
      <c r="F29" s="59"/>
      <c r="G29" s="59"/>
      <c r="H29" s="64"/>
      <c r="I29" s="65"/>
    </row>
    <row r="30" spans="1:9" x14ac:dyDescent="0.3">
      <c r="B30" s="59" t="s">
        <v>57</v>
      </c>
      <c r="C30" s="60">
        <f>SUM(G16:G26)</f>
        <v>0.15625000000000003</v>
      </c>
      <c r="D30" s="59"/>
      <c r="E30" s="59"/>
      <c r="F30" s="59"/>
      <c r="G30" s="59"/>
      <c r="H30" s="64"/>
      <c r="I30" s="66"/>
    </row>
    <row r="31" spans="1:9" x14ac:dyDescent="0.3">
      <c r="B31" s="67"/>
      <c r="C31" s="67"/>
      <c r="E31" s="68"/>
      <c r="F31" s="68"/>
      <c r="G31" s="68"/>
      <c r="H31" s="68"/>
      <c r="I31" s="65"/>
    </row>
    <row r="32" spans="1:9" x14ac:dyDescent="0.3">
      <c r="B32" s="67"/>
      <c r="C32" s="69"/>
      <c r="E32" s="68"/>
      <c r="F32" s="68"/>
      <c r="G32" s="68"/>
      <c r="H32" s="68"/>
    </row>
    <row r="33" spans="2:9" s="7" customFormat="1" x14ac:dyDescent="0.3">
      <c r="B33" s="70"/>
      <c r="E33" s="8"/>
      <c r="F33" s="8"/>
      <c r="G33" s="8"/>
      <c r="H33" s="8"/>
      <c r="I33" s="8"/>
    </row>
    <row r="37" spans="2:9" x14ac:dyDescent="0.3">
      <c r="E37" s="68"/>
    </row>
    <row r="38" spans="2:9" x14ac:dyDescent="0.3">
      <c r="E38" s="6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11" sqref="C11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265" t="s">
        <v>15</v>
      </c>
      <c r="D4" s="265"/>
      <c r="E4" s="265"/>
      <c r="F4" s="265"/>
      <c r="G4" s="265"/>
      <c r="H4" s="265"/>
    </row>
    <row r="5" spans="1:10" x14ac:dyDescent="0.3">
      <c r="A5" s="265" t="s">
        <v>58</v>
      </c>
      <c r="B5" s="265"/>
      <c r="C5" s="265"/>
      <c r="D5" s="265"/>
      <c r="E5" s="265"/>
      <c r="F5" s="265"/>
      <c r="G5" s="265"/>
      <c r="H5" s="265"/>
      <c r="I5" s="265"/>
    </row>
    <row r="6" spans="1:10" x14ac:dyDescent="0.3">
      <c r="A6" s="12" t="s">
        <v>17</v>
      </c>
      <c r="C6" s="14" t="s">
        <v>18</v>
      </c>
    </row>
    <row r="7" spans="1:10" x14ac:dyDescent="0.3">
      <c r="A7" s="12" t="s">
        <v>19</v>
      </c>
      <c r="C7" s="14" t="s">
        <v>13</v>
      </c>
      <c r="D7" s="15">
        <f>C10</f>
        <v>70</v>
      </c>
      <c r="E7" s="12" t="str">
        <f>C9</f>
        <v>вторник-суббота</v>
      </c>
    </row>
    <row r="8" spans="1:10" x14ac:dyDescent="0.3">
      <c r="A8" s="12" t="s">
        <v>20</v>
      </c>
      <c r="C8" s="16"/>
    </row>
    <row r="9" spans="1:10" x14ac:dyDescent="0.3">
      <c r="A9" s="12" t="s">
        <v>21</v>
      </c>
      <c r="C9" s="14" t="s">
        <v>7</v>
      </c>
    </row>
    <row r="10" spans="1:10" x14ac:dyDescent="0.3">
      <c r="A10" s="12" t="s">
        <v>22</v>
      </c>
      <c r="C10" s="18">
        <f>SUM(D16:D34)</f>
        <v>70</v>
      </c>
    </row>
    <row r="11" spans="1:10" x14ac:dyDescent="0.3">
      <c r="A11" s="12" t="s">
        <v>23</v>
      </c>
      <c r="C11" s="14" t="s">
        <v>24</v>
      </c>
    </row>
    <row r="12" spans="1:10" x14ac:dyDescent="0.3">
      <c r="A12" s="19" t="s">
        <v>25</v>
      </c>
      <c r="B12" s="19"/>
      <c r="C12" s="20" t="s">
        <v>26</v>
      </c>
      <c r="D12" s="21"/>
      <c r="F12" s="20"/>
      <c r="G12" s="20"/>
    </row>
    <row r="13" spans="1:10" x14ac:dyDescent="0.3">
      <c r="C13" s="16"/>
      <c r="G13" s="22"/>
      <c r="H13" s="12" t="s">
        <v>67</v>
      </c>
    </row>
    <row r="14" spans="1:10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0" ht="27.6" x14ac:dyDescent="0.3">
      <c r="A15" s="267"/>
      <c r="B15" s="269"/>
      <c r="C15" s="271"/>
      <c r="D15" s="272"/>
      <c r="E15" s="25" t="s">
        <v>34</v>
      </c>
      <c r="F15" s="25" t="s">
        <v>35</v>
      </c>
      <c r="G15" s="25" t="s">
        <v>36</v>
      </c>
      <c r="H15" s="25" t="s">
        <v>37</v>
      </c>
      <c r="I15" s="268"/>
    </row>
    <row r="16" spans="1:10" ht="27.6" x14ac:dyDescent="0.3">
      <c r="A16" s="26"/>
      <c r="B16" s="27" t="s">
        <v>38</v>
      </c>
      <c r="C16" s="28" t="s">
        <v>39</v>
      </c>
      <c r="D16" s="29"/>
      <c r="E16" s="30"/>
      <c r="F16" s="31">
        <v>0.3923611111111111</v>
      </c>
      <c r="G16" s="32">
        <v>6.9444444444444441E-3</v>
      </c>
      <c r="H16" s="33">
        <f t="shared" ref="H16:H27" si="0">F16+G16</f>
        <v>0.39930555555555552</v>
      </c>
      <c r="I16" s="34" t="s">
        <v>40</v>
      </c>
    </row>
    <row r="17" spans="1:9" x14ac:dyDescent="0.3">
      <c r="A17" s="26"/>
      <c r="B17" s="27"/>
      <c r="C17" s="35" t="s">
        <v>41</v>
      </c>
      <c r="D17" s="29">
        <v>1.5</v>
      </c>
      <c r="E17" s="30">
        <v>3.4722222222222099E-3</v>
      </c>
      <c r="F17" s="31">
        <f t="shared" ref="F17:F27" si="1">H16+E17</f>
        <v>0.40277777777777773</v>
      </c>
      <c r="G17" s="36">
        <v>2.7777777777777776E-2</v>
      </c>
      <c r="H17" s="33">
        <f t="shared" si="0"/>
        <v>0.43055555555555552</v>
      </c>
      <c r="I17" s="37"/>
    </row>
    <row r="18" spans="1:9" ht="41.4" x14ac:dyDescent="0.3">
      <c r="A18" s="26"/>
      <c r="B18" s="38" t="s">
        <v>42</v>
      </c>
      <c r="C18" s="39" t="s">
        <v>39</v>
      </c>
      <c r="D18" s="29">
        <v>1.5</v>
      </c>
      <c r="E18" s="40">
        <v>3.472222222222222E-3</v>
      </c>
      <c r="F18" s="31">
        <f t="shared" si="1"/>
        <v>0.43402777777777773</v>
      </c>
      <c r="G18" s="36">
        <v>6.9444444444444441E-3</v>
      </c>
      <c r="H18" s="33">
        <f t="shared" si="0"/>
        <v>0.44097222222222215</v>
      </c>
      <c r="I18" s="41" t="s">
        <v>43</v>
      </c>
    </row>
    <row r="19" spans="1:9" ht="24.75" customHeight="1" x14ac:dyDescent="0.3">
      <c r="A19" s="42">
        <v>1</v>
      </c>
      <c r="B19" s="82">
        <v>108809</v>
      </c>
      <c r="C19" s="72" t="s">
        <v>87</v>
      </c>
      <c r="D19" s="71">
        <v>6</v>
      </c>
      <c r="E19" s="74">
        <v>1.3888888888888888E-2</v>
      </c>
      <c r="F19" s="31">
        <f t="shared" si="1"/>
        <v>0.45486111111111105</v>
      </c>
      <c r="G19" s="36">
        <v>1.3888888888888888E-2</v>
      </c>
      <c r="H19" s="33">
        <f t="shared" si="0"/>
        <v>0.46874999999999994</v>
      </c>
      <c r="I19" s="79"/>
    </row>
    <row r="20" spans="1:9" ht="30" customHeight="1" x14ac:dyDescent="0.3">
      <c r="A20" s="42">
        <f t="shared" ref="A20:A25" si="2">A19+1</f>
        <v>2</v>
      </c>
      <c r="B20" s="71">
        <v>108804</v>
      </c>
      <c r="C20" s="72" t="s">
        <v>88</v>
      </c>
      <c r="D20" s="71">
        <v>0.5</v>
      </c>
      <c r="E20" s="74">
        <v>3.472222222222222E-3</v>
      </c>
      <c r="F20" s="31">
        <f t="shared" si="1"/>
        <v>0.47222222222222215</v>
      </c>
      <c r="G20" s="36">
        <v>1.0416666666666666E-2</v>
      </c>
      <c r="H20" s="33">
        <f t="shared" si="0"/>
        <v>0.48263888888888884</v>
      </c>
      <c r="I20" s="79"/>
    </row>
    <row r="21" spans="1:9" ht="30" customHeight="1" x14ac:dyDescent="0.3">
      <c r="A21" s="42">
        <f t="shared" si="2"/>
        <v>3</v>
      </c>
      <c r="B21" s="71">
        <v>108836</v>
      </c>
      <c r="C21" s="72" t="s">
        <v>89</v>
      </c>
      <c r="D21" s="71">
        <v>26</v>
      </c>
      <c r="E21" s="74">
        <v>4.1666666666666664E-2</v>
      </c>
      <c r="F21" s="31">
        <f t="shared" si="1"/>
        <v>0.52430555555555547</v>
      </c>
      <c r="G21" s="36">
        <v>1.3888888888888888E-2</v>
      </c>
      <c r="H21" s="33">
        <f t="shared" si="0"/>
        <v>0.53819444444444431</v>
      </c>
      <c r="I21" s="79"/>
    </row>
    <row r="22" spans="1:9" ht="22.2" customHeight="1" x14ac:dyDescent="0.3">
      <c r="A22" s="42">
        <f t="shared" si="2"/>
        <v>4</v>
      </c>
      <c r="B22" s="71">
        <v>108839</v>
      </c>
      <c r="C22" s="72" t="s">
        <v>90</v>
      </c>
      <c r="D22" s="71">
        <v>2.5</v>
      </c>
      <c r="E22" s="74">
        <v>6.9444444444444441E-3</v>
      </c>
      <c r="F22" s="31">
        <f t="shared" si="1"/>
        <v>0.54513888888888873</v>
      </c>
      <c r="G22" s="36">
        <v>1.3888888888888888E-2</v>
      </c>
      <c r="H22" s="33">
        <f t="shared" si="0"/>
        <v>0.55902777777777757</v>
      </c>
      <c r="I22" s="79"/>
    </row>
    <row r="23" spans="1:9" ht="21" customHeight="1" x14ac:dyDescent="0.3">
      <c r="A23" s="42">
        <f t="shared" si="2"/>
        <v>5</v>
      </c>
      <c r="B23" s="71">
        <v>108818</v>
      </c>
      <c r="C23" s="72" t="s">
        <v>91</v>
      </c>
      <c r="D23" s="71">
        <v>1.5</v>
      </c>
      <c r="E23" s="74">
        <v>3.472222222222222E-3</v>
      </c>
      <c r="F23" s="31">
        <f t="shared" si="1"/>
        <v>0.56249999999999978</v>
      </c>
      <c r="G23" s="36">
        <v>1.3888888888888888E-2</v>
      </c>
      <c r="H23" s="33">
        <f t="shared" si="0"/>
        <v>0.57638888888888862</v>
      </c>
      <c r="I23" s="79"/>
    </row>
    <row r="24" spans="1:9" ht="15" customHeight="1" x14ac:dyDescent="0.3">
      <c r="A24" s="42">
        <f t="shared" si="2"/>
        <v>6</v>
      </c>
      <c r="B24" s="71">
        <v>108840</v>
      </c>
      <c r="C24" s="83" t="s">
        <v>92</v>
      </c>
      <c r="D24" s="73">
        <v>6.5</v>
      </c>
      <c r="E24" s="74">
        <v>1.0416666666666666E-2</v>
      </c>
      <c r="F24" s="31">
        <f t="shared" si="1"/>
        <v>0.58680555555555525</v>
      </c>
      <c r="G24" s="36">
        <v>1.3888888888888888E-2</v>
      </c>
      <c r="H24" s="33">
        <f t="shared" si="0"/>
        <v>0.60069444444444409</v>
      </c>
      <c r="I24" s="79"/>
    </row>
    <row r="25" spans="1:9" ht="15" customHeight="1" x14ac:dyDescent="0.3">
      <c r="A25" s="42">
        <f t="shared" si="2"/>
        <v>7</v>
      </c>
      <c r="B25" s="71">
        <v>108842</v>
      </c>
      <c r="C25" s="83" t="s">
        <v>93</v>
      </c>
      <c r="D25" s="73">
        <v>2.5</v>
      </c>
      <c r="E25" s="74">
        <v>6.9444444444444441E-3</v>
      </c>
      <c r="F25" s="31">
        <f t="shared" si="1"/>
        <v>0.60763888888888851</v>
      </c>
      <c r="G25" s="36">
        <v>1.3888888888888888E-2</v>
      </c>
      <c r="H25" s="33">
        <f t="shared" si="0"/>
        <v>0.62152777777777735</v>
      </c>
      <c r="I25" s="79"/>
    </row>
    <row r="26" spans="1:9" ht="27.6" x14ac:dyDescent="0.3">
      <c r="A26" s="42"/>
      <c r="B26" s="27" t="s">
        <v>53</v>
      </c>
      <c r="C26" s="76" t="s">
        <v>39</v>
      </c>
      <c r="D26" s="77">
        <v>20</v>
      </c>
      <c r="E26" s="30">
        <v>2.7777777777777776E-2</v>
      </c>
      <c r="F26" s="75">
        <f>H25+E26</f>
        <v>0.64930555555555514</v>
      </c>
      <c r="G26" s="36">
        <v>2.7777777777777776E-2</v>
      </c>
      <c r="H26" s="33">
        <f t="shared" si="0"/>
        <v>0.67708333333333293</v>
      </c>
      <c r="I26" s="41"/>
    </row>
    <row r="27" spans="1:9" ht="27.6" x14ac:dyDescent="0.3">
      <c r="A27" s="42"/>
      <c r="B27" s="50" t="s">
        <v>38</v>
      </c>
      <c r="C27" s="54" t="s">
        <v>39</v>
      </c>
      <c r="D27" s="55">
        <v>1.5</v>
      </c>
      <c r="E27" s="53">
        <v>3.472222222222222E-3</v>
      </c>
      <c r="F27" s="47">
        <f t="shared" si="1"/>
        <v>0.68055555555555514</v>
      </c>
      <c r="G27" s="32">
        <v>6.9444444444444441E-3</v>
      </c>
      <c r="H27" s="48">
        <f t="shared" si="0"/>
        <v>0.68749999999999956</v>
      </c>
      <c r="I27" s="25" t="s">
        <v>40</v>
      </c>
    </row>
    <row r="28" spans="1:9" x14ac:dyDescent="0.3">
      <c r="D28" s="56"/>
      <c r="E28" s="57"/>
      <c r="F28" s="57"/>
      <c r="G28" s="57"/>
      <c r="H28" s="57"/>
      <c r="I28" s="58"/>
    </row>
    <row r="29" spans="1:9" x14ac:dyDescent="0.3">
      <c r="B29" s="59" t="s">
        <v>55</v>
      </c>
      <c r="C29" s="60">
        <f>H27-F16</f>
        <v>0.29513888888888845</v>
      </c>
      <c r="D29" s="59"/>
      <c r="E29" s="59"/>
      <c r="F29" s="59"/>
      <c r="G29" s="59"/>
      <c r="H29" s="61"/>
    </row>
    <row r="30" spans="1:9" x14ac:dyDescent="0.3">
      <c r="B30" s="59" t="s">
        <v>56</v>
      </c>
      <c r="C30" s="62">
        <f>SUM(E16:E27)</f>
        <v>0.125</v>
      </c>
      <c r="D30" s="59"/>
      <c r="E30" s="63"/>
      <c r="F30" s="59"/>
      <c r="G30" s="59"/>
      <c r="H30" s="64"/>
      <c r="I30" s="65"/>
    </row>
    <row r="31" spans="1:9" x14ac:dyDescent="0.3">
      <c r="B31" s="59" t="s">
        <v>57</v>
      </c>
      <c r="C31" s="60">
        <f>SUM(G16:G27)</f>
        <v>0.17013888888888892</v>
      </c>
      <c r="D31" s="59"/>
      <c r="E31" s="59"/>
      <c r="F31" s="59"/>
      <c r="G31" s="59"/>
      <c r="H31" s="64"/>
      <c r="I31" s="66"/>
    </row>
    <row r="32" spans="1:9" x14ac:dyDescent="0.3">
      <c r="B32" s="67"/>
      <c r="C32" s="67"/>
      <c r="E32" s="68"/>
      <c r="F32" s="68"/>
      <c r="G32" s="68"/>
      <c r="H32" s="68"/>
      <c r="I32" s="65"/>
    </row>
    <row r="33" spans="2:9" x14ac:dyDescent="0.3">
      <c r="B33" s="67"/>
      <c r="C33" s="69"/>
      <c r="E33" s="68"/>
      <c r="F33" s="68"/>
      <c r="G33" s="68"/>
      <c r="H33" s="68"/>
    </row>
    <row r="34" spans="2:9" s="7" customFormat="1" x14ac:dyDescent="0.3">
      <c r="B34" s="70"/>
      <c r="E34" s="8"/>
      <c r="F34" s="8"/>
      <c r="G34" s="8"/>
      <c r="H34" s="8"/>
      <c r="I34" s="8"/>
    </row>
    <row r="38" spans="2:9" x14ac:dyDescent="0.3">
      <c r="E38" s="68"/>
    </row>
    <row r="39" spans="2:9" x14ac:dyDescent="0.3">
      <c r="E39" s="6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32" sqref="B32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34.88671875" style="12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265" t="s">
        <v>15</v>
      </c>
      <c r="D4" s="265"/>
      <c r="E4" s="265"/>
      <c r="F4" s="265"/>
      <c r="G4" s="265"/>
      <c r="H4" s="265"/>
    </row>
    <row r="5" spans="1:10" x14ac:dyDescent="0.3">
      <c r="A5" s="265" t="s">
        <v>58</v>
      </c>
      <c r="B5" s="265"/>
      <c r="C5" s="265"/>
      <c r="D5" s="265"/>
      <c r="E5" s="265"/>
      <c r="F5" s="265"/>
      <c r="G5" s="265"/>
      <c r="H5" s="265"/>
      <c r="I5" s="265"/>
    </row>
    <row r="6" spans="1:10" x14ac:dyDescent="0.3">
      <c r="A6" s="12" t="s">
        <v>17</v>
      </c>
      <c r="C6" s="14" t="s">
        <v>18</v>
      </c>
    </row>
    <row r="7" spans="1:10" x14ac:dyDescent="0.3">
      <c r="A7" s="12" t="s">
        <v>19</v>
      </c>
      <c r="C7" s="14" t="s">
        <v>14</v>
      </c>
      <c r="D7" s="15">
        <f>C10</f>
        <v>68</v>
      </c>
      <c r="E7" s="12" t="str">
        <f>C9</f>
        <v>воскресенье, понедельник</v>
      </c>
    </row>
    <row r="8" spans="1:10" x14ac:dyDescent="0.3">
      <c r="A8" s="12" t="s">
        <v>20</v>
      </c>
      <c r="C8" s="16"/>
    </row>
    <row r="9" spans="1:10" x14ac:dyDescent="0.3">
      <c r="A9" s="12" t="s">
        <v>21</v>
      </c>
      <c r="C9" s="14" t="s">
        <v>10</v>
      </c>
    </row>
    <row r="10" spans="1:10" x14ac:dyDescent="0.3">
      <c r="A10" s="12" t="s">
        <v>22</v>
      </c>
      <c r="C10" s="18">
        <f>SUM(D16:D30)</f>
        <v>68</v>
      </c>
    </row>
    <row r="11" spans="1:10" x14ac:dyDescent="0.3">
      <c r="A11" s="12" t="s">
        <v>23</v>
      </c>
      <c r="C11" s="14" t="s">
        <v>24</v>
      </c>
    </row>
    <row r="12" spans="1:10" x14ac:dyDescent="0.3">
      <c r="A12" s="19" t="s">
        <v>25</v>
      </c>
      <c r="B12" s="19"/>
      <c r="C12" s="20" t="s">
        <v>26</v>
      </c>
      <c r="D12" s="21"/>
      <c r="F12" s="20"/>
      <c r="G12" s="20"/>
    </row>
    <row r="13" spans="1:10" x14ac:dyDescent="0.3">
      <c r="C13" s="16"/>
      <c r="G13" s="22"/>
      <c r="H13" s="12" t="s">
        <v>67</v>
      </c>
    </row>
    <row r="14" spans="1:10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10" ht="27.6" x14ac:dyDescent="0.3">
      <c r="A15" s="267"/>
      <c r="B15" s="269"/>
      <c r="C15" s="271"/>
      <c r="D15" s="272"/>
      <c r="E15" s="25" t="s">
        <v>34</v>
      </c>
      <c r="F15" s="25" t="s">
        <v>35</v>
      </c>
      <c r="G15" s="25" t="s">
        <v>36</v>
      </c>
      <c r="H15" s="25" t="s">
        <v>37</v>
      </c>
      <c r="I15" s="268"/>
    </row>
    <row r="16" spans="1:10" ht="27.6" x14ac:dyDescent="0.3">
      <c r="A16" s="26"/>
      <c r="B16" s="27" t="s">
        <v>38</v>
      </c>
      <c r="C16" s="28" t="s">
        <v>39</v>
      </c>
      <c r="D16" s="29"/>
      <c r="E16" s="30">
        <v>0</v>
      </c>
      <c r="F16" s="31">
        <v>0.3923611111111111</v>
      </c>
      <c r="G16" s="32">
        <v>6.9444444444444441E-3</v>
      </c>
      <c r="H16" s="33">
        <f t="shared" ref="H16:H25" si="0">F16+G16</f>
        <v>0.39930555555555552</v>
      </c>
      <c r="I16" s="34" t="s">
        <v>40</v>
      </c>
    </row>
    <row r="17" spans="1:10" x14ac:dyDescent="0.3">
      <c r="A17" s="26"/>
      <c r="B17" s="27"/>
      <c r="C17" s="35" t="s">
        <v>41</v>
      </c>
      <c r="D17" s="29">
        <v>1.5</v>
      </c>
      <c r="E17" s="30">
        <v>3.4722222222222099E-3</v>
      </c>
      <c r="F17" s="31">
        <f t="shared" ref="F17:F25" si="1">H16+E17</f>
        <v>0.40277777777777773</v>
      </c>
      <c r="G17" s="36">
        <v>2.7777777777777776E-2</v>
      </c>
      <c r="H17" s="33">
        <f t="shared" si="0"/>
        <v>0.43055555555555552</v>
      </c>
      <c r="I17" s="37"/>
    </row>
    <row r="18" spans="1:10" ht="41.4" x14ac:dyDescent="0.3">
      <c r="A18" s="26"/>
      <c r="B18" s="38" t="s">
        <v>42</v>
      </c>
      <c r="C18" s="39" t="s">
        <v>39</v>
      </c>
      <c r="D18" s="29">
        <v>1.5</v>
      </c>
      <c r="E18" s="40">
        <v>3.472222222222222E-3</v>
      </c>
      <c r="F18" s="31">
        <f t="shared" si="1"/>
        <v>0.43402777777777773</v>
      </c>
      <c r="G18" s="36">
        <v>6.9444444444444441E-3</v>
      </c>
      <c r="H18" s="33">
        <f t="shared" si="0"/>
        <v>0.44097222222222215</v>
      </c>
      <c r="I18" s="41" t="s">
        <v>43</v>
      </c>
    </row>
    <row r="19" spans="1:10" ht="27.6" x14ac:dyDescent="0.3">
      <c r="A19" s="42">
        <v>1</v>
      </c>
      <c r="B19" s="71">
        <v>108804</v>
      </c>
      <c r="C19" s="72" t="s">
        <v>88</v>
      </c>
      <c r="D19" s="71">
        <v>6</v>
      </c>
      <c r="E19" s="74">
        <v>1.3888888888888888E-2</v>
      </c>
      <c r="F19" s="31">
        <f t="shared" si="1"/>
        <v>0.45486111111111105</v>
      </c>
      <c r="G19" s="36">
        <v>1.3888888888888888E-2</v>
      </c>
      <c r="H19" s="33">
        <f t="shared" si="0"/>
        <v>0.46874999999999994</v>
      </c>
      <c r="I19" s="277" t="s">
        <v>77</v>
      </c>
    </row>
    <row r="20" spans="1:10" ht="30" customHeight="1" x14ac:dyDescent="0.3">
      <c r="A20" s="42">
        <f>A19+1</f>
        <v>2</v>
      </c>
      <c r="B20" s="71">
        <v>108836</v>
      </c>
      <c r="C20" s="72" t="s">
        <v>89</v>
      </c>
      <c r="D20" s="71">
        <v>26</v>
      </c>
      <c r="E20" s="74">
        <v>4.1666666666666664E-2</v>
      </c>
      <c r="F20" s="31">
        <f t="shared" si="1"/>
        <v>0.51041666666666663</v>
      </c>
      <c r="G20" s="36">
        <v>1.3888888888888888E-2</v>
      </c>
      <c r="H20" s="33">
        <f t="shared" si="0"/>
        <v>0.52430555555555547</v>
      </c>
      <c r="I20" s="278"/>
    </row>
    <row r="21" spans="1:10" ht="27.6" x14ac:dyDescent="0.3">
      <c r="A21" s="42">
        <f t="shared" ref="A21:A23" si="2">A20+1</f>
        <v>3</v>
      </c>
      <c r="B21" s="71">
        <v>108818</v>
      </c>
      <c r="C21" s="72" t="s">
        <v>91</v>
      </c>
      <c r="D21" s="71">
        <v>2.5</v>
      </c>
      <c r="E21" s="74">
        <v>6.9444444444444441E-3</v>
      </c>
      <c r="F21" s="31">
        <f t="shared" si="1"/>
        <v>0.53124999999999989</v>
      </c>
      <c r="G21" s="36">
        <v>1.3888888888888888E-2</v>
      </c>
      <c r="H21" s="33">
        <f t="shared" si="0"/>
        <v>0.54513888888888873</v>
      </c>
      <c r="I21" s="278"/>
    </row>
    <row r="22" spans="1:10" x14ac:dyDescent="0.3">
      <c r="A22" s="42">
        <f t="shared" si="2"/>
        <v>4</v>
      </c>
      <c r="B22" s="71">
        <v>108840</v>
      </c>
      <c r="C22" s="83" t="s">
        <v>92</v>
      </c>
      <c r="D22" s="73">
        <v>6.5</v>
      </c>
      <c r="E22" s="74">
        <v>1.0416666666666666E-2</v>
      </c>
      <c r="F22" s="31">
        <f t="shared" si="1"/>
        <v>0.55555555555555536</v>
      </c>
      <c r="G22" s="36">
        <v>1.3888888888888888E-2</v>
      </c>
      <c r="H22" s="33">
        <f t="shared" si="0"/>
        <v>0.5694444444444442</v>
      </c>
      <c r="I22" s="278"/>
    </row>
    <row r="23" spans="1:10" x14ac:dyDescent="0.3">
      <c r="A23" s="42">
        <f t="shared" si="2"/>
        <v>5</v>
      </c>
      <c r="B23" s="71">
        <v>108842</v>
      </c>
      <c r="C23" s="83" t="s">
        <v>93</v>
      </c>
      <c r="D23" s="73">
        <v>2.5</v>
      </c>
      <c r="E23" s="74">
        <v>6.9444444444444441E-3</v>
      </c>
      <c r="F23" s="31">
        <f t="shared" si="1"/>
        <v>0.57638888888888862</v>
      </c>
      <c r="G23" s="36">
        <v>1.3888888888888888E-2</v>
      </c>
      <c r="H23" s="33">
        <f t="shared" si="0"/>
        <v>0.59027777777777746</v>
      </c>
      <c r="I23" s="279"/>
      <c r="J23" s="12" t="s">
        <v>78</v>
      </c>
    </row>
    <row r="24" spans="1:10" ht="27.6" x14ac:dyDescent="0.3">
      <c r="A24" s="42"/>
      <c r="B24" s="27" t="s">
        <v>53</v>
      </c>
      <c r="C24" s="76" t="s">
        <v>39</v>
      </c>
      <c r="D24" s="77">
        <v>20</v>
      </c>
      <c r="E24" s="30">
        <v>2.7777777777777776E-2</v>
      </c>
      <c r="F24" s="75">
        <f>H23+E24</f>
        <v>0.61805555555555525</v>
      </c>
      <c r="G24" s="36">
        <v>2.7777777777777776E-2</v>
      </c>
      <c r="H24" s="33">
        <f t="shared" si="0"/>
        <v>0.64583333333333304</v>
      </c>
      <c r="I24" s="41"/>
    </row>
    <row r="25" spans="1:10" ht="27.6" x14ac:dyDescent="0.3">
      <c r="A25" s="42"/>
      <c r="B25" s="27" t="s">
        <v>38</v>
      </c>
      <c r="C25" s="80" t="s">
        <v>39</v>
      </c>
      <c r="D25" s="81">
        <v>1.5</v>
      </c>
      <c r="E25" s="30">
        <v>3.472222222222222E-3</v>
      </c>
      <c r="F25" s="31">
        <f t="shared" si="1"/>
        <v>0.64930555555555525</v>
      </c>
      <c r="G25" s="32">
        <v>6.9444444444444441E-3</v>
      </c>
      <c r="H25" s="33">
        <f t="shared" si="0"/>
        <v>0.65624999999999967</v>
      </c>
      <c r="I25" s="34" t="s">
        <v>40</v>
      </c>
    </row>
    <row r="26" spans="1:10" x14ac:dyDescent="0.3">
      <c r="D26" s="56"/>
      <c r="E26" s="57"/>
      <c r="F26" s="57"/>
      <c r="G26" s="57"/>
      <c r="H26" s="57"/>
      <c r="I26" s="58"/>
    </row>
    <row r="27" spans="1:10" x14ac:dyDescent="0.3">
      <c r="B27" s="59" t="s">
        <v>55</v>
      </c>
      <c r="C27" s="60">
        <f>H25-F16</f>
        <v>0.26388888888888856</v>
      </c>
      <c r="D27" s="59"/>
      <c r="E27" s="59"/>
      <c r="F27" s="59"/>
      <c r="G27" s="59"/>
      <c r="H27" s="61"/>
    </row>
    <row r="28" spans="1:10" x14ac:dyDescent="0.3">
      <c r="B28" s="59" t="s">
        <v>56</v>
      </c>
      <c r="C28" s="62">
        <f>SUM(E16:E25)</f>
        <v>0.11805555555555555</v>
      </c>
      <c r="D28" s="59"/>
      <c r="E28" s="63"/>
      <c r="F28" s="59"/>
      <c r="G28" s="59"/>
      <c r="H28" s="64"/>
      <c r="I28" s="65"/>
    </row>
    <row r="29" spans="1:10" x14ac:dyDescent="0.3">
      <c r="B29" s="59" t="s">
        <v>57</v>
      </c>
      <c r="C29" s="60">
        <f>SUM(G16:G25)</f>
        <v>0.14583333333333334</v>
      </c>
      <c r="D29" s="59"/>
      <c r="E29" s="59"/>
      <c r="F29" s="59"/>
      <c r="G29" s="59"/>
      <c r="H29" s="64"/>
      <c r="I29" s="66"/>
    </row>
    <row r="30" spans="1:10" x14ac:dyDescent="0.3">
      <c r="B30" s="67"/>
      <c r="C30" s="67"/>
      <c r="E30" s="68"/>
      <c r="F30" s="68"/>
      <c r="G30" s="68"/>
      <c r="H30" s="68"/>
      <c r="I30" s="65"/>
    </row>
    <row r="31" spans="1:10" x14ac:dyDescent="0.3">
      <c r="B31" s="67"/>
      <c r="C31" s="69"/>
      <c r="E31" s="68"/>
      <c r="F31" s="68"/>
      <c r="G31" s="68"/>
      <c r="H31" s="68"/>
    </row>
    <row r="32" spans="1:10" s="7" customFormat="1" x14ac:dyDescent="0.3">
      <c r="B32" s="70"/>
      <c r="E32" s="8"/>
      <c r="F32" s="8"/>
      <c r="G32" s="8"/>
      <c r="H32" s="8"/>
      <c r="I32" s="8"/>
    </row>
    <row r="36" spans="5:5" x14ac:dyDescent="0.3">
      <c r="E36" s="68"/>
    </row>
    <row r="37" spans="5:5" x14ac:dyDescent="0.3">
      <c r="E37" s="68"/>
    </row>
  </sheetData>
  <mergeCells count="9">
    <mergeCell ref="I19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8" sqref="C48"/>
    </sheetView>
  </sheetViews>
  <sheetFormatPr defaultColWidth="10.44140625" defaultRowHeight="13.8" x14ac:dyDescent="0.3"/>
  <cols>
    <col min="1" max="1" width="4.109375" style="12" customWidth="1"/>
    <col min="2" max="2" width="26.33203125" style="12" customWidth="1"/>
    <col min="3" max="3" width="40.44140625" style="12" bestFit="1" customWidth="1"/>
    <col min="4" max="4" width="14" style="12" customWidth="1"/>
    <col min="5" max="5" width="8.6640625" style="12" customWidth="1"/>
    <col min="6" max="7" width="10" style="12" customWidth="1"/>
    <col min="8" max="8" width="12.44140625" style="12" customWidth="1"/>
    <col min="9" max="9" width="22.6640625" style="12" customWidth="1"/>
    <col min="10" max="10" width="67.6640625" style="12" customWidth="1"/>
    <col min="11" max="11" width="6.5546875" style="12" customWidth="1"/>
    <col min="12" max="12" width="13.6640625" style="12" customWidth="1"/>
    <col min="13" max="13" width="5.5546875" style="12" customWidth="1"/>
    <col min="14" max="16384" width="10.44140625" style="12"/>
  </cols>
  <sheetData>
    <row r="1" spans="1:9" s="107" customFormat="1" x14ac:dyDescent="0.3">
      <c r="B1" s="108"/>
      <c r="C1" s="108"/>
      <c r="D1" s="109"/>
      <c r="F1" s="108"/>
      <c r="G1" s="108"/>
      <c r="H1" s="108"/>
      <c r="I1" s="108"/>
    </row>
    <row r="2" spans="1:9" s="107" customFormat="1" x14ac:dyDescent="0.3">
      <c r="B2" s="108"/>
      <c r="C2" s="108"/>
      <c r="D2" s="109"/>
      <c r="F2" s="108"/>
      <c r="G2" s="108"/>
      <c r="H2" s="108"/>
      <c r="I2" s="108"/>
    </row>
    <row r="3" spans="1:9" s="8" customFormat="1" x14ac:dyDescent="0.3">
      <c r="A3" s="106"/>
      <c r="B3" s="106"/>
      <c r="C3" s="106"/>
      <c r="D3" s="105"/>
      <c r="E3" s="104"/>
      <c r="F3" s="7"/>
      <c r="G3" s="7"/>
      <c r="H3" s="7"/>
      <c r="I3" s="7"/>
    </row>
    <row r="4" spans="1:9" x14ac:dyDescent="0.3">
      <c r="A4" s="265" t="s">
        <v>15</v>
      </c>
      <c r="B4" s="265"/>
      <c r="C4" s="265"/>
      <c r="D4" s="265"/>
      <c r="E4" s="265"/>
      <c r="F4" s="265"/>
      <c r="G4" s="265"/>
      <c r="H4" s="265"/>
      <c r="I4" s="265"/>
    </row>
    <row r="5" spans="1:9" x14ac:dyDescent="0.3">
      <c r="A5" s="265" t="s">
        <v>119</v>
      </c>
      <c r="B5" s="265"/>
      <c r="C5" s="265"/>
      <c r="D5" s="265"/>
      <c r="E5" s="265"/>
      <c r="F5" s="265"/>
      <c r="G5" s="265"/>
      <c r="H5" s="265"/>
      <c r="I5" s="265"/>
    </row>
    <row r="6" spans="1:9" x14ac:dyDescent="0.3">
      <c r="A6" s="12" t="s">
        <v>17</v>
      </c>
      <c r="C6" s="14" t="s">
        <v>18</v>
      </c>
    </row>
    <row r="7" spans="1:9" x14ac:dyDescent="0.3">
      <c r="A7" s="12" t="s">
        <v>19</v>
      </c>
      <c r="C7" s="20" t="s">
        <v>98</v>
      </c>
    </row>
    <row r="8" spans="1:9" x14ac:dyDescent="0.3">
      <c r="A8" s="12" t="s">
        <v>20</v>
      </c>
      <c r="C8" s="16"/>
    </row>
    <row r="9" spans="1:9" x14ac:dyDescent="0.3">
      <c r="A9" s="12" t="s">
        <v>21</v>
      </c>
      <c r="C9" s="14" t="s">
        <v>97</v>
      </c>
    </row>
    <row r="10" spans="1:9" x14ac:dyDescent="0.3">
      <c r="A10" s="12" t="s">
        <v>22</v>
      </c>
      <c r="C10" s="85">
        <f>SUM(D19:D36)</f>
        <v>57</v>
      </c>
    </row>
    <row r="11" spans="1:9" x14ac:dyDescent="0.3">
      <c r="A11" s="12" t="s">
        <v>23</v>
      </c>
      <c r="C11" s="14" t="s">
        <v>24</v>
      </c>
    </row>
    <row r="12" spans="1:9" x14ac:dyDescent="0.3">
      <c r="A12" s="19" t="s">
        <v>25</v>
      </c>
      <c r="B12" s="19"/>
      <c r="C12" s="103">
        <v>1000</v>
      </c>
      <c r="D12" s="20"/>
      <c r="E12" s="20"/>
      <c r="F12" s="19"/>
      <c r="G12" s="19"/>
      <c r="H12" s="19"/>
      <c r="I12" s="19"/>
    </row>
    <row r="13" spans="1:9" x14ac:dyDescent="0.3">
      <c r="H13" s="12" t="s">
        <v>76</v>
      </c>
    </row>
    <row r="14" spans="1:9" x14ac:dyDescent="0.3">
      <c r="A14" s="266" t="s">
        <v>28</v>
      </c>
      <c r="B14" s="268" t="s">
        <v>29</v>
      </c>
      <c r="C14" s="270" t="s">
        <v>30</v>
      </c>
      <c r="D14" s="268" t="s">
        <v>31</v>
      </c>
      <c r="E14" s="268" t="s">
        <v>32</v>
      </c>
      <c r="F14" s="268"/>
      <c r="G14" s="268"/>
      <c r="H14" s="268"/>
      <c r="I14" s="268" t="s">
        <v>33</v>
      </c>
    </row>
    <row r="15" spans="1:9" ht="27.6" x14ac:dyDescent="0.3">
      <c r="A15" s="267"/>
      <c r="B15" s="269"/>
      <c r="C15" s="271"/>
      <c r="D15" s="272"/>
      <c r="E15" s="25" t="s">
        <v>94</v>
      </c>
      <c r="F15" s="25" t="s">
        <v>95</v>
      </c>
      <c r="G15" s="25" t="s">
        <v>36</v>
      </c>
      <c r="H15" s="25" t="s">
        <v>37</v>
      </c>
      <c r="I15" s="268"/>
    </row>
    <row r="16" spans="1:9" x14ac:dyDescent="0.3">
      <c r="A16" s="23"/>
      <c r="B16" s="133" t="s">
        <v>114</v>
      </c>
      <c r="C16" s="132" t="s">
        <v>113</v>
      </c>
      <c r="D16" s="131"/>
      <c r="E16" s="123"/>
      <c r="F16" s="117">
        <v>0.34722222222222227</v>
      </c>
      <c r="G16" s="32">
        <v>3.472222222222222E-3</v>
      </c>
      <c r="H16" s="116">
        <f t="shared" ref="H16:H36" si="0">F16+G16</f>
        <v>0.35069444444444448</v>
      </c>
      <c r="I16" s="36" t="s">
        <v>112</v>
      </c>
    </row>
    <row r="17" spans="1:10" x14ac:dyDescent="0.3">
      <c r="A17" s="23"/>
      <c r="B17" s="133" t="s">
        <v>116</v>
      </c>
      <c r="C17" s="132" t="s">
        <v>113</v>
      </c>
      <c r="D17" s="131" t="s">
        <v>96</v>
      </c>
      <c r="E17" s="123">
        <v>0</v>
      </c>
      <c r="F17" s="117">
        <f t="shared" ref="F17:F36" si="1">H16+E17</f>
        <v>0.35069444444444448</v>
      </c>
      <c r="G17" s="32">
        <v>1.3888888888888888E-2</v>
      </c>
      <c r="H17" s="116">
        <f t="shared" si="0"/>
        <v>0.36458333333333337</v>
      </c>
      <c r="I17" s="130" t="s">
        <v>136</v>
      </c>
      <c r="J17" s="12" t="s">
        <v>41</v>
      </c>
    </row>
    <row r="18" spans="1:10" x14ac:dyDescent="0.3">
      <c r="A18" s="23">
        <v>1</v>
      </c>
      <c r="B18" s="125">
        <v>125475</v>
      </c>
      <c r="C18" s="124" t="s">
        <v>135</v>
      </c>
      <c r="D18" s="131">
        <v>6</v>
      </c>
      <c r="E18" s="123">
        <v>1.3888888888888888E-2</v>
      </c>
      <c r="F18" s="117">
        <f t="shared" si="1"/>
        <v>0.37847222222222227</v>
      </c>
      <c r="G18" s="32">
        <v>6.9444444444444441E-3</v>
      </c>
      <c r="H18" s="116">
        <f t="shared" si="0"/>
        <v>0.38541666666666669</v>
      </c>
      <c r="I18" s="130" t="s">
        <v>52</v>
      </c>
    </row>
    <row r="19" spans="1:10" x14ac:dyDescent="0.3">
      <c r="A19" s="23">
        <v>2</v>
      </c>
      <c r="B19" s="120">
        <v>125635</v>
      </c>
      <c r="C19" s="129" t="s">
        <v>125</v>
      </c>
      <c r="D19" s="118">
        <v>6.5</v>
      </c>
      <c r="E19" s="123">
        <v>1.0416666666666666E-2</v>
      </c>
      <c r="F19" s="117">
        <f t="shared" si="1"/>
        <v>0.39583333333333337</v>
      </c>
      <c r="G19" s="32">
        <v>1.3888888888888888E-2</v>
      </c>
      <c r="H19" s="116">
        <f t="shared" si="0"/>
        <v>0.40972222222222227</v>
      </c>
      <c r="I19" s="36" t="s">
        <v>117</v>
      </c>
    </row>
    <row r="20" spans="1:10" x14ac:dyDescent="0.3">
      <c r="A20" s="23"/>
      <c r="B20" s="120" t="s">
        <v>114</v>
      </c>
      <c r="C20" s="119" t="s">
        <v>113</v>
      </c>
      <c r="D20" s="118">
        <v>4</v>
      </c>
      <c r="E20" s="123">
        <v>6.9444444444444441E-3</v>
      </c>
      <c r="F20" s="117">
        <f t="shared" si="1"/>
        <v>0.41666666666666669</v>
      </c>
      <c r="G20" s="32">
        <v>3.472222222222222E-3</v>
      </c>
      <c r="H20" s="116">
        <f t="shared" si="0"/>
        <v>0.4201388888888889</v>
      </c>
      <c r="I20" s="36" t="s">
        <v>112</v>
      </c>
    </row>
    <row r="21" spans="1:10" x14ac:dyDescent="0.3">
      <c r="A21" s="23"/>
      <c r="B21" s="128" t="s">
        <v>116</v>
      </c>
      <c r="C21" s="127" t="s">
        <v>113</v>
      </c>
      <c r="D21" s="126" t="s">
        <v>96</v>
      </c>
      <c r="E21" s="123">
        <v>0</v>
      </c>
      <c r="F21" s="117">
        <f t="shared" si="1"/>
        <v>0.4201388888888889</v>
      </c>
      <c r="G21" s="32">
        <v>1.3888888888888888E-2</v>
      </c>
      <c r="H21" s="116">
        <f t="shared" si="0"/>
        <v>0.43402777777777779</v>
      </c>
      <c r="I21" s="36" t="s">
        <v>115</v>
      </c>
    </row>
    <row r="22" spans="1:10" x14ac:dyDescent="0.3">
      <c r="A22" s="23"/>
      <c r="B22" s="128"/>
      <c r="C22" s="127"/>
      <c r="D22" s="126" t="s">
        <v>96</v>
      </c>
      <c r="E22" s="123">
        <v>0</v>
      </c>
      <c r="F22" s="117">
        <f t="shared" si="1"/>
        <v>0.43402777777777779</v>
      </c>
      <c r="G22" s="32">
        <v>2.0833333333333332E-2</v>
      </c>
      <c r="H22" s="116">
        <f t="shared" si="0"/>
        <v>0.4548611111111111</v>
      </c>
      <c r="I22" s="36" t="s">
        <v>134</v>
      </c>
    </row>
    <row r="23" spans="1:10" x14ac:dyDescent="0.3">
      <c r="A23" s="42"/>
      <c r="B23" s="120" t="s">
        <v>116</v>
      </c>
      <c r="C23" s="119" t="s">
        <v>113</v>
      </c>
      <c r="D23" s="126">
        <v>0.5</v>
      </c>
      <c r="E23" s="123">
        <v>3.472222222222222E-3</v>
      </c>
      <c r="F23" s="117">
        <f t="shared" si="1"/>
        <v>0.45833333333333331</v>
      </c>
      <c r="G23" s="36">
        <v>2.7777777777777776E-2</v>
      </c>
      <c r="H23" s="116">
        <f t="shared" si="0"/>
        <v>0.4861111111111111</v>
      </c>
      <c r="I23" s="119" t="s">
        <v>41</v>
      </c>
    </row>
    <row r="24" spans="1:10" x14ac:dyDescent="0.3">
      <c r="A24" s="42">
        <v>1</v>
      </c>
      <c r="B24" s="125">
        <v>125635</v>
      </c>
      <c r="C24" s="124" t="s">
        <v>125</v>
      </c>
      <c r="D24" s="121">
        <v>4</v>
      </c>
      <c r="E24" s="123">
        <v>6.9444444444444441E-3</v>
      </c>
      <c r="F24" s="117">
        <f t="shared" si="1"/>
        <v>0.49305555555555552</v>
      </c>
      <c r="G24" s="36">
        <v>6.9444444444444441E-3</v>
      </c>
      <c r="H24" s="116">
        <f t="shared" si="0"/>
        <v>0.49999999999999994</v>
      </c>
      <c r="I24" s="280" t="s">
        <v>133</v>
      </c>
      <c r="J24" s="122"/>
    </row>
    <row r="25" spans="1:10" x14ac:dyDescent="0.3">
      <c r="A25" s="42">
        <v>2</v>
      </c>
      <c r="B25" s="125">
        <v>125414</v>
      </c>
      <c r="C25" s="124" t="s">
        <v>126</v>
      </c>
      <c r="D25" s="121">
        <v>4</v>
      </c>
      <c r="E25" s="123">
        <v>1.0416666666666666E-2</v>
      </c>
      <c r="F25" s="117">
        <f t="shared" si="1"/>
        <v>0.51041666666666663</v>
      </c>
      <c r="G25" s="36">
        <v>6.9444444444444441E-3</v>
      </c>
      <c r="H25" s="116">
        <f t="shared" si="0"/>
        <v>0.51736111111111105</v>
      </c>
      <c r="I25" s="280"/>
      <c r="J25" s="122"/>
    </row>
    <row r="26" spans="1:10" x14ac:dyDescent="0.3">
      <c r="A26" s="42">
        <v>3</v>
      </c>
      <c r="B26" s="125">
        <v>125581</v>
      </c>
      <c r="C26" s="124" t="s">
        <v>127</v>
      </c>
      <c r="D26" s="121">
        <v>2</v>
      </c>
      <c r="E26" s="123">
        <v>3.472222222222222E-3</v>
      </c>
      <c r="F26" s="117">
        <f t="shared" si="1"/>
        <v>0.52083333333333326</v>
      </c>
      <c r="G26" s="36">
        <v>6.9444444444444441E-3</v>
      </c>
      <c r="H26" s="116">
        <f t="shared" si="0"/>
        <v>0.52777777777777768</v>
      </c>
      <c r="I26" s="280"/>
      <c r="J26" s="122"/>
    </row>
    <row r="27" spans="1:10" x14ac:dyDescent="0.3">
      <c r="A27" s="42">
        <v>4</v>
      </c>
      <c r="B27" s="101">
        <v>125367</v>
      </c>
      <c r="C27" s="100" t="s">
        <v>132</v>
      </c>
      <c r="D27" s="121">
        <v>11</v>
      </c>
      <c r="E27" s="97">
        <v>1.7361111111111112E-2</v>
      </c>
      <c r="F27" s="117">
        <f t="shared" si="1"/>
        <v>0.54513888888888884</v>
      </c>
      <c r="G27" s="36">
        <v>1.3888888888888888E-2</v>
      </c>
      <c r="H27" s="116">
        <f t="shared" si="0"/>
        <v>0.55902777777777768</v>
      </c>
      <c r="I27" s="280" t="s">
        <v>117</v>
      </c>
      <c r="J27" s="122"/>
    </row>
    <row r="28" spans="1:10" x14ac:dyDescent="0.3">
      <c r="A28" s="42">
        <v>5</v>
      </c>
      <c r="B28" s="101">
        <v>123098</v>
      </c>
      <c r="C28" s="100" t="s">
        <v>131</v>
      </c>
      <c r="D28" s="121">
        <v>3</v>
      </c>
      <c r="E28" s="97">
        <v>6.9444444444444441E-3</v>
      </c>
      <c r="F28" s="117">
        <f t="shared" si="1"/>
        <v>0.5659722222222221</v>
      </c>
      <c r="G28" s="36">
        <v>1.3888888888888888E-2</v>
      </c>
      <c r="H28" s="116">
        <f t="shared" si="0"/>
        <v>0.57986111111111094</v>
      </c>
      <c r="I28" s="280"/>
      <c r="J28" s="122"/>
    </row>
    <row r="29" spans="1:10" x14ac:dyDescent="0.3">
      <c r="A29" s="42">
        <v>6</v>
      </c>
      <c r="B29" s="101">
        <v>123182</v>
      </c>
      <c r="C29" s="100" t="s">
        <v>130</v>
      </c>
      <c r="D29" s="121">
        <v>1</v>
      </c>
      <c r="E29" s="97">
        <v>3.472222222222222E-3</v>
      </c>
      <c r="F29" s="117">
        <f t="shared" si="1"/>
        <v>0.58333333333333315</v>
      </c>
      <c r="G29" s="36">
        <v>1.3888888888888888E-2</v>
      </c>
      <c r="H29" s="116">
        <f t="shared" si="0"/>
        <v>0.59722222222222199</v>
      </c>
      <c r="I29" s="280"/>
      <c r="J29" s="122"/>
    </row>
    <row r="30" spans="1:10" x14ac:dyDescent="0.3">
      <c r="A30" s="42">
        <v>7</v>
      </c>
      <c r="B30" s="101">
        <v>125212</v>
      </c>
      <c r="C30" s="100" t="s">
        <v>129</v>
      </c>
      <c r="D30" s="121">
        <v>9</v>
      </c>
      <c r="E30" s="97">
        <v>1.3888888888888888E-2</v>
      </c>
      <c r="F30" s="117">
        <f t="shared" si="1"/>
        <v>0.61111111111111083</v>
      </c>
      <c r="G30" s="36">
        <v>1.3888888888888888E-2</v>
      </c>
      <c r="H30" s="116">
        <f t="shared" si="0"/>
        <v>0.62499999999999967</v>
      </c>
      <c r="I30" s="280"/>
      <c r="J30" s="122"/>
    </row>
    <row r="31" spans="1:10" x14ac:dyDescent="0.3">
      <c r="A31" s="42">
        <v>8</v>
      </c>
      <c r="B31" s="101">
        <v>125493</v>
      </c>
      <c r="C31" s="100" t="s">
        <v>128</v>
      </c>
      <c r="D31" s="121">
        <v>2</v>
      </c>
      <c r="E31" s="97">
        <v>6.9444444444444441E-3</v>
      </c>
      <c r="F31" s="117">
        <f t="shared" si="1"/>
        <v>0.63194444444444409</v>
      </c>
      <c r="G31" s="36">
        <v>1.3888888888888888E-2</v>
      </c>
      <c r="H31" s="116">
        <f t="shared" si="0"/>
        <v>0.64583333333333293</v>
      </c>
      <c r="I31" s="280"/>
      <c r="J31" s="122"/>
    </row>
    <row r="32" spans="1:10" x14ac:dyDescent="0.3">
      <c r="A32" s="42">
        <v>9</v>
      </c>
      <c r="B32" s="101">
        <v>125581</v>
      </c>
      <c r="C32" s="100" t="s">
        <v>127</v>
      </c>
      <c r="D32" s="121">
        <v>1.5</v>
      </c>
      <c r="E32" s="97">
        <v>3.472222222222222E-3</v>
      </c>
      <c r="F32" s="117">
        <f t="shared" si="1"/>
        <v>0.64930555555555514</v>
      </c>
      <c r="G32" s="36">
        <v>6.9444444444444441E-3</v>
      </c>
      <c r="H32" s="116">
        <f t="shared" si="0"/>
        <v>0.65624999999999956</v>
      </c>
      <c r="I32" s="280" t="s">
        <v>52</v>
      </c>
      <c r="J32" s="122"/>
    </row>
    <row r="33" spans="1:10" x14ac:dyDescent="0.3">
      <c r="A33" s="42">
        <v>10</v>
      </c>
      <c r="B33" s="101">
        <v>125414</v>
      </c>
      <c r="C33" s="100" t="s">
        <v>126</v>
      </c>
      <c r="D33" s="121">
        <v>1.5</v>
      </c>
      <c r="E33" s="97">
        <v>3.472222222222222E-3</v>
      </c>
      <c r="F33" s="117">
        <f t="shared" si="1"/>
        <v>0.65972222222222177</v>
      </c>
      <c r="G33" s="36">
        <v>6.9444444444444441E-3</v>
      </c>
      <c r="H33" s="116">
        <f t="shared" si="0"/>
        <v>0.66666666666666619</v>
      </c>
      <c r="I33" s="280"/>
      <c r="J33" s="122"/>
    </row>
    <row r="34" spans="1:10" x14ac:dyDescent="0.3">
      <c r="A34" s="42">
        <v>11</v>
      </c>
      <c r="B34" s="101">
        <v>125635</v>
      </c>
      <c r="C34" s="100" t="s">
        <v>125</v>
      </c>
      <c r="D34" s="121">
        <v>3</v>
      </c>
      <c r="E34" s="97">
        <v>6.9444444444444441E-3</v>
      </c>
      <c r="F34" s="117">
        <f t="shared" si="1"/>
        <v>0.67361111111111061</v>
      </c>
      <c r="G34" s="36">
        <v>6.9444444444444441E-3</v>
      </c>
      <c r="H34" s="116">
        <f t="shared" si="0"/>
        <v>0.68055555555555503</v>
      </c>
      <c r="I34" s="280"/>
      <c r="J34" s="12" t="s">
        <v>78</v>
      </c>
    </row>
    <row r="35" spans="1:10" x14ac:dyDescent="0.3">
      <c r="A35" s="42"/>
      <c r="B35" s="120" t="s">
        <v>116</v>
      </c>
      <c r="C35" s="119" t="s">
        <v>113</v>
      </c>
      <c r="D35" s="121">
        <v>4</v>
      </c>
      <c r="E35" s="97">
        <v>1.0416666666666666E-2</v>
      </c>
      <c r="F35" s="117">
        <f t="shared" si="1"/>
        <v>0.69097222222222165</v>
      </c>
      <c r="G35" s="36">
        <v>2.7777777777777776E-2</v>
      </c>
      <c r="H35" s="116">
        <f t="shared" si="0"/>
        <v>0.71874999999999944</v>
      </c>
      <c r="I35" s="99" t="s">
        <v>115</v>
      </c>
    </row>
    <row r="36" spans="1:10" x14ac:dyDescent="0.3">
      <c r="A36" s="42"/>
      <c r="B36" s="120" t="s">
        <v>114</v>
      </c>
      <c r="C36" s="119" t="s">
        <v>113</v>
      </c>
      <c r="D36" s="118"/>
      <c r="E36" s="97"/>
      <c r="F36" s="117">
        <f t="shared" si="1"/>
        <v>0.71874999999999944</v>
      </c>
      <c r="G36" s="32">
        <v>3.472222222222222E-3</v>
      </c>
      <c r="H36" s="116">
        <f t="shared" si="0"/>
        <v>0.72222222222222165</v>
      </c>
      <c r="I36" s="36" t="s">
        <v>112</v>
      </c>
    </row>
    <row r="37" spans="1:10" x14ac:dyDescent="0.3">
      <c r="D37" s="96"/>
      <c r="E37" s="57"/>
      <c r="F37" s="57"/>
      <c r="G37" s="57"/>
      <c r="H37" s="57"/>
      <c r="I37" s="58"/>
    </row>
    <row r="38" spans="1:10" x14ac:dyDescent="0.3">
      <c r="B38" s="91" t="s">
        <v>55</v>
      </c>
      <c r="C38" s="94">
        <f>C39+C40</f>
        <v>0.375</v>
      </c>
      <c r="D38" s="115"/>
      <c r="E38" s="91"/>
      <c r="F38" s="91"/>
      <c r="G38" s="91"/>
      <c r="H38" s="95"/>
    </row>
    <row r="39" spans="1:10" x14ac:dyDescent="0.3">
      <c r="B39" s="91" t="s">
        <v>56</v>
      </c>
      <c r="C39" s="94">
        <f>SUM(E16:E36)</f>
        <v>0.12847222222222221</v>
      </c>
      <c r="D39" s="91"/>
      <c r="E39" s="93"/>
      <c r="F39" s="91"/>
      <c r="G39" s="91"/>
      <c r="H39" s="90"/>
      <c r="I39" s="65"/>
    </row>
    <row r="40" spans="1:10" x14ac:dyDescent="0.3">
      <c r="B40" s="91" t="s">
        <v>57</v>
      </c>
      <c r="C40" s="92">
        <f>SUM(G16:G36)</f>
        <v>0.24652777777777779</v>
      </c>
      <c r="D40" s="91"/>
      <c r="E40" s="91"/>
      <c r="F40" s="91"/>
      <c r="G40" s="91"/>
      <c r="H40" s="90"/>
      <c r="I40" s="66"/>
    </row>
    <row r="41" spans="1:10" s="7" customFormat="1" x14ac:dyDescent="0.3">
      <c r="B41" s="70"/>
      <c r="E41" s="8"/>
      <c r="F41" s="8"/>
      <c r="G41" s="8"/>
      <c r="H41" s="8"/>
      <c r="I41" s="8"/>
    </row>
  </sheetData>
  <mergeCells count="11">
    <mergeCell ref="I24:I26"/>
    <mergeCell ref="I27:I31"/>
    <mergeCell ref="I32:I34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Итог от 40 до 75 км</vt:lpstr>
      <vt:lpstr>77.87.101 06</vt:lpstr>
      <vt:lpstr>77.87.102</vt:lpstr>
      <vt:lpstr>77.87.114 07</vt:lpstr>
      <vt:lpstr>77.87.120</vt:lpstr>
      <vt:lpstr>77.87.120 07</vt:lpstr>
      <vt:lpstr>77.87.122</vt:lpstr>
      <vt:lpstr>77.87.122 07</vt:lpstr>
      <vt:lpstr>77.85.102</vt:lpstr>
      <vt:lpstr>77.85.103 06</vt:lpstr>
      <vt:lpstr>77.85.104</vt:lpstr>
      <vt:lpstr>77.85.105</vt:lpstr>
      <vt:lpstr>77.85.106</vt:lpstr>
      <vt:lpstr>77.85.108</vt:lpstr>
      <vt:lpstr>77.85.110</vt:lpstr>
      <vt:lpstr>77.85.111</vt:lpstr>
      <vt:lpstr>77.85.111 06</vt:lpstr>
      <vt:lpstr>77.85.112</vt:lpstr>
      <vt:lpstr>77.85.113</vt:lpstr>
      <vt:lpstr>77.85.113 07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2026-05-20T09:35:52Z</dcterms:modified>
</cp:coreProperties>
</file>