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 activeTab="8"/>
  </bookViews>
  <sheets>
    <sheet name="Итог от 0 до 75 км 3т" sheetId="1" r:id="rId1"/>
    <sheet name="77.85.115" sheetId="57" r:id="rId2"/>
    <sheet name="77.85.115 06" sheetId="58" r:id="rId3"/>
    <sheet name="77.85.116" sheetId="59" r:id="rId4"/>
    <sheet name="77.85.117" sheetId="60" r:id="rId5"/>
    <sheet name="77.85.118" sheetId="61" r:id="rId6"/>
    <sheet name="77.85.118 06" sheetId="62" r:id="rId7"/>
    <sheet name="77.85.118 07" sheetId="63" r:id="rId8"/>
    <sheet name="77.85.201" sheetId="64" r:id="rId9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9" i="64" l="1"/>
  <c r="C28" i="64"/>
  <c r="H16" i="64"/>
  <c r="F17" i="64" s="1"/>
  <c r="H17" i="64" s="1"/>
  <c r="F18" i="64" s="1"/>
  <c r="H18" i="64" s="1"/>
  <c r="F19" i="64" s="1"/>
  <c r="H19" i="64" s="1"/>
  <c r="F20" i="64" s="1"/>
  <c r="H20" i="64" s="1"/>
  <c r="F21" i="64" s="1"/>
  <c r="H21" i="64" s="1"/>
  <c r="F22" i="64" s="1"/>
  <c r="H22" i="64" s="1"/>
  <c r="F23" i="64" s="1"/>
  <c r="H23" i="64" s="1"/>
  <c r="F24" i="64" s="1"/>
  <c r="H24" i="64" s="1"/>
  <c r="F25" i="64" s="1"/>
  <c r="H25" i="64" s="1"/>
  <c r="C27" i="64" s="1"/>
  <c r="C10" i="64"/>
  <c r="C28" i="63"/>
  <c r="C27" i="63"/>
  <c r="A19" i="63"/>
  <c r="A20" i="63" s="1"/>
  <c r="A21" i="63" s="1"/>
  <c r="A22" i="63" s="1"/>
  <c r="H16" i="63"/>
  <c r="F17" i="63" s="1"/>
  <c r="H17" i="63" s="1"/>
  <c r="F18" i="63" s="1"/>
  <c r="H18" i="63" s="1"/>
  <c r="F19" i="63" s="1"/>
  <c r="H19" i="63" s="1"/>
  <c r="F20" i="63" s="1"/>
  <c r="H20" i="63" s="1"/>
  <c r="F21" i="63" s="1"/>
  <c r="H21" i="63" s="1"/>
  <c r="F22" i="63" s="1"/>
  <c r="H22" i="63" s="1"/>
  <c r="F23" i="63" s="1"/>
  <c r="H23" i="63" s="1"/>
  <c r="F24" i="63" s="1"/>
  <c r="H24" i="63" s="1"/>
  <c r="C26" i="63" s="1"/>
  <c r="C10" i="63"/>
  <c r="C29" i="62"/>
  <c r="C28" i="62"/>
  <c r="A19" i="62"/>
  <c r="A20" i="62" s="1"/>
  <c r="A21" i="62" s="1"/>
  <c r="A22" i="62" s="1"/>
  <c r="A23" i="62" s="1"/>
  <c r="H16" i="62"/>
  <c r="F17" i="62" s="1"/>
  <c r="H17" i="62" s="1"/>
  <c r="F18" i="62" s="1"/>
  <c r="H18" i="62" s="1"/>
  <c r="F19" i="62" s="1"/>
  <c r="H19" i="62" s="1"/>
  <c r="F20" i="62" s="1"/>
  <c r="H20" i="62" s="1"/>
  <c r="F21" i="62" s="1"/>
  <c r="H21" i="62" s="1"/>
  <c r="F22" i="62" s="1"/>
  <c r="H22" i="62" s="1"/>
  <c r="F23" i="62" s="1"/>
  <c r="H23" i="62" s="1"/>
  <c r="F24" i="62" s="1"/>
  <c r="H24" i="62" s="1"/>
  <c r="F25" i="62" s="1"/>
  <c r="H25" i="62" s="1"/>
  <c r="C27" i="62" s="1"/>
  <c r="C10" i="62"/>
  <c r="C31" i="61"/>
  <c r="C30" i="61"/>
  <c r="A19" i="61"/>
  <c r="A20" i="61" s="1"/>
  <c r="A21" i="61" s="1"/>
  <c r="A22" i="61" s="1"/>
  <c r="A23" i="61" s="1"/>
  <c r="A24" i="61" s="1"/>
  <c r="A25" i="61" s="1"/>
  <c r="H16" i="61"/>
  <c r="F17" i="61" s="1"/>
  <c r="H17" i="61" s="1"/>
  <c r="F18" i="61" s="1"/>
  <c r="H18" i="61" s="1"/>
  <c r="F19" i="61" s="1"/>
  <c r="H19" i="61" s="1"/>
  <c r="F20" i="61" s="1"/>
  <c r="H20" i="61" s="1"/>
  <c r="F21" i="61" s="1"/>
  <c r="H21" i="61" s="1"/>
  <c r="F22" i="61" s="1"/>
  <c r="H22" i="61" s="1"/>
  <c r="F23" i="61" s="1"/>
  <c r="H23" i="61" s="1"/>
  <c r="F24" i="61" s="1"/>
  <c r="H24" i="61" s="1"/>
  <c r="F25" i="61" s="1"/>
  <c r="H25" i="61" s="1"/>
  <c r="F26" i="61" s="1"/>
  <c r="H26" i="61" s="1"/>
  <c r="F27" i="61" s="1"/>
  <c r="H27" i="61" s="1"/>
  <c r="C29" i="61" s="1"/>
  <c r="C10" i="61"/>
  <c r="C32" i="60"/>
  <c r="C31" i="60"/>
  <c r="H16" i="60"/>
  <c r="F17" i="60" s="1"/>
  <c r="H17" i="60" s="1"/>
  <c r="F18" i="60" s="1"/>
  <c r="H18" i="60" s="1"/>
  <c r="F19" i="60" s="1"/>
  <c r="H19" i="60" s="1"/>
  <c r="F20" i="60" s="1"/>
  <c r="H20" i="60" s="1"/>
  <c r="F21" i="60" s="1"/>
  <c r="H21" i="60" s="1"/>
  <c r="F22" i="60" s="1"/>
  <c r="H22" i="60" s="1"/>
  <c r="F23" i="60" s="1"/>
  <c r="H23" i="60" s="1"/>
  <c r="F24" i="60" s="1"/>
  <c r="H24" i="60" s="1"/>
  <c r="F25" i="60" s="1"/>
  <c r="H25" i="60" s="1"/>
  <c r="F26" i="60" s="1"/>
  <c r="H26" i="60" s="1"/>
  <c r="F27" i="60" s="1"/>
  <c r="H27" i="60" s="1"/>
  <c r="F28" i="60" s="1"/>
  <c r="H28" i="60" s="1"/>
  <c r="C30" i="60" s="1"/>
  <c r="C10" i="60"/>
  <c r="C32" i="59"/>
  <c r="C31" i="59"/>
  <c r="H16" i="59"/>
  <c r="F17" i="59" s="1"/>
  <c r="H17" i="59" s="1"/>
  <c r="F18" i="59" s="1"/>
  <c r="H18" i="59" s="1"/>
  <c r="F19" i="59" s="1"/>
  <c r="H19" i="59" s="1"/>
  <c r="F20" i="59" s="1"/>
  <c r="H20" i="59" s="1"/>
  <c r="F21" i="59" s="1"/>
  <c r="H21" i="59" s="1"/>
  <c r="F22" i="59" s="1"/>
  <c r="H22" i="59" s="1"/>
  <c r="F23" i="59" s="1"/>
  <c r="H23" i="59" s="1"/>
  <c r="F24" i="59" s="1"/>
  <c r="H24" i="59" s="1"/>
  <c r="F25" i="59" s="1"/>
  <c r="H25" i="59" s="1"/>
  <c r="F26" i="59" s="1"/>
  <c r="H26" i="59" s="1"/>
  <c r="F27" i="59" s="1"/>
  <c r="H27" i="59" s="1"/>
  <c r="F28" i="59" s="1"/>
  <c r="H28" i="59" s="1"/>
  <c r="C30" i="59" s="1"/>
  <c r="C10" i="59"/>
  <c r="C38" i="58"/>
  <c r="C37" i="58"/>
  <c r="A24" i="58"/>
  <c r="A25" i="58" s="1"/>
  <c r="A26" i="58" s="1"/>
  <c r="A27" i="58" s="1"/>
  <c r="A28" i="58" s="1"/>
  <c r="A29" i="58" s="1"/>
  <c r="A30" i="58" s="1"/>
  <c r="A31" i="58" s="1"/>
  <c r="A32" i="58" s="1"/>
  <c r="H16" i="58"/>
  <c r="F17" i="58" s="1"/>
  <c r="H17" i="58" s="1"/>
  <c r="F18" i="58" s="1"/>
  <c r="H18" i="58" s="1"/>
  <c r="F19" i="58" s="1"/>
  <c r="H19" i="58" s="1"/>
  <c r="F20" i="58" s="1"/>
  <c r="H20" i="58" s="1"/>
  <c r="F21" i="58" s="1"/>
  <c r="H21" i="58" s="1"/>
  <c r="F22" i="58" s="1"/>
  <c r="H22" i="58" s="1"/>
  <c r="F23" i="58" s="1"/>
  <c r="H23" i="58" s="1"/>
  <c r="F24" i="58" s="1"/>
  <c r="H24" i="58" s="1"/>
  <c r="F25" i="58" s="1"/>
  <c r="H25" i="58" s="1"/>
  <c r="F26" i="58" s="1"/>
  <c r="H26" i="58" s="1"/>
  <c r="F27" i="58" s="1"/>
  <c r="H27" i="58" s="1"/>
  <c r="F28" i="58" s="1"/>
  <c r="H28" i="58" s="1"/>
  <c r="F29" i="58" s="1"/>
  <c r="H29" i="58" s="1"/>
  <c r="F30" i="58" s="1"/>
  <c r="H30" i="58" s="1"/>
  <c r="F31" i="58" s="1"/>
  <c r="H31" i="58" s="1"/>
  <c r="F32" i="58" s="1"/>
  <c r="H32" i="58" s="1"/>
  <c r="F33" i="58" s="1"/>
  <c r="H33" i="58" s="1"/>
  <c r="F34" i="58" s="1"/>
  <c r="H34" i="58" s="1"/>
  <c r="C36" i="58" s="1"/>
  <c r="C10" i="58"/>
  <c r="C39" i="57"/>
  <c r="C38" i="57"/>
  <c r="A24" i="57"/>
  <c r="A25" i="57" s="1"/>
  <c r="A26" i="57" s="1"/>
  <c r="A27" i="57" s="1"/>
  <c r="A28" i="57" s="1"/>
  <c r="A29" i="57" s="1"/>
  <c r="A30" i="57" s="1"/>
  <c r="A31" i="57" s="1"/>
  <c r="A32" i="57" s="1"/>
  <c r="A33" i="57" s="1"/>
  <c r="H16" i="57"/>
  <c r="F17" i="57" s="1"/>
  <c r="H17" i="57" s="1"/>
  <c r="F18" i="57" s="1"/>
  <c r="H18" i="57" s="1"/>
  <c r="F19" i="57" s="1"/>
  <c r="H19" i="57" s="1"/>
  <c r="F20" i="57" s="1"/>
  <c r="H20" i="57" s="1"/>
  <c r="F21" i="57" s="1"/>
  <c r="H21" i="57" s="1"/>
  <c r="F22" i="57" s="1"/>
  <c r="H22" i="57" s="1"/>
  <c r="F23" i="57" s="1"/>
  <c r="H23" i="57" s="1"/>
  <c r="F24" i="57" s="1"/>
  <c r="H24" i="57" s="1"/>
  <c r="F25" i="57" s="1"/>
  <c r="H25" i="57" s="1"/>
  <c r="F26" i="57" s="1"/>
  <c r="H26" i="57" s="1"/>
  <c r="F27" i="57" s="1"/>
  <c r="H27" i="57" s="1"/>
  <c r="F28" i="57" s="1"/>
  <c r="H28" i="57" s="1"/>
  <c r="F29" i="57" s="1"/>
  <c r="H29" i="57" s="1"/>
  <c r="F30" i="57" s="1"/>
  <c r="H30" i="57" s="1"/>
  <c r="F31" i="57" s="1"/>
  <c r="H31" i="57" s="1"/>
  <c r="F32" i="57" s="1"/>
  <c r="H32" i="57" s="1"/>
  <c r="F33" i="57" s="1"/>
  <c r="H33" i="57" s="1"/>
  <c r="F34" i="57" s="1"/>
  <c r="H34" i="57" s="1"/>
  <c r="F35" i="57" s="1"/>
  <c r="H35" i="57" s="1"/>
  <c r="C37" i="57" s="1"/>
  <c r="C10" i="57"/>
</calcChain>
</file>

<file path=xl/sharedStrings.xml><?xml version="1.0" encoding="utf-8"?>
<sst xmlns="http://schemas.openxmlformats.org/spreadsheetml/2006/main" count="484" uniqueCount="95">
  <si>
    <t>Номер маршрута</t>
  </si>
  <si>
    <t>Километраж</t>
  </si>
  <si>
    <t>Дни выполнения</t>
  </si>
  <si>
    <t>суббота, воскресенье</t>
  </si>
  <si>
    <t>воскресенье</t>
  </si>
  <si>
    <t>суббота</t>
  </si>
  <si>
    <t xml:space="preserve">МАРШРУТ      </t>
  </si>
  <si>
    <t>Тип маршрута:</t>
  </si>
  <si>
    <t>внутригородской</t>
  </si>
  <si>
    <r>
      <t>Номер расписания:</t>
    </r>
    <r>
      <rPr>
        <b/>
        <sz val="11"/>
        <rFont val="Times New Roman"/>
        <family val="1"/>
        <charset val="204"/>
      </rPr>
      <t xml:space="preserve"> </t>
    </r>
  </si>
  <si>
    <r>
      <t>Дата ввода:</t>
    </r>
    <r>
      <rPr>
        <b/>
        <sz val="11"/>
        <rFont val="Times New Roman"/>
        <family val="1"/>
        <charset val="204"/>
      </rPr>
      <t xml:space="preserve"> </t>
    </r>
  </si>
  <si>
    <t>Частота курсирования по дн. нед.:</t>
  </si>
  <si>
    <t>Протяженность маршрута (км):</t>
  </si>
  <si>
    <t>Вид обмена:</t>
  </si>
  <si>
    <t>россыпь</t>
  </si>
  <si>
    <t>Грузоподьемность ТС (кг):</t>
  </si>
  <si>
    <t>№ п/п</t>
  </si>
  <si>
    <t>Наименование пунктов обмена по пути следования от начального пункта до конечного (отдых)</t>
  </si>
  <si>
    <t>Адрес</t>
  </si>
  <si>
    <t>Расстояния между пунктами обмена (км)</t>
  </si>
  <si>
    <t xml:space="preserve">Время движения автомашины </t>
  </si>
  <si>
    <t>Примечание</t>
  </si>
  <si>
    <t>Стоянка час.мин</t>
  </si>
  <si>
    <t>Отправление час.мин</t>
  </si>
  <si>
    <t>погрузка</t>
  </si>
  <si>
    <t>погрузка почты из ОПС</t>
  </si>
  <si>
    <t>Всего на маршруте</t>
  </si>
  <si>
    <t>Время в пути</t>
  </si>
  <si>
    <t>Время в обмене</t>
  </si>
  <si>
    <t>люк 3</t>
  </si>
  <si>
    <t>погрузка почты</t>
  </si>
  <si>
    <t>люк 4</t>
  </si>
  <si>
    <t>люк 5</t>
  </si>
  <si>
    <t>люк 7</t>
  </si>
  <si>
    <t>последнее ОПС</t>
  </si>
  <si>
    <t>люк 6</t>
  </si>
  <si>
    <t>В пути час.мин</t>
  </si>
  <si>
    <t>Прибытие час.мин</t>
  </si>
  <si>
    <t>-</t>
  </si>
  <si>
    <t>разгрузка почты</t>
  </si>
  <si>
    <t>понедельник - воскресенье</t>
  </si>
  <si>
    <t>понедельник - пятница</t>
  </si>
  <si>
    <t>77.85.115</t>
  </si>
  <si>
    <t>77.85.115 06</t>
  </si>
  <si>
    <t>77.85.116</t>
  </si>
  <si>
    <t>77.85.117</t>
  </si>
  <si>
    <t>77.85.118</t>
  </si>
  <si>
    <t>77.85.118 06</t>
  </si>
  <si>
    <t>77.85.118 07</t>
  </si>
  <si>
    <t>77.85.201</t>
  </si>
  <si>
    <t>оформление документов</t>
  </si>
  <si>
    <t>ул. Вагоноремонтная, д.23</t>
  </si>
  <si>
    <t>Диспетчерская</t>
  </si>
  <si>
    <t>разгрузка</t>
  </si>
  <si>
    <t>МПКО-Север 111950</t>
  </si>
  <si>
    <t>разгрузка + погрузка</t>
  </si>
  <si>
    <t>погрузка WB + почта; индексы ОПС могут изменяться в зависимости от объема WB</t>
  </si>
  <si>
    <t>двухстороннего обмена всеми видами почты МПКО-Север с ОПС ММП-4</t>
  </si>
  <si>
    <t>разгрузка почты из МПКО</t>
  </si>
  <si>
    <t>двухстороннего обмена всеми видами почты МПКО-Север с ОПС ММП-3, 4</t>
  </si>
  <si>
    <t>двухстороннего обмена всеми видами почты МПКО-Север с ОПС ММП-3</t>
  </si>
  <si>
    <t>ул Бусиновская Горка, д. 1, к. 1</t>
  </si>
  <si>
    <t>ул Зеленоградская, д. 31, к. 1</t>
  </si>
  <si>
    <t>проезд Валдайский, д. 8, стр. 2</t>
  </si>
  <si>
    <t>127950 ММП-3, 4</t>
  </si>
  <si>
    <t>Валдайский пр-д, д.8, стр.2</t>
  </si>
  <si>
    <t>погрузка служебной почты</t>
  </si>
  <si>
    <t>б-р Яна Райниса, д. 12</t>
  </si>
  <si>
    <t>б-р Яна Райниса, д. 22, к. 1</t>
  </si>
  <si>
    <t>ул Героев Панфиловцев, д. 12, к. 1</t>
  </si>
  <si>
    <t>ул Планерная, д. 12, к. 1</t>
  </si>
  <si>
    <t>Российская Федерация, г Москва, ш. Куркинское, д. 17</t>
  </si>
  <si>
    <t>Российская Федерация, г Москва, ш. Пятницкое, д. 12, к. 2</t>
  </si>
  <si>
    <t>Российская Федерация, г Москва, ул Митинская, д. 44, к. 2</t>
  </si>
  <si>
    <t>Российская Федерация, г Москва, ш. Пятницкое, д. 43, к. 2</t>
  </si>
  <si>
    <t>Российская Федерация, г Москва, пер 3-й Митинский, д. 1</t>
  </si>
  <si>
    <t>Российская Федерация, г Москва, ул Дубравная, д. 39</t>
  </si>
  <si>
    <t>г Москва, г Зеленоград, к. 514, стр. 2</t>
  </si>
  <si>
    <t>г Москва, г Зеленоград, к. 601А</t>
  </si>
  <si>
    <t>г Москва, г Зеленоград, к. 426А, стр. 2</t>
  </si>
  <si>
    <t>г Москва, г Зеленоград, к. 1106</t>
  </si>
  <si>
    <t>г Москва, г Зеленоград, к. 249</t>
  </si>
  <si>
    <t>г Москва, г Зеленоград, к. 317А, стр. 1</t>
  </si>
  <si>
    <t>ул. Вагоноремонтная, д. 23</t>
  </si>
  <si>
    <t>ул Сущёвский Вал, д. 62</t>
  </si>
  <si>
    <t>пр-кт Мира, д. 51, стр. 1</t>
  </si>
  <si>
    <t>б-р Цветной, д. 21, стр. 1</t>
  </si>
  <si>
    <t>ул Делегатская, д. 11</t>
  </si>
  <si>
    <t>пер 3-й Самотёчный, д. 19</t>
  </si>
  <si>
    <t>г Москва, проезд Дежнёва, д. 34, стр. 2</t>
  </si>
  <si>
    <t>г Москва, проезд Дежнёва, д. 2-А</t>
  </si>
  <si>
    <t>г Москва, ул Лосевская, д. 22</t>
  </si>
  <si>
    <t>г Москва, ул Усиевича, д. 18</t>
  </si>
  <si>
    <t>г Москва, ш Дмитровское, д. 59, к. 1</t>
  </si>
  <si>
    <t>Время, указанное в расписании, может корректироваться Заказчиком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</si>
</sst>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2">
    <xf numFmtId="0" fontId="0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5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6">
    <xf numFmtId="0" fontId="0" fillId="0" borderId="0" xfId="0"/>
    <xf numFmtId="0" fontId="0" fillId="0" borderId="1" xfId="0" applyBorder="1"/>
    <xf numFmtId="3" fontId="0" fillId="0" borderId="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6" fillId="0" borderId="0" xfId="7" applyFont="1" applyBorder="1" applyAlignment="1">
      <alignment vertical="center"/>
    </xf>
    <xf numFmtId="0" fontId="6" fillId="0" borderId="0" xfId="7" applyFont="1" applyBorder="1" applyAlignment="1">
      <alignment horizontal="right" vertical="center"/>
    </xf>
    <xf numFmtId="0" fontId="6" fillId="0" borderId="0" xfId="8" applyFont="1" applyBorder="1" applyAlignment="1">
      <alignment horizontal="left" vertical="center"/>
    </xf>
    <xf numFmtId="164" fontId="6" fillId="0" borderId="0" xfId="7" applyNumberFormat="1" applyFont="1" applyFill="1" applyAlignment="1">
      <alignment vertical="center"/>
    </xf>
    <xf numFmtId="0" fontId="6" fillId="0" borderId="0" xfId="7" applyFont="1" applyFill="1" applyAlignment="1">
      <alignment vertical="center"/>
    </xf>
    <xf numFmtId="0" fontId="6" fillId="0" borderId="0" xfId="10" applyFont="1" applyFill="1" applyAlignment="1">
      <alignment vertical="center"/>
    </xf>
    <xf numFmtId="0" fontId="4" fillId="0" borderId="0" xfId="10" applyFont="1" applyFill="1" applyAlignment="1">
      <alignment vertical="center"/>
    </xf>
    <xf numFmtId="14" fontId="4" fillId="0" borderId="0" xfId="10" applyNumberFormat="1" applyFont="1" applyFill="1" applyAlignment="1">
      <alignment horizontal="left" vertical="center"/>
    </xf>
    <xf numFmtId="0" fontId="6" fillId="0" borderId="0" xfId="10" applyFont="1" applyFill="1" applyAlignment="1">
      <alignment horizontal="left" vertical="center"/>
    </xf>
    <xf numFmtId="0" fontId="4" fillId="0" borderId="0" xfId="10" applyFont="1" applyFill="1" applyAlignment="1">
      <alignment horizontal="left" vertical="center"/>
    </xf>
    <xf numFmtId="0" fontId="6" fillId="0" borderId="3" xfId="10" applyFont="1" applyFill="1" applyBorder="1" applyAlignment="1">
      <alignment horizontal="center" vertical="center" wrapText="1"/>
    </xf>
    <xf numFmtId="0" fontId="6" fillId="0" borderId="1" xfId="7" applyFont="1" applyFill="1" applyBorder="1" applyAlignment="1">
      <alignment horizontal="center" vertical="center" wrapText="1"/>
    </xf>
    <xf numFmtId="0" fontId="6" fillId="0" borderId="1" xfId="10" applyFont="1" applyFill="1" applyBorder="1" applyAlignment="1">
      <alignment vertical="center"/>
    </xf>
    <xf numFmtId="164" fontId="6" fillId="0" borderId="1" xfId="7" applyNumberFormat="1" applyFont="1" applyFill="1" applyBorder="1" applyAlignment="1">
      <alignment horizontal="center" vertical="center" wrapText="1"/>
    </xf>
    <xf numFmtId="20" fontId="6" fillId="0" borderId="1" xfId="7" applyNumberFormat="1" applyFont="1" applyFill="1" applyBorder="1" applyAlignment="1">
      <alignment horizontal="center" vertical="center" wrapText="1"/>
    </xf>
    <xf numFmtId="0" fontId="6" fillId="0" borderId="1" xfId="10" applyFont="1" applyFill="1" applyBorder="1" applyAlignment="1">
      <alignment horizontal="center" vertical="center"/>
    </xf>
    <xf numFmtId="20" fontId="6" fillId="0" borderId="0" xfId="7" applyNumberFormat="1" applyFont="1" applyFill="1" applyBorder="1" applyAlignment="1">
      <alignment horizontal="center" vertical="center" wrapText="1"/>
    </xf>
    <xf numFmtId="0" fontId="6" fillId="0" borderId="0" xfId="7" applyFont="1" applyFill="1" applyBorder="1" applyAlignment="1">
      <alignment horizontal="center" vertical="center" wrapText="1"/>
    </xf>
    <xf numFmtId="20" fontId="6" fillId="0" borderId="0" xfId="10" applyNumberFormat="1" applyFont="1" applyFill="1" applyBorder="1" applyAlignment="1">
      <alignment horizontal="center" vertical="center" wrapText="1"/>
    </xf>
    <xf numFmtId="49" fontId="4" fillId="0" borderId="0" xfId="10" applyNumberFormat="1" applyFont="1" applyFill="1" applyBorder="1" applyAlignment="1">
      <alignment vertical="center" wrapText="1"/>
    </xf>
    <xf numFmtId="164" fontId="4" fillId="0" borderId="0" xfId="7" applyNumberFormat="1" applyFont="1" applyFill="1" applyAlignment="1">
      <alignment vertical="center"/>
    </xf>
    <xf numFmtId="2" fontId="4" fillId="0" borderId="0" xfId="10" applyNumberFormat="1" applyFont="1" applyFill="1" applyAlignment="1">
      <alignment horizontal="left" vertical="center"/>
    </xf>
    <xf numFmtId="0" fontId="0" fillId="0" borderId="1" xfId="0" applyFont="1" applyBorder="1"/>
    <xf numFmtId="20" fontId="8" fillId="0" borderId="0" xfId="3" applyNumberFormat="1" applyFont="1" applyFill="1" applyAlignment="1">
      <alignment horizontal="right" vertical="center" wrapText="1"/>
    </xf>
    <xf numFmtId="0" fontId="8" fillId="0" borderId="0" xfId="3" applyFont="1" applyFill="1" applyAlignment="1">
      <alignment vertical="center" wrapText="1"/>
    </xf>
    <xf numFmtId="20" fontId="8" fillId="0" borderId="0" xfId="3" applyNumberFormat="1" applyFont="1" applyFill="1" applyAlignment="1">
      <alignment horizontal="center" vertical="center" wrapText="1"/>
    </xf>
    <xf numFmtId="164" fontId="8" fillId="0" borderId="0" xfId="3" applyNumberFormat="1" applyFont="1" applyFill="1" applyAlignment="1">
      <alignment horizontal="left" vertical="center" wrapText="1"/>
    </xf>
    <xf numFmtId="164" fontId="8" fillId="0" borderId="0" xfId="3" applyNumberFormat="1" applyFont="1" applyFill="1" applyAlignment="1">
      <alignment horizontal="center" vertical="center" wrapText="1"/>
    </xf>
    <xf numFmtId="21" fontId="8" fillId="0" borderId="0" xfId="3" applyNumberFormat="1" applyFont="1" applyFill="1" applyAlignment="1">
      <alignment horizontal="right" vertical="center" wrapText="1"/>
    </xf>
    <xf numFmtId="20" fontId="6" fillId="0" borderId="0" xfId="3" applyNumberFormat="1" applyFont="1" applyFill="1" applyBorder="1" applyAlignment="1">
      <alignment horizontal="left" vertical="center" wrapText="1"/>
    </xf>
    <xf numFmtId="164" fontId="8" fillId="0" borderId="1" xfId="3" applyNumberFormat="1" applyFont="1" applyFill="1" applyBorder="1" applyAlignment="1">
      <alignment horizontal="center" vertical="center" wrapText="1"/>
    </xf>
    <xf numFmtId="20" fontId="6" fillId="0" borderId="1" xfId="7" applyNumberFormat="1" applyFont="1" applyFill="1" applyBorder="1" applyAlignment="1">
      <alignment vertical="center" wrapText="1"/>
    </xf>
    <xf numFmtId="0" fontId="8" fillId="0" borderId="1" xfId="3" applyFont="1" applyFill="1" applyBorder="1" applyAlignment="1">
      <alignment horizontal="left" vertical="center" wrapText="1"/>
    </xf>
    <xf numFmtId="0" fontId="8" fillId="0" borderId="1" xfId="3" applyFont="1" applyFill="1" applyBorder="1" applyAlignment="1">
      <alignment horizontal="center" vertical="center"/>
    </xf>
    <xf numFmtId="0" fontId="6" fillId="0" borderId="0" xfId="10" applyFont="1" applyFill="1" applyAlignment="1">
      <alignment vertical="center" wrapText="1"/>
    </xf>
    <xf numFmtId="3" fontId="4" fillId="0" borderId="0" xfId="10" applyNumberFormat="1" applyFont="1" applyFill="1" applyAlignment="1">
      <alignment horizontal="left" vertical="center" wrapText="1"/>
    </xf>
    <xf numFmtId="0" fontId="4" fillId="0" borderId="0" xfId="7" applyFont="1" applyFill="1" applyBorder="1" applyAlignment="1">
      <alignment vertical="center"/>
    </xf>
    <xf numFmtId="164" fontId="6" fillId="0" borderId="1" xfId="3" applyNumberFormat="1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left" vertical="center" wrapText="1"/>
    </xf>
    <xf numFmtId="0" fontId="6" fillId="0" borderId="1" xfId="3" applyFont="1" applyFill="1" applyBorder="1" applyAlignment="1">
      <alignment horizontal="center" vertical="center"/>
    </xf>
    <xf numFmtId="0" fontId="10" fillId="0" borderId="0" xfId="10" applyFont="1" applyFill="1" applyAlignment="1">
      <alignment vertical="center"/>
    </xf>
    <xf numFmtId="2" fontId="6" fillId="0" borderId="0" xfId="10" applyNumberFormat="1" applyFont="1" applyFill="1" applyAlignment="1">
      <alignment vertical="center"/>
    </xf>
    <xf numFmtId="0" fontId="8" fillId="0" borderId="0" xfId="3" applyFont="1" applyAlignment="1">
      <alignment vertical="center"/>
    </xf>
    <xf numFmtId="20" fontId="8" fillId="0" borderId="0" xfId="3" applyNumberFormat="1" applyFont="1" applyFill="1" applyAlignment="1">
      <alignment horizontal="left" vertical="center" wrapText="1"/>
    </xf>
    <xf numFmtId="0" fontId="8" fillId="0" borderId="0" xfId="3" applyFont="1" applyAlignment="1">
      <alignment vertical="center" wrapText="1"/>
    </xf>
    <xf numFmtId="0" fontId="8" fillId="0" borderId="0" xfId="3" applyFont="1" applyFill="1" applyAlignment="1">
      <alignment vertical="center"/>
    </xf>
    <xf numFmtId="0" fontId="6" fillId="0" borderId="0" xfId="3" applyFont="1" applyAlignment="1">
      <alignment horizontal="left" vertical="center" wrapText="1"/>
    </xf>
    <xf numFmtId="0" fontId="6" fillId="0" borderId="0" xfId="3" applyFont="1" applyAlignment="1">
      <alignment vertical="center" wrapText="1"/>
    </xf>
    <xf numFmtId="0" fontId="6" fillId="0" borderId="1" xfId="96" applyFont="1" applyFill="1" applyBorder="1" applyAlignment="1">
      <alignment horizontal="center" vertical="center" wrapText="1"/>
    </xf>
    <xf numFmtId="0" fontId="6" fillId="0" borderId="1" xfId="96" applyFont="1" applyFill="1" applyBorder="1" applyAlignment="1">
      <alignment horizontal="left" vertical="center"/>
    </xf>
    <xf numFmtId="0" fontId="6" fillId="0" borderId="1" xfId="97" applyFont="1" applyFill="1" applyBorder="1" applyAlignment="1">
      <alignment horizontal="center" vertical="center"/>
    </xf>
    <xf numFmtId="20" fontId="4" fillId="0" borderId="1" xfId="97" applyNumberFormat="1" applyFont="1" applyFill="1" applyBorder="1" applyAlignment="1">
      <alignment horizontal="center" vertical="center"/>
    </xf>
    <xf numFmtId="20" fontId="4" fillId="0" borderId="1" xfId="97" applyNumberFormat="1" applyFont="1" applyFill="1" applyBorder="1" applyAlignment="1">
      <alignment horizontal="center" vertical="center" wrapText="1"/>
    </xf>
    <xf numFmtId="0" fontId="6" fillId="0" borderId="1" xfId="98" applyFont="1" applyFill="1" applyBorder="1" applyAlignment="1">
      <alignment horizontal="center" vertical="center" wrapText="1"/>
    </xf>
    <xf numFmtId="2" fontId="6" fillId="0" borderId="1" xfId="96" applyNumberFormat="1" applyFont="1" applyFill="1" applyBorder="1" applyAlignment="1">
      <alignment horizontal="center" vertical="center"/>
    </xf>
    <xf numFmtId="2" fontId="6" fillId="0" borderId="1" xfId="96" applyNumberFormat="1" applyFont="1" applyFill="1" applyBorder="1" applyAlignment="1">
      <alignment horizontal="center" vertical="center" wrapText="1"/>
    </xf>
    <xf numFmtId="0" fontId="6" fillId="0" borderId="1" xfId="99" applyFont="1" applyFill="1" applyBorder="1" applyAlignment="1">
      <alignment horizontal="center" vertical="center" wrapText="1"/>
    </xf>
    <xf numFmtId="0" fontId="6" fillId="0" borderId="1" xfId="99" applyFont="1" applyFill="1" applyBorder="1" applyAlignment="1">
      <alignment horizontal="left" vertical="center"/>
    </xf>
    <xf numFmtId="0" fontId="6" fillId="0" borderId="1" xfId="100" applyFont="1" applyFill="1" applyBorder="1" applyAlignment="1">
      <alignment horizontal="center" vertical="center"/>
    </xf>
    <xf numFmtId="0" fontId="6" fillId="0" borderId="1" xfId="101" applyFont="1" applyFill="1" applyBorder="1" applyAlignment="1">
      <alignment horizontal="center" vertical="center" wrapText="1"/>
    </xf>
    <xf numFmtId="0" fontId="6" fillId="0" borderId="1" xfId="101" applyFont="1" applyFill="1" applyBorder="1" applyAlignment="1">
      <alignment horizontal="left" vertical="center"/>
    </xf>
    <xf numFmtId="0" fontId="6" fillId="0" borderId="1" xfId="102" applyFont="1" applyFill="1" applyBorder="1" applyAlignment="1">
      <alignment horizontal="center" vertical="center"/>
    </xf>
    <xf numFmtId="20" fontId="4" fillId="0" borderId="1" xfId="102" applyNumberFormat="1" applyFont="1" applyFill="1" applyBorder="1" applyAlignment="1">
      <alignment horizontal="center" vertical="center"/>
    </xf>
    <xf numFmtId="20" fontId="4" fillId="0" borderId="1" xfId="102" applyNumberFormat="1" applyFont="1" applyFill="1" applyBorder="1" applyAlignment="1">
      <alignment horizontal="center" vertical="center" wrapText="1"/>
    </xf>
    <xf numFmtId="2" fontId="6" fillId="0" borderId="1" xfId="101" applyNumberFormat="1" applyFont="1" applyFill="1" applyBorder="1" applyAlignment="1">
      <alignment horizontal="center" vertical="center"/>
    </xf>
    <xf numFmtId="2" fontId="6" fillId="0" borderId="1" xfId="101" applyNumberFormat="1" applyFont="1" applyFill="1" applyBorder="1" applyAlignment="1">
      <alignment horizontal="center" vertical="center" wrapText="1"/>
    </xf>
    <xf numFmtId="0" fontId="6" fillId="0" borderId="1" xfId="103" applyFont="1" applyFill="1" applyBorder="1" applyAlignment="1">
      <alignment horizontal="center" vertical="center" wrapText="1"/>
    </xf>
    <xf numFmtId="0" fontId="6" fillId="0" borderId="1" xfId="103" applyFont="1" applyFill="1" applyBorder="1" applyAlignment="1">
      <alignment horizontal="left" vertical="center"/>
    </xf>
    <xf numFmtId="0" fontId="6" fillId="0" borderId="1" xfId="104" applyFont="1" applyFill="1" applyBorder="1" applyAlignment="1">
      <alignment horizontal="center" vertical="center"/>
    </xf>
    <xf numFmtId="20" fontId="4" fillId="0" borderId="1" xfId="104" applyNumberFormat="1" applyFont="1" applyFill="1" applyBorder="1" applyAlignment="1">
      <alignment horizontal="center" vertical="center"/>
    </xf>
    <xf numFmtId="20" fontId="4" fillId="0" borderId="1" xfId="104" applyNumberFormat="1" applyFont="1" applyFill="1" applyBorder="1" applyAlignment="1">
      <alignment horizontal="center" vertical="center" wrapText="1"/>
    </xf>
    <xf numFmtId="2" fontId="6" fillId="0" borderId="1" xfId="103" applyNumberFormat="1" applyFont="1" applyFill="1" applyBorder="1" applyAlignment="1">
      <alignment horizontal="center" vertical="center"/>
    </xf>
    <xf numFmtId="2" fontId="6" fillId="0" borderId="1" xfId="103" applyNumberFormat="1" applyFont="1" applyFill="1" applyBorder="1" applyAlignment="1">
      <alignment horizontal="center" vertical="center" wrapText="1"/>
    </xf>
    <xf numFmtId="0" fontId="6" fillId="0" borderId="1" xfId="105" applyFont="1" applyFill="1" applyBorder="1" applyAlignment="1">
      <alignment horizontal="center" vertical="center" wrapText="1"/>
    </xf>
    <xf numFmtId="0" fontId="6" fillId="0" borderId="1" xfId="105" applyFont="1" applyFill="1" applyBorder="1" applyAlignment="1">
      <alignment horizontal="left" vertical="center"/>
    </xf>
    <xf numFmtId="0" fontId="6" fillId="0" borderId="1" xfId="106" applyFont="1" applyFill="1" applyBorder="1" applyAlignment="1">
      <alignment horizontal="center" vertical="center"/>
    </xf>
    <xf numFmtId="20" fontId="4" fillId="0" borderId="1" xfId="106" applyNumberFormat="1" applyFont="1" applyFill="1" applyBorder="1" applyAlignment="1">
      <alignment horizontal="center" vertical="center"/>
    </xf>
    <xf numFmtId="20" fontId="4" fillId="0" borderId="1" xfId="106" applyNumberFormat="1" applyFont="1" applyFill="1" applyBorder="1" applyAlignment="1">
      <alignment horizontal="center" vertical="center" wrapText="1"/>
    </xf>
    <xf numFmtId="2" fontId="6" fillId="0" borderId="1" xfId="105" applyNumberFormat="1" applyFont="1" applyFill="1" applyBorder="1" applyAlignment="1">
      <alignment horizontal="center" vertical="center"/>
    </xf>
    <xf numFmtId="2" fontId="6" fillId="0" borderId="1" xfId="105" applyNumberFormat="1" applyFont="1" applyFill="1" applyBorder="1" applyAlignment="1">
      <alignment horizontal="center" vertical="center" wrapText="1"/>
    </xf>
    <xf numFmtId="0" fontId="6" fillId="0" borderId="1" xfId="10" applyFont="1" applyFill="1" applyBorder="1" applyAlignment="1">
      <alignment horizontal="center" vertical="center" wrapText="1"/>
    </xf>
    <xf numFmtId="0" fontId="6" fillId="0" borderId="1" xfId="107" applyFont="1" applyFill="1" applyBorder="1" applyAlignment="1">
      <alignment horizontal="center" vertical="center" wrapText="1"/>
    </xf>
    <xf numFmtId="0" fontId="6" fillId="0" borderId="1" xfId="107" applyFont="1" applyFill="1" applyBorder="1" applyAlignment="1">
      <alignment horizontal="left" vertical="center"/>
    </xf>
    <xf numFmtId="0" fontId="6" fillId="0" borderId="1" xfId="108" applyNumberFormat="1" applyFont="1" applyFill="1" applyBorder="1" applyAlignment="1">
      <alignment horizontal="center" vertical="center"/>
    </xf>
    <xf numFmtId="20" fontId="4" fillId="0" borderId="1" xfId="108" applyNumberFormat="1" applyFont="1" applyFill="1" applyBorder="1" applyAlignment="1">
      <alignment horizontal="center" vertical="center"/>
    </xf>
    <xf numFmtId="20" fontId="4" fillId="0" borderId="1" xfId="108" applyNumberFormat="1" applyFont="1" applyFill="1" applyBorder="1" applyAlignment="1">
      <alignment horizontal="center" vertical="center" wrapText="1"/>
    </xf>
    <xf numFmtId="0" fontId="8" fillId="0" borderId="1" xfId="109" applyFont="1" applyFill="1" applyBorder="1" applyAlignment="1">
      <alignment horizontal="center" vertical="center"/>
    </xf>
    <xf numFmtId="0" fontId="8" fillId="0" borderId="1" xfId="109" applyFont="1" applyFill="1" applyBorder="1" applyAlignment="1">
      <alignment vertical="center" wrapText="1"/>
    </xf>
    <xf numFmtId="0" fontId="6" fillId="0" borderId="1" xfId="107" applyNumberFormat="1" applyFont="1" applyFill="1" applyBorder="1" applyAlignment="1">
      <alignment horizontal="center" vertical="center"/>
    </xf>
    <xf numFmtId="0" fontId="8" fillId="0" borderId="1" xfId="109" applyFont="1" applyBorder="1" applyAlignment="1">
      <alignment vertical="center" wrapText="1"/>
    </xf>
    <xf numFmtId="0" fontId="6" fillId="0" borderId="1" xfId="107" applyNumberFormat="1" applyFont="1" applyFill="1" applyBorder="1" applyAlignment="1">
      <alignment horizontal="center" vertical="center" wrapText="1"/>
    </xf>
    <xf numFmtId="0" fontId="6" fillId="0" borderId="1" xfId="110" applyFont="1" applyFill="1" applyBorder="1" applyAlignment="1">
      <alignment horizontal="center" vertical="center" wrapText="1"/>
    </xf>
    <xf numFmtId="0" fontId="6" fillId="0" borderId="1" xfId="110" applyFont="1" applyFill="1" applyBorder="1" applyAlignment="1">
      <alignment horizontal="left" vertical="center"/>
    </xf>
    <xf numFmtId="0" fontId="6" fillId="0" borderId="1" xfId="111" applyFont="1" applyFill="1" applyBorder="1" applyAlignment="1">
      <alignment horizontal="center" vertical="center"/>
    </xf>
    <xf numFmtId="20" fontId="4" fillId="0" borderId="1" xfId="111" applyNumberFormat="1" applyFont="1" applyFill="1" applyBorder="1" applyAlignment="1">
      <alignment horizontal="center" vertical="center"/>
    </xf>
    <xf numFmtId="20" fontId="4" fillId="0" borderId="1" xfId="111" applyNumberFormat="1" applyFont="1" applyFill="1" applyBorder="1" applyAlignment="1">
      <alignment horizontal="center" vertical="center" wrapText="1"/>
    </xf>
    <xf numFmtId="0" fontId="6" fillId="2" borderId="1" xfId="99" applyNumberFormat="1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left" vertical="center" wrapText="1"/>
    </xf>
    <xf numFmtId="2" fontId="6" fillId="0" borderId="1" xfId="99" applyNumberFormat="1" applyFont="1" applyFill="1" applyBorder="1" applyAlignment="1">
      <alignment horizontal="center" vertical="center"/>
    </xf>
    <xf numFmtId="20" fontId="4" fillId="0" borderId="1" xfId="100" applyNumberFormat="1" applyFont="1" applyFill="1" applyBorder="1" applyAlignment="1">
      <alignment horizontal="center" vertical="center"/>
    </xf>
    <xf numFmtId="20" fontId="4" fillId="0" borderId="1" xfId="100" applyNumberFormat="1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left" vertical="center" wrapText="1"/>
    </xf>
    <xf numFmtId="2" fontId="6" fillId="0" borderId="1" xfId="99" applyNumberFormat="1" applyFont="1" applyFill="1" applyBorder="1" applyAlignment="1">
      <alignment horizontal="center" vertical="center" wrapText="1"/>
    </xf>
    <xf numFmtId="2" fontId="6" fillId="0" borderId="1" xfId="110" applyNumberFormat="1" applyFont="1" applyFill="1" applyBorder="1" applyAlignment="1">
      <alignment horizontal="center" vertical="center"/>
    </xf>
    <xf numFmtId="2" fontId="6" fillId="0" borderId="1" xfId="110" applyNumberFormat="1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6" fillId="0" borderId="2" xfId="96" applyFont="1" applyFill="1" applyBorder="1" applyAlignment="1">
      <alignment horizontal="center" vertical="center"/>
    </xf>
    <xf numFmtId="0" fontId="6" fillId="0" borderId="4" xfId="96" applyFont="1" applyFill="1" applyBorder="1" applyAlignment="1">
      <alignment horizontal="center" vertical="center"/>
    </xf>
    <xf numFmtId="20" fontId="6" fillId="0" borderId="1" xfId="7" applyNumberFormat="1" applyFont="1" applyFill="1" applyBorder="1" applyAlignment="1">
      <alignment horizontal="center" vertical="center" wrapText="1"/>
    </xf>
    <xf numFmtId="0" fontId="4" fillId="0" borderId="0" xfId="10" applyFont="1" applyFill="1" applyAlignment="1">
      <alignment horizontal="center" vertical="center" wrapText="1"/>
    </xf>
    <xf numFmtId="0" fontId="6" fillId="0" borderId="2" xfId="10" applyFont="1" applyFill="1" applyBorder="1" applyAlignment="1">
      <alignment horizontal="center" vertical="center" wrapText="1"/>
    </xf>
    <xf numFmtId="0" fontId="6" fillId="0" borderId="3" xfId="10" applyFont="1" applyFill="1" applyBorder="1" applyAlignment="1">
      <alignment horizontal="center" vertical="center" wrapText="1"/>
    </xf>
    <xf numFmtId="0" fontId="6" fillId="0" borderId="1" xfId="7" applyFont="1" applyFill="1" applyBorder="1" applyAlignment="1">
      <alignment horizontal="center" vertical="center" wrapText="1"/>
    </xf>
    <xf numFmtId="0" fontId="6" fillId="0" borderId="1" xfId="7" applyFont="1" applyFill="1" applyBorder="1" applyAlignment="1">
      <alignment horizontal="center" vertical="center"/>
    </xf>
    <xf numFmtId="0" fontId="6" fillId="0" borderId="2" xfId="7" applyFont="1" applyFill="1" applyBorder="1" applyAlignment="1">
      <alignment horizontal="center" vertical="center" wrapText="1"/>
    </xf>
    <xf numFmtId="0" fontId="6" fillId="0" borderId="3" xfId="7" applyFont="1" applyFill="1" applyBorder="1" applyAlignment="1">
      <alignment horizontal="center" vertical="center" wrapText="1"/>
    </xf>
    <xf numFmtId="0" fontId="6" fillId="0" borderId="1" xfId="7" applyFont="1" applyFill="1" applyBorder="1" applyAlignment="1">
      <alignment vertical="center"/>
    </xf>
    <xf numFmtId="20" fontId="6" fillId="0" borderId="2" xfId="7" applyNumberFormat="1" applyFont="1" applyFill="1" applyBorder="1" applyAlignment="1">
      <alignment horizontal="center" vertical="center" wrapText="1"/>
    </xf>
    <xf numFmtId="20" fontId="6" fillId="0" borderId="4" xfId="7" applyNumberFormat="1" applyFont="1" applyFill="1" applyBorder="1" applyAlignment="1">
      <alignment horizontal="center" vertical="center" wrapText="1"/>
    </xf>
    <xf numFmtId="20" fontId="6" fillId="0" borderId="3" xfId="7" applyNumberFormat="1" applyFont="1" applyFill="1" applyBorder="1" applyAlignment="1">
      <alignment horizontal="center" vertical="center" wrapText="1"/>
    </xf>
    <xf numFmtId="0" fontId="6" fillId="0" borderId="1" xfId="10" applyFont="1" applyFill="1" applyBorder="1" applyAlignment="1">
      <alignment horizontal="left" vertical="center"/>
    </xf>
  </cellXfs>
  <cellStyles count="112">
    <cellStyle name="Обычный" xfId="0" builtinId="0"/>
    <cellStyle name="Обычный 12" xfId="2"/>
    <cellStyle name="Обычный 2 2 10 3 2 2 3 3 3" xfId="22"/>
    <cellStyle name="Обычный 2 2 10 3 2 2 4 3 3" xfId="11"/>
    <cellStyle name="Обычный 2 2 2 2 2 2 2 2 2 2 3 2 2 2 2 3 3 2 2 3 2 2 4 2 3 2 2 3 4 2 2 2 2 2 2 2 3 2 3 2 16 3 2" xfId="20"/>
    <cellStyle name="Обычный 2 2 2 2 2 2 2 2 2 2 3 2 2 2 2 3 3 4 2 3 2 2 2 2 2" xfId="28"/>
    <cellStyle name="Обычный 2 2 2 2 2 2 2 2 2 2 3 2 2 2 2 3 3 4 2 3 2 2 2 2 2 2" xfId="63"/>
    <cellStyle name="Обычный 2 2 2 2 2 2 2 2 2 2 3 2 2 2 2 3 3 4 2 3 2 2 2 2 2 2 2 2 3 8 5 2 3 2 3 2 2 3 2 4 2" xfId="6"/>
    <cellStyle name="Обычный 2 2 2 2 2 2 2 2 2 2 3 2 2 2 2 3 3 4 2 3 3" xfId="56"/>
    <cellStyle name="Обычный 2 2 2 2 2 2 2 2 2 2 3 2 2 2 2 3 3 4 2 3 5 2 2" xfId="67"/>
    <cellStyle name="Обычный 2 2 2 2 2 2 2 2 2 2 3 2 2 2 2 3 3 4 2 3 5 2 2 2" xfId="92"/>
    <cellStyle name="Обычный 2 2 2 2 2 2 2 2 2 2 3 2 2 2 2 3 3 4 2 4 2" xfId="78"/>
    <cellStyle name="Обычный 2 2 2 2 2 2 2 2 2 2 3 2 2 2 2 3 3 4 3 3 2 2 2 2" xfId="26"/>
    <cellStyle name="Обычный 2 2 2 2 2 2 2 2 2 2 3 2 2 2 2 3 3 4 5 2 2 2 2 2" xfId="42"/>
    <cellStyle name="Обычный 2 2 2 2 2 2 2 2 2 2 3 2 2 2 2 3 3 4 5 2 2 2 2 2 2" xfId="82"/>
    <cellStyle name="Обычный 2 2 2 2 2 2 2 2 2 2 3 2 2 2 2 3 3 4 5 2 3 2 2" xfId="36"/>
    <cellStyle name="Обычный 2 2 2 2 2 2 2 2 2 2 3 2 2 2 2 3 3 4 6 2 2" xfId="16"/>
    <cellStyle name="Обычный 2 2 2 2 2 2 2 2 2 2 3 2 2 2 2 3 3 4 6 2 2 2 3" xfId="72"/>
    <cellStyle name="Обычный 2 2 2 2 2 2 2 2 2 2 3 2 2 2 2 3 3 4 6 2 2 3 2 2" xfId="51"/>
    <cellStyle name="Обычный 2 2 2 2 2 2 2 2 2 2 3 2 2 2 2 3 3 4 6 2 2 4 2" xfId="109"/>
    <cellStyle name="Обычный 2 2 2 2 2 2 2 2 2 2 3 2 2 2 2 3 3 4 6 2 2 5 2" xfId="77"/>
    <cellStyle name="Обычный 2 2 2 2 2 2 2 2 2 2 3 2 2 2 2 3 3 4 7 2 2 2" xfId="46"/>
    <cellStyle name="Обычный 2 2 2 2 2 2 2 2 2 2 3 2 2 2 2 3 3 4 7 2 2 2 2" xfId="83"/>
    <cellStyle name="Обычный 2 2 2 2 2 2 2 2 2 2 3 2 2 2 2 3 3 4 7 3 2 2" xfId="93"/>
    <cellStyle name="Обычный 2 2 2 2 2 2 2 2 2 2 3 2 2 2 2 3 3 4 9" xfId="18"/>
    <cellStyle name="Обычный 2 2 2 2 2 4 3 2 2 2 10 2" xfId="54"/>
    <cellStyle name="Обычный 2 2 2 2 2 4 3 2 2 2 10 2 4" xfId="110"/>
    <cellStyle name="Обычный 2 2 2 2 2 4 3 2 2 2 10 3 2 2" xfId="101"/>
    <cellStyle name="Обычный 2 2 2 2 2 4 3 2 2 2 11 2" xfId="103"/>
    <cellStyle name="Обычный 2 2 2 2 2 4 3 2 2 2 12 2 2 2 2 2" xfId="49"/>
    <cellStyle name="Обычный 2 2 2 2 2 4 3 2 2 2 12 2 3 2 2" xfId="32"/>
    <cellStyle name="Обычный 2 2 2 2 2 4 3 2 2 2 13 2" xfId="107"/>
    <cellStyle name="Обычный 2 2 2 2 2 4 3 2 2 2 14 2 2" xfId="40"/>
    <cellStyle name="Обычный 2 2 2 2 2 4 3 2 2 2 15 2 2" xfId="33"/>
    <cellStyle name="Обычный 2 2 2 2 2 4 3 2 2 2 15 3" xfId="68"/>
    <cellStyle name="Обычный 2 2 2 2 2 4 3 2 2 2 15 3 2" xfId="105"/>
    <cellStyle name="Обычный 2 2 2 2 2 4 3 2 2 2 2 2 2 2 2" xfId="87"/>
    <cellStyle name="Обычный 2 2 2 2 2 4 3 2 2 2 2 3 4 2 2" xfId="96"/>
    <cellStyle name="Обычный 2 2 2 2 2 4 3 2 2 2 2 4 2 2" xfId="48"/>
    <cellStyle name="Обычный 2 2 2 2 2 4 3 2 2 2 2 5 2" xfId="80"/>
    <cellStyle name="Обычный 2 2 2 2 2 4 3 2 2 2 2 6 2" xfId="59"/>
    <cellStyle name="Обычный 2 2 2 2 2 4 3 2 2 2 4 2 2 2 2" xfId="90"/>
    <cellStyle name="Обычный 2 2 2 2 2 4 3 2 2 2 4 3 2 2 2 2" xfId="24"/>
    <cellStyle name="Обычный 2 2 2 2 2 4 3 2 2 2 4 3 2 2 2 3" xfId="60"/>
    <cellStyle name="Обычный 2 2 2 2 2 4 3 2 2 2 4 3 2 2 3 2 2" xfId="98"/>
    <cellStyle name="Обычный 2 2 2 2 2 4 3 2 2 2 6 2 2 2 2 2" xfId="41"/>
    <cellStyle name="Обычный 2 2 2 2 2 4 3 2 2 2 6 2 3 2 2" xfId="30"/>
    <cellStyle name="Обычный 2 2 2 2 2 4 3 2 2 2 7 2 2 2 3" xfId="73"/>
    <cellStyle name="Обычный 2 2 2 2 2 4 3 2 2 2 7 2 2 2 4 2 2" xfId="99"/>
    <cellStyle name="Обычный 2 2 2 2 2 4 3 2 2 2 8 2 2 2" xfId="45"/>
    <cellStyle name="Обычный 2 2 2 2 2 4 3 2 2 2 8 2 2 2 2" xfId="89"/>
    <cellStyle name="Обычный 2 2 2 2 2 4 3 2 2 2 8 3 2 2" xfId="94"/>
    <cellStyle name="Обычный 2 2 2 4 3 2 4 2 10 2" xfId="53"/>
    <cellStyle name="Обычный 2 2 2 4 3 2 4 2 10 2 4" xfId="111"/>
    <cellStyle name="Обычный 2 2 2 4 3 2 4 2 10 3 2 2" xfId="102"/>
    <cellStyle name="Обычный 2 2 2 4 3 2 4 2 11 2" xfId="104"/>
    <cellStyle name="Обычный 2 2 2 4 3 2 4 2 12 2" xfId="108"/>
    <cellStyle name="Обычный 2 2 2 4 3 2 4 2 13 2 2" xfId="39"/>
    <cellStyle name="Обычный 2 2 2 4 3 2 4 2 13 2 2 2" xfId="84"/>
    <cellStyle name="Обычный 2 2 2 4 3 2 4 2 14 2 2" xfId="34"/>
    <cellStyle name="Обычный 2 2 2 4 3 2 4 2 14 3" xfId="69"/>
    <cellStyle name="Обычный 2 2 2 4 3 2 4 2 14 3 2" xfId="106"/>
    <cellStyle name="Обычный 2 2 2 4 3 2 4 2 2 2 2 2 2" xfId="86"/>
    <cellStyle name="Обычный 2 2 2 4 3 2 4 2 2 3 4 2 2" xfId="97"/>
    <cellStyle name="Обычный 2 2 2 4 3 2 4 2 2 4 2 2 2 2 2" xfId="47"/>
    <cellStyle name="Обычный 2 2 2 4 3 2 4 2 2 4 2 2 2 3" xfId="58"/>
    <cellStyle name="Обычный 2 2 2 4 3 2 4 2 2 4 2 3 2 2" xfId="31"/>
    <cellStyle name="Обычный 2 2 2 4 3 2 4 2 2 5 2" xfId="79"/>
    <cellStyle name="Обычный 2 2 2 4 3 2 4 2 3 2 2 2 2" xfId="91"/>
    <cellStyle name="Обычный 2 2 2 4 3 2 4 2 3 3 2 2 2 2" xfId="23"/>
    <cellStyle name="Обычный 2 2 2 4 3 2 4 2 3 3 2 2 2 2 2" xfId="61"/>
    <cellStyle name="Обычный 2 2 2 4 3 2 4 2 6 2 3 2 2" xfId="29"/>
    <cellStyle name="Обычный 2 2 2 4 3 2 4 2 7 2 2 2 3" xfId="74"/>
    <cellStyle name="Обычный 2 2 2 4 3 2 4 2 7 2 2 2 4 2 2" xfId="100"/>
    <cellStyle name="Обычный 2 2 2 4 3 2 4 2 8 2 2 2" xfId="44"/>
    <cellStyle name="Обычный 2 2 2 4 3 2 4 2 8 2 2 2 2" xfId="88"/>
    <cellStyle name="Обычный 2 2 2 4 3 2 4 2 8 3 2 2" xfId="95"/>
    <cellStyle name="Обычный 2 2 2 8" xfId="12"/>
    <cellStyle name="Обычный 2 2 4 4" xfId="1"/>
    <cellStyle name="Обычный 2 2 4 5 3" xfId="5"/>
    <cellStyle name="Обычный 2 2 6 2 2 2" xfId="38"/>
    <cellStyle name="Обычный 2 2 6 2 2 2 2" xfId="85"/>
    <cellStyle name="Обычный 2 3 3 2 2 2 4 3 2 3 8 5 2 3 2 3 2 2 2 2 2 4" xfId="4"/>
    <cellStyle name="Обычный 2 3 3 2 2 2 4 3 2 3 8 5 2 3 2 3 3 2 2 2" xfId="17"/>
    <cellStyle name="Обычный 2 3 3 2 4 2" xfId="15"/>
    <cellStyle name="Обычный 2 3 3 2 4 2 10 2" xfId="57"/>
    <cellStyle name="Обычный 2 3 3 2 4 2 13 2" xfId="65"/>
    <cellStyle name="Обычный 2 3 3 2 4 2 14" xfId="43"/>
    <cellStyle name="Обычный 2 3 3 2 4 2 14 2" xfId="81"/>
    <cellStyle name="Обычный 2 3 3 2 4 2 2 4 2 2" xfId="52"/>
    <cellStyle name="Обычный 2 3 3 2 4 2 2 5 2" xfId="75"/>
    <cellStyle name="Обычный 2 3 3 2 4 2 2 6 2" xfId="64"/>
    <cellStyle name="Обычный 2 3 3 2 4 2 4 3 2 2 2 2" xfId="27"/>
    <cellStyle name="Обычный 2 3 3 2 4 2 6 2 3 2 2" xfId="37"/>
    <cellStyle name="Обычный 2 3 3 2 4 2 7 2 2 2 2" xfId="70"/>
    <cellStyle name="Обычный 2 4 2" xfId="14"/>
    <cellStyle name="Обычный 21 2" xfId="9"/>
    <cellStyle name="Обычный 3" xfId="13"/>
    <cellStyle name="Обычный 3 2 2" xfId="3"/>
    <cellStyle name="Обычный 4 3 2 2 3 2 10" xfId="19"/>
    <cellStyle name="Обычный 4 3 2 2 3 2 10 2" xfId="55"/>
    <cellStyle name="Обычный 4 3 2 2 3 2 13 2" xfId="66"/>
    <cellStyle name="Обычный 4 3 2 2 3 2 2 5 2 2" xfId="50"/>
    <cellStyle name="Обычный 4 3 2 2 3 2 2 6 2" xfId="76"/>
    <cellStyle name="Обычный 4 3 2 2 3 2 2 7 2" xfId="62"/>
    <cellStyle name="Обычный 4 3 2 2 3 2 3 2 2 2 2 3 6" xfId="21"/>
    <cellStyle name="Обычный 4 3 2 2 3 2 4 3 2 2 2 2" xfId="25"/>
    <cellStyle name="Обычный 4 3 2 2 3 2 6 2 3 2 2" xfId="35"/>
    <cellStyle name="Обычный 4 3 2 2 3 2 7 2 2 2 2" xfId="71"/>
    <cellStyle name="Обычный_Москва" xfId="8"/>
    <cellStyle name="Обычный_расписания_с_АСЦ_по_форме_для_ПР_(1) 2" xfId="10"/>
    <cellStyle name="Обычный_расписания_с_АСЦ_по_форме_для_ПР_(1)_Новые маршруты ЕМС кольца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A2" sqref="A2:A9"/>
    </sheetView>
  </sheetViews>
  <sheetFormatPr defaultColWidth="27.77734375" defaultRowHeight="14.4" x14ac:dyDescent="0.3"/>
  <cols>
    <col min="2" max="2" width="27.77734375" style="3"/>
  </cols>
  <sheetData>
    <row r="1" spans="1:3" x14ac:dyDescent="0.3">
      <c r="A1" s="1" t="s">
        <v>0</v>
      </c>
      <c r="B1" s="2" t="s">
        <v>1</v>
      </c>
      <c r="C1" s="1" t="s">
        <v>2</v>
      </c>
    </row>
    <row r="2" spans="1:3" x14ac:dyDescent="0.3">
      <c r="A2" s="125" t="s">
        <v>42</v>
      </c>
      <c r="B2" s="109">
        <v>62</v>
      </c>
      <c r="C2" s="16" t="s">
        <v>41</v>
      </c>
    </row>
    <row r="3" spans="1:3" x14ac:dyDescent="0.3">
      <c r="A3" s="125" t="s">
        <v>43</v>
      </c>
      <c r="B3" s="109">
        <v>61.5</v>
      </c>
      <c r="C3" s="16" t="s">
        <v>3</v>
      </c>
    </row>
    <row r="4" spans="1:3" x14ac:dyDescent="0.3">
      <c r="A4" s="125" t="s">
        <v>44</v>
      </c>
      <c r="B4" s="109">
        <v>72.3</v>
      </c>
      <c r="C4" s="26" t="s">
        <v>40</v>
      </c>
    </row>
    <row r="5" spans="1:3" x14ac:dyDescent="0.3">
      <c r="A5" s="125" t="s">
        <v>45</v>
      </c>
      <c r="B5" s="109">
        <v>68</v>
      </c>
      <c r="C5" s="16" t="s">
        <v>40</v>
      </c>
    </row>
    <row r="6" spans="1:3" x14ac:dyDescent="0.3">
      <c r="A6" s="125" t="s">
        <v>46</v>
      </c>
      <c r="B6" s="109">
        <v>49</v>
      </c>
      <c r="C6" s="26" t="s">
        <v>41</v>
      </c>
    </row>
    <row r="7" spans="1:3" x14ac:dyDescent="0.3">
      <c r="A7" s="125" t="s">
        <v>47</v>
      </c>
      <c r="B7" s="109">
        <v>48</v>
      </c>
      <c r="C7" s="16" t="s">
        <v>5</v>
      </c>
    </row>
    <row r="8" spans="1:3" x14ac:dyDescent="0.3">
      <c r="A8" s="125" t="s">
        <v>48</v>
      </c>
      <c r="B8" s="109">
        <v>46</v>
      </c>
      <c r="C8" s="26" t="s">
        <v>4</v>
      </c>
    </row>
    <row r="9" spans="1:3" x14ac:dyDescent="0.3">
      <c r="A9" s="125" t="s">
        <v>49</v>
      </c>
      <c r="B9" s="109">
        <v>60</v>
      </c>
      <c r="C9" s="26" t="s">
        <v>40</v>
      </c>
    </row>
    <row r="13" spans="1:3" x14ac:dyDescent="0.3">
      <c r="A13" s="110" t="s">
        <v>94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workbookViewId="0">
      <selection activeCell="R24" sqref="R24"/>
    </sheetView>
  </sheetViews>
  <sheetFormatPr defaultColWidth="10.44140625" defaultRowHeight="13.8" x14ac:dyDescent="0.3"/>
  <cols>
    <col min="1" max="1" width="4.109375" style="9" customWidth="1"/>
    <col min="2" max="2" width="26.44140625" style="9" customWidth="1"/>
    <col min="3" max="3" width="37.88671875" style="9" customWidth="1"/>
    <col min="4" max="4" width="14" style="9" customWidth="1"/>
    <col min="5" max="5" width="8.77734375" style="9" customWidth="1"/>
    <col min="6" max="6" width="11.44140625" style="9" customWidth="1"/>
    <col min="7" max="7" width="10" style="9" customWidth="1"/>
    <col min="8" max="8" width="12.44140625" style="9" customWidth="1"/>
    <col min="9" max="9" width="27.5546875" style="9" customWidth="1"/>
    <col min="10" max="21" width="5.5546875" style="9" customWidth="1"/>
    <col min="22" max="16384" width="10.44140625" style="9"/>
  </cols>
  <sheetData>
    <row r="1" spans="1:11" s="40" customFormat="1" x14ac:dyDescent="0.3">
      <c r="B1" s="50"/>
      <c r="C1" s="50"/>
      <c r="D1" s="51"/>
      <c r="F1" s="50"/>
      <c r="G1" s="50"/>
      <c r="H1" s="50"/>
      <c r="I1" s="50"/>
      <c r="J1" s="51"/>
      <c r="K1" s="51"/>
    </row>
    <row r="2" spans="1:11" s="40" customFormat="1" x14ac:dyDescent="0.3">
      <c r="B2" s="50"/>
      <c r="C2" s="50"/>
      <c r="D2" s="51"/>
      <c r="F2" s="50"/>
      <c r="G2" s="50"/>
      <c r="H2" s="50"/>
      <c r="I2" s="50"/>
      <c r="J2" s="51"/>
      <c r="K2" s="51"/>
    </row>
    <row r="3" spans="1:11" s="8" customFormat="1" x14ac:dyDescent="0.3">
      <c r="A3" s="4"/>
      <c r="B3" s="4"/>
      <c r="C3" s="4"/>
      <c r="D3" s="5"/>
      <c r="E3" s="6"/>
      <c r="F3" s="7"/>
      <c r="G3" s="7"/>
      <c r="H3" s="7"/>
      <c r="I3" s="7"/>
      <c r="J3" s="7"/>
    </row>
    <row r="4" spans="1:11" ht="15.75" customHeight="1" x14ac:dyDescent="0.3">
      <c r="A4" s="114" t="s">
        <v>6</v>
      </c>
      <c r="B4" s="114"/>
      <c r="C4" s="114"/>
      <c r="D4" s="114"/>
      <c r="E4" s="114"/>
      <c r="F4" s="114"/>
      <c r="G4" s="114"/>
      <c r="H4" s="114"/>
      <c r="I4" s="114"/>
    </row>
    <row r="5" spans="1:11" ht="15.75" customHeight="1" x14ac:dyDescent="0.3">
      <c r="A5" s="114" t="s">
        <v>57</v>
      </c>
      <c r="B5" s="114"/>
      <c r="C5" s="114"/>
      <c r="D5" s="114"/>
      <c r="E5" s="114"/>
      <c r="F5" s="114"/>
      <c r="G5" s="114"/>
      <c r="H5" s="114"/>
      <c r="I5" s="114"/>
    </row>
    <row r="6" spans="1:11" x14ac:dyDescent="0.3">
      <c r="A6" s="9" t="s">
        <v>7</v>
      </c>
      <c r="C6" s="10" t="s">
        <v>8</v>
      </c>
    </row>
    <row r="7" spans="1:11" x14ac:dyDescent="0.3">
      <c r="A7" s="9" t="s">
        <v>9</v>
      </c>
      <c r="C7" s="13" t="s">
        <v>42</v>
      </c>
    </row>
    <row r="8" spans="1:11" x14ac:dyDescent="0.3">
      <c r="A8" s="9" t="s">
        <v>10</v>
      </c>
      <c r="C8" s="11"/>
    </row>
    <row r="9" spans="1:11" x14ac:dyDescent="0.3">
      <c r="A9" s="9" t="s">
        <v>11</v>
      </c>
      <c r="C9" s="10" t="s">
        <v>41</v>
      </c>
    </row>
    <row r="10" spans="1:11" x14ac:dyDescent="0.3">
      <c r="A10" s="9" t="s">
        <v>12</v>
      </c>
      <c r="C10" s="25">
        <f>SUM(D16:D35)</f>
        <v>62</v>
      </c>
    </row>
    <row r="11" spans="1:11" x14ac:dyDescent="0.3">
      <c r="A11" s="9" t="s">
        <v>13</v>
      </c>
      <c r="C11" s="10" t="s">
        <v>14</v>
      </c>
    </row>
    <row r="12" spans="1:11" x14ac:dyDescent="0.3">
      <c r="A12" s="12" t="s">
        <v>15</v>
      </c>
      <c r="B12" s="12"/>
      <c r="C12" s="39">
        <v>3000</v>
      </c>
      <c r="D12" s="13"/>
      <c r="F12" s="13"/>
      <c r="G12" s="12"/>
      <c r="H12" s="12"/>
      <c r="I12" s="12"/>
    </row>
    <row r="13" spans="1:11" x14ac:dyDescent="0.3">
      <c r="H13" s="9" t="s">
        <v>33</v>
      </c>
    </row>
    <row r="14" spans="1:11" x14ac:dyDescent="0.3">
      <c r="A14" s="115" t="s">
        <v>16</v>
      </c>
      <c r="B14" s="117" t="s">
        <v>17</v>
      </c>
      <c r="C14" s="119" t="s">
        <v>18</v>
      </c>
      <c r="D14" s="117" t="s">
        <v>19</v>
      </c>
      <c r="E14" s="117" t="s">
        <v>20</v>
      </c>
      <c r="F14" s="117"/>
      <c r="G14" s="117"/>
      <c r="H14" s="117"/>
      <c r="I14" s="117" t="s">
        <v>21</v>
      </c>
    </row>
    <row r="15" spans="1:11" ht="27.6" x14ac:dyDescent="0.3">
      <c r="A15" s="116"/>
      <c r="B15" s="118"/>
      <c r="C15" s="120"/>
      <c r="D15" s="121"/>
      <c r="E15" s="15" t="s">
        <v>36</v>
      </c>
      <c r="F15" s="15" t="s">
        <v>37</v>
      </c>
      <c r="G15" s="15" t="s">
        <v>22</v>
      </c>
      <c r="H15" s="15" t="s">
        <v>23</v>
      </c>
      <c r="I15" s="117"/>
    </row>
    <row r="16" spans="1:11" x14ac:dyDescent="0.3">
      <c r="A16" s="14"/>
      <c r="B16" s="52" t="s">
        <v>52</v>
      </c>
      <c r="C16" s="53" t="s">
        <v>51</v>
      </c>
      <c r="D16" s="54" t="s">
        <v>38</v>
      </c>
      <c r="E16" s="41">
        <v>0</v>
      </c>
      <c r="F16" s="55">
        <v>0.38541666666666669</v>
      </c>
      <c r="G16" s="17">
        <v>3.472222222222222E-3</v>
      </c>
      <c r="H16" s="56">
        <f t="shared" ref="H16:H35" si="0">F16+G16</f>
        <v>0.3888888888888889</v>
      </c>
      <c r="I16" s="18" t="s">
        <v>50</v>
      </c>
    </row>
    <row r="17" spans="1:10" ht="55.2" x14ac:dyDescent="0.3">
      <c r="A17" s="19"/>
      <c r="B17" s="52" t="s">
        <v>54</v>
      </c>
      <c r="C17" s="53" t="s">
        <v>51</v>
      </c>
      <c r="D17" s="54" t="s">
        <v>38</v>
      </c>
      <c r="E17" s="41">
        <v>0</v>
      </c>
      <c r="F17" s="55">
        <f t="shared" ref="F17:F35" si="1">H16+E17</f>
        <v>0.3888888888888889</v>
      </c>
      <c r="G17" s="18">
        <v>2.7777777777777776E-2</v>
      </c>
      <c r="H17" s="56">
        <f t="shared" si="0"/>
        <v>0.41666666666666669</v>
      </c>
      <c r="I17" s="57" t="s">
        <v>56</v>
      </c>
      <c r="J17" s="9" t="s">
        <v>24</v>
      </c>
    </row>
    <row r="18" spans="1:10" x14ac:dyDescent="0.3">
      <c r="A18" s="19">
        <v>1</v>
      </c>
      <c r="B18" s="37">
        <v>125599</v>
      </c>
      <c r="C18" s="36" t="s">
        <v>61</v>
      </c>
      <c r="D18" s="58">
        <v>3.5</v>
      </c>
      <c r="E18" s="41">
        <v>6.9444444444444441E-3</v>
      </c>
      <c r="F18" s="55">
        <f t="shared" si="1"/>
        <v>0.4236111111111111</v>
      </c>
      <c r="G18" s="18">
        <v>1.0416666666666666E-2</v>
      </c>
      <c r="H18" s="56">
        <f t="shared" si="0"/>
        <v>0.43402777777777779</v>
      </c>
      <c r="I18" s="111" t="s">
        <v>53</v>
      </c>
    </row>
    <row r="19" spans="1:10" x14ac:dyDescent="0.3">
      <c r="A19" s="19">
        <v>2</v>
      </c>
      <c r="B19" s="37">
        <v>125475</v>
      </c>
      <c r="C19" s="36" t="s">
        <v>62</v>
      </c>
      <c r="D19" s="59">
        <v>3</v>
      </c>
      <c r="E19" s="41">
        <v>6.9444444444444441E-3</v>
      </c>
      <c r="F19" s="55">
        <f t="shared" si="1"/>
        <v>0.44097222222222221</v>
      </c>
      <c r="G19" s="18">
        <v>1.0416666666666666E-2</v>
      </c>
      <c r="H19" s="56">
        <f t="shared" si="0"/>
        <v>0.4513888888888889</v>
      </c>
      <c r="I19" s="112"/>
    </row>
    <row r="20" spans="1:10" x14ac:dyDescent="0.3">
      <c r="A20" s="19">
        <v>3</v>
      </c>
      <c r="B20" s="37">
        <v>125445</v>
      </c>
      <c r="C20" s="36" t="s">
        <v>63</v>
      </c>
      <c r="D20" s="59">
        <v>4</v>
      </c>
      <c r="E20" s="41">
        <v>1.0416666666666666E-2</v>
      </c>
      <c r="F20" s="55">
        <f t="shared" si="1"/>
        <v>0.46180555555555558</v>
      </c>
      <c r="G20" s="18">
        <v>1.0416666666666666E-2</v>
      </c>
      <c r="H20" s="56">
        <f t="shared" si="0"/>
        <v>0.47222222222222227</v>
      </c>
      <c r="I20" s="112"/>
    </row>
    <row r="21" spans="1:10" x14ac:dyDescent="0.3">
      <c r="A21" s="19"/>
      <c r="B21" s="60" t="s">
        <v>52</v>
      </c>
      <c r="C21" s="61" t="s">
        <v>51</v>
      </c>
      <c r="D21" s="62">
        <v>9</v>
      </c>
      <c r="E21" s="41">
        <v>1.0416666666666666E-2</v>
      </c>
      <c r="F21" s="55">
        <f t="shared" si="1"/>
        <v>0.48263888888888895</v>
      </c>
      <c r="G21" s="17">
        <v>3.472222222222222E-3</v>
      </c>
      <c r="H21" s="56">
        <f t="shared" si="0"/>
        <v>0.48611111111111116</v>
      </c>
      <c r="I21" s="18" t="s">
        <v>50</v>
      </c>
    </row>
    <row r="22" spans="1:10" x14ac:dyDescent="0.3">
      <c r="A22" s="19"/>
      <c r="B22" s="60" t="s">
        <v>54</v>
      </c>
      <c r="C22" s="61" t="s">
        <v>51</v>
      </c>
      <c r="D22" s="62" t="s">
        <v>38</v>
      </c>
      <c r="E22" s="41">
        <v>0</v>
      </c>
      <c r="F22" s="55">
        <f t="shared" si="1"/>
        <v>0.48611111111111116</v>
      </c>
      <c r="G22" s="18">
        <v>2.7777777777777776E-2</v>
      </c>
      <c r="H22" s="56">
        <f t="shared" si="0"/>
        <v>0.51388888888888895</v>
      </c>
      <c r="I22" s="61" t="s">
        <v>24</v>
      </c>
    </row>
    <row r="23" spans="1:10" x14ac:dyDescent="0.3">
      <c r="A23" s="19">
        <v>1</v>
      </c>
      <c r="B23" s="37">
        <v>125599</v>
      </c>
      <c r="C23" s="36" t="s">
        <v>61</v>
      </c>
      <c r="D23" s="58">
        <v>3.5</v>
      </c>
      <c r="E23" s="41">
        <v>6.9444444444444441E-3</v>
      </c>
      <c r="F23" s="55">
        <f t="shared" si="1"/>
        <v>0.52083333333333337</v>
      </c>
      <c r="G23" s="18">
        <v>6.9444444444444441E-3</v>
      </c>
      <c r="H23" s="56">
        <f t="shared" si="0"/>
        <v>0.52777777777777779</v>
      </c>
      <c r="I23" s="113" t="s">
        <v>58</v>
      </c>
      <c r="J23" s="38"/>
    </row>
    <row r="24" spans="1:10" x14ac:dyDescent="0.3">
      <c r="A24" s="19">
        <f t="shared" ref="A24:A33" si="2">A23+1</f>
        <v>2</v>
      </c>
      <c r="B24" s="37">
        <v>125475</v>
      </c>
      <c r="C24" s="36" t="s">
        <v>62</v>
      </c>
      <c r="D24" s="59">
        <v>3</v>
      </c>
      <c r="E24" s="41">
        <v>6.9444444444444441E-3</v>
      </c>
      <c r="F24" s="55">
        <f t="shared" si="1"/>
        <v>0.53472222222222221</v>
      </c>
      <c r="G24" s="18">
        <v>6.9444444444444441E-3</v>
      </c>
      <c r="H24" s="56">
        <f t="shared" si="0"/>
        <v>0.54166666666666663</v>
      </c>
      <c r="I24" s="113"/>
      <c r="J24" s="38"/>
    </row>
    <row r="25" spans="1:10" x14ac:dyDescent="0.3">
      <c r="A25" s="19">
        <f t="shared" si="2"/>
        <v>3</v>
      </c>
      <c r="B25" s="37">
        <v>125445</v>
      </c>
      <c r="C25" s="36" t="s">
        <v>63</v>
      </c>
      <c r="D25" s="59">
        <v>4</v>
      </c>
      <c r="E25" s="41">
        <v>1.0416666666666666E-2</v>
      </c>
      <c r="F25" s="55">
        <f t="shared" si="1"/>
        <v>0.55208333333333326</v>
      </c>
      <c r="G25" s="18">
        <v>6.9444444444444441E-3</v>
      </c>
      <c r="H25" s="56">
        <f t="shared" si="0"/>
        <v>0.55902777777777768</v>
      </c>
      <c r="I25" s="113"/>
      <c r="J25" s="38"/>
    </row>
    <row r="26" spans="1:10" x14ac:dyDescent="0.3">
      <c r="A26" s="19">
        <f t="shared" si="2"/>
        <v>4</v>
      </c>
      <c r="B26" s="37" t="s">
        <v>64</v>
      </c>
      <c r="C26" s="36" t="s">
        <v>65</v>
      </c>
      <c r="D26" s="59">
        <v>0.5</v>
      </c>
      <c r="E26" s="41">
        <v>3.472222222222222E-3</v>
      </c>
      <c r="F26" s="55">
        <f t="shared" si="1"/>
        <v>0.56249999999999989</v>
      </c>
      <c r="G26" s="18">
        <v>3.472222222222222E-3</v>
      </c>
      <c r="H26" s="56">
        <f t="shared" si="0"/>
        <v>0.5659722222222221</v>
      </c>
      <c r="I26" s="18" t="s">
        <v>66</v>
      </c>
      <c r="J26" s="38"/>
    </row>
    <row r="27" spans="1:10" x14ac:dyDescent="0.3">
      <c r="A27" s="19">
        <f t="shared" si="2"/>
        <v>5</v>
      </c>
      <c r="B27" s="37">
        <v>125459</v>
      </c>
      <c r="C27" s="36" t="s">
        <v>67</v>
      </c>
      <c r="D27" s="59">
        <v>10</v>
      </c>
      <c r="E27" s="34">
        <v>1.7361111111111112E-2</v>
      </c>
      <c r="F27" s="55">
        <f t="shared" si="1"/>
        <v>0.58333333333333326</v>
      </c>
      <c r="G27" s="18">
        <v>1.3888888888888888E-2</v>
      </c>
      <c r="H27" s="56">
        <f t="shared" si="0"/>
        <v>0.5972222222222221</v>
      </c>
      <c r="I27" s="113" t="s">
        <v>55</v>
      </c>
      <c r="J27" s="38"/>
    </row>
    <row r="28" spans="1:10" x14ac:dyDescent="0.3">
      <c r="A28" s="19">
        <f t="shared" si="2"/>
        <v>6</v>
      </c>
      <c r="B28" s="37">
        <v>125373</v>
      </c>
      <c r="C28" s="36" t="s">
        <v>68</v>
      </c>
      <c r="D28" s="59">
        <v>1.5</v>
      </c>
      <c r="E28" s="34">
        <v>3.472222222222222E-3</v>
      </c>
      <c r="F28" s="55">
        <f t="shared" si="1"/>
        <v>0.60069444444444431</v>
      </c>
      <c r="G28" s="18">
        <v>1.3888888888888888E-2</v>
      </c>
      <c r="H28" s="56">
        <f t="shared" si="0"/>
        <v>0.61458333333333315</v>
      </c>
      <c r="I28" s="113"/>
      <c r="J28" s="38"/>
    </row>
    <row r="29" spans="1:10" x14ac:dyDescent="0.3">
      <c r="A29" s="19">
        <f t="shared" si="2"/>
        <v>7</v>
      </c>
      <c r="B29" s="37">
        <v>125480</v>
      </c>
      <c r="C29" s="36" t="s">
        <v>69</v>
      </c>
      <c r="D29" s="59">
        <v>2.5</v>
      </c>
      <c r="E29" s="34">
        <v>6.9444444444444441E-3</v>
      </c>
      <c r="F29" s="55">
        <f t="shared" si="1"/>
        <v>0.62152777777777757</v>
      </c>
      <c r="G29" s="18">
        <v>1.3888888888888888E-2</v>
      </c>
      <c r="H29" s="56">
        <f t="shared" si="0"/>
        <v>0.63541666666666641</v>
      </c>
      <c r="I29" s="113"/>
      <c r="J29" s="38"/>
    </row>
    <row r="30" spans="1:10" x14ac:dyDescent="0.3">
      <c r="A30" s="19">
        <f t="shared" si="2"/>
        <v>8</v>
      </c>
      <c r="B30" s="37">
        <v>125481</v>
      </c>
      <c r="C30" s="36" t="s">
        <v>70</v>
      </c>
      <c r="D30" s="59">
        <v>1.5</v>
      </c>
      <c r="E30" s="34">
        <v>6.9444444444444441E-3</v>
      </c>
      <c r="F30" s="55">
        <f t="shared" si="1"/>
        <v>0.64236111111111083</v>
      </c>
      <c r="G30" s="18">
        <v>1.3888888888888888E-2</v>
      </c>
      <c r="H30" s="56">
        <f t="shared" si="0"/>
        <v>0.65624999999999967</v>
      </c>
      <c r="I30" s="113"/>
      <c r="J30" s="38"/>
    </row>
    <row r="31" spans="1:10" x14ac:dyDescent="0.3">
      <c r="A31" s="19">
        <f t="shared" si="2"/>
        <v>9</v>
      </c>
      <c r="B31" s="37">
        <v>125445</v>
      </c>
      <c r="C31" s="36" t="s">
        <v>63</v>
      </c>
      <c r="D31" s="59">
        <v>6</v>
      </c>
      <c r="E31" s="34">
        <v>1.0416666666666666E-2</v>
      </c>
      <c r="F31" s="55">
        <f t="shared" si="1"/>
        <v>0.6666666666666663</v>
      </c>
      <c r="G31" s="18">
        <v>6.9444444444444441E-3</v>
      </c>
      <c r="H31" s="56">
        <f t="shared" si="0"/>
        <v>0.67361111111111072</v>
      </c>
      <c r="I31" s="113" t="s">
        <v>25</v>
      </c>
      <c r="J31" s="38"/>
    </row>
    <row r="32" spans="1:10" x14ac:dyDescent="0.3">
      <c r="A32" s="19">
        <f t="shared" si="2"/>
        <v>10</v>
      </c>
      <c r="B32" s="37">
        <v>125475</v>
      </c>
      <c r="C32" s="36" t="s">
        <v>62</v>
      </c>
      <c r="D32" s="59">
        <v>3.5</v>
      </c>
      <c r="E32" s="34">
        <v>6.9444444444444441E-3</v>
      </c>
      <c r="F32" s="55">
        <f t="shared" si="1"/>
        <v>0.68055555555555514</v>
      </c>
      <c r="G32" s="18">
        <v>6.9444444444444441E-3</v>
      </c>
      <c r="H32" s="56">
        <f t="shared" si="0"/>
        <v>0.68749999999999956</v>
      </c>
      <c r="I32" s="113"/>
      <c r="J32" s="38"/>
    </row>
    <row r="33" spans="1:10" x14ac:dyDescent="0.3">
      <c r="A33" s="19">
        <f t="shared" si="2"/>
        <v>11</v>
      </c>
      <c r="B33" s="37">
        <v>125599</v>
      </c>
      <c r="C33" s="36" t="s">
        <v>61</v>
      </c>
      <c r="D33" s="59">
        <v>3</v>
      </c>
      <c r="E33" s="34">
        <v>6.9444444444444441E-3</v>
      </c>
      <c r="F33" s="55">
        <f t="shared" si="1"/>
        <v>0.69444444444444398</v>
      </c>
      <c r="G33" s="18">
        <v>6.9444444444444441E-3</v>
      </c>
      <c r="H33" s="56">
        <f t="shared" si="0"/>
        <v>0.7013888888888884</v>
      </c>
      <c r="I33" s="113"/>
      <c r="J33" s="9" t="s">
        <v>34</v>
      </c>
    </row>
    <row r="34" spans="1:10" x14ac:dyDescent="0.3">
      <c r="A34" s="19"/>
      <c r="B34" s="52" t="s">
        <v>54</v>
      </c>
      <c r="C34" s="53" t="s">
        <v>51</v>
      </c>
      <c r="D34" s="59">
        <v>3.5</v>
      </c>
      <c r="E34" s="34">
        <v>6.9444444444444441E-3</v>
      </c>
      <c r="F34" s="55">
        <f t="shared" si="1"/>
        <v>0.70833333333333282</v>
      </c>
      <c r="G34" s="18">
        <v>2.7777777777777776E-2</v>
      </c>
      <c r="H34" s="56">
        <f t="shared" si="0"/>
        <v>0.73611111111111061</v>
      </c>
      <c r="I34" s="35" t="s">
        <v>53</v>
      </c>
    </row>
    <row r="35" spans="1:10" x14ac:dyDescent="0.3">
      <c r="A35" s="19"/>
      <c r="B35" s="52" t="s">
        <v>52</v>
      </c>
      <c r="C35" s="53" t="s">
        <v>51</v>
      </c>
      <c r="D35" s="54" t="s">
        <v>38</v>
      </c>
      <c r="E35" s="34">
        <v>0</v>
      </c>
      <c r="F35" s="55">
        <f t="shared" si="1"/>
        <v>0.73611111111111061</v>
      </c>
      <c r="G35" s="17">
        <v>3.472222222222222E-3</v>
      </c>
      <c r="H35" s="56">
        <f t="shared" si="0"/>
        <v>0.73958333333333282</v>
      </c>
      <c r="I35" s="18" t="s">
        <v>50</v>
      </c>
    </row>
    <row r="36" spans="1:10" x14ac:dyDescent="0.3">
      <c r="D36" s="33"/>
      <c r="E36" s="20"/>
      <c r="F36" s="20"/>
      <c r="G36" s="20"/>
      <c r="H36" s="20"/>
      <c r="I36" s="21"/>
    </row>
    <row r="37" spans="1:10" x14ac:dyDescent="0.3">
      <c r="B37" s="28" t="s">
        <v>26</v>
      </c>
      <c r="C37" s="29">
        <f>H35-F16</f>
        <v>0.35416666666666613</v>
      </c>
      <c r="D37" s="28"/>
      <c r="E37" s="28"/>
      <c r="F37" s="28"/>
      <c r="G37" s="28"/>
      <c r="H37" s="32"/>
    </row>
    <row r="38" spans="1:10" x14ac:dyDescent="0.3">
      <c r="B38" s="28" t="s">
        <v>27</v>
      </c>
      <c r="C38" s="31">
        <f>SUM(E16:E35)</f>
        <v>0.12847222222222224</v>
      </c>
      <c r="D38" s="49"/>
      <c r="E38" s="30"/>
      <c r="F38" s="28"/>
      <c r="G38" s="28"/>
      <c r="H38" s="27"/>
      <c r="I38" s="22"/>
    </row>
    <row r="39" spans="1:10" x14ac:dyDescent="0.3">
      <c r="B39" s="28" t="s">
        <v>28</v>
      </c>
      <c r="C39" s="31">
        <f>SUM(G16:G35)</f>
        <v>0.22569444444444448</v>
      </c>
      <c r="D39" s="49"/>
      <c r="E39" s="28"/>
      <c r="F39" s="28"/>
      <c r="G39" s="28"/>
      <c r="H39" s="27"/>
      <c r="I39" s="23"/>
    </row>
    <row r="40" spans="1:10" x14ac:dyDescent="0.3">
      <c r="B40" s="48"/>
      <c r="C40" s="48"/>
      <c r="E40" s="46"/>
      <c r="F40" s="46"/>
      <c r="G40" s="46"/>
      <c r="H40" s="46"/>
      <c r="I40" s="22"/>
    </row>
    <row r="41" spans="1:10" x14ac:dyDescent="0.3">
      <c r="B41" s="48"/>
      <c r="C41" s="47"/>
      <c r="E41" s="46"/>
      <c r="F41" s="46"/>
      <c r="G41" s="46"/>
      <c r="H41" s="46"/>
    </row>
    <row r="42" spans="1:10" s="7" customFormat="1" x14ac:dyDescent="0.3">
      <c r="B42" s="24"/>
      <c r="E42" s="8"/>
      <c r="F42" s="8"/>
      <c r="G42" s="8"/>
      <c r="H42" s="8"/>
      <c r="I42" s="8"/>
    </row>
    <row r="43" spans="1:10" x14ac:dyDescent="0.3">
      <c r="B43" s="45"/>
    </row>
  </sheetData>
  <mergeCells count="12">
    <mergeCell ref="I18:I20"/>
    <mergeCell ref="I23:I25"/>
    <mergeCell ref="I27:I30"/>
    <mergeCell ref="I31:I33"/>
    <mergeCell ref="A4:I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selection activeCell="C38" sqref="C38"/>
    </sheetView>
  </sheetViews>
  <sheetFormatPr defaultColWidth="10.44140625" defaultRowHeight="13.8" x14ac:dyDescent="0.3"/>
  <cols>
    <col min="1" max="1" width="4.109375" style="9" customWidth="1"/>
    <col min="2" max="2" width="26.44140625" style="9" customWidth="1"/>
    <col min="3" max="3" width="37.88671875" style="9" customWidth="1"/>
    <col min="4" max="4" width="14" style="9" customWidth="1"/>
    <col min="5" max="5" width="8.77734375" style="9" customWidth="1"/>
    <col min="6" max="6" width="11.44140625" style="9" customWidth="1"/>
    <col min="7" max="7" width="10" style="9" customWidth="1"/>
    <col min="8" max="8" width="12.44140625" style="9" customWidth="1"/>
    <col min="9" max="9" width="27.5546875" style="9" customWidth="1"/>
    <col min="10" max="21" width="5.5546875" style="9" customWidth="1"/>
    <col min="22" max="16384" width="10.44140625" style="9"/>
  </cols>
  <sheetData>
    <row r="1" spans="1:11" s="40" customFormat="1" x14ac:dyDescent="0.3">
      <c r="B1" s="50"/>
      <c r="C1" s="50"/>
      <c r="D1" s="51"/>
      <c r="F1" s="50"/>
      <c r="G1" s="50"/>
      <c r="H1" s="50"/>
      <c r="I1" s="50"/>
      <c r="J1" s="51"/>
      <c r="K1" s="51"/>
    </row>
    <row r="2" spans="1:11" s="40" customFormat="1" x14ac:dyDescent="0.3">
      <c r="B2" s="50"/>
      <c r="C2" s="50"/>
      <c r="D2" s="51"/>
      <c r="F2" s="50"/>
      <c r="G2" s="50"/>
      <c r="H2" s="50"/>
      <c r="I2" s="50"/>
      <c r="J2" s="51"/>
      <c r="K2" s="51"/>
    </row>
    <row r="3" spans="1:11" s="8" customFormat="1" x14ac:dyDescent="0.3">
      <c r="A3" s="4"/>
      <c r="B3" s="4"/>
      <c r="C3" s="4"/>
      <c r="D3" s="5"/>
      <c r="E3" s="6"/>
      <c r="F3" s="7"/>
      <c r="G3" s="7"/>
      <c r="H3" s="7"/>
      <c r="I3" s="7"/>
      <c r="J3" s="7"/>
    </row>
    <row r="4" spans="1:11" ht="15.75" customHeight="1" x14ac:dyDescent="0.3">
      <c r="A4" s="114" t="s">
        <v>6</v>
      </c>
      <c r="B4" s="114"/>
      <c r="C4" s="114"/>
      <c r="D4" s="114"/>
      <c r="E4" s="114"/>
      <c r="F4" s="114"/>
      <c r="G4" s="114"/>
      <c r="H4" s="114"/>
      <c r="I4" s="114"/>
    </row>
    <row r="5" spans="1:11" ht="15.75" customHeight="1" x14ac:dyDescent="0.3">
      <c r="A5" s="114" t="s">
        <v>57</v>
      </c>
      <c r="B5" s="114"/>
      <c r="C5" s="114"/>
      <c r="D5" s="114"/>
      <c r="E5" s="114"/>
      <c r="F5" s="114"/>
      <c r="G5" s="114"/>
      <c r="H5" s="114"/>
      <c r="I5" s="114"/>
    </row>
    <row r="6" spans="1:11" x14ac:dyDescent="0.3">
      <c r="A6" s="9" t="s">
        <v>7</v>
      </c>
      <c r="C6" s="10" t="s">
        <v>8</v>
      </c>
    </row>
    <row r="7" spans="1:11" x14ac:dyDescent="0.3">
      <c r="A7" s="9" t="s">
        <v>9</v>
      </c>
      <c r="C7" s="13" t="s">
        <v>43</v>
      </c>
    </row>
    <row r="8" spans="1:11" x14ac:dyDescent="0.3">
      <c r="A8" s="9" t="s">
        <v>10</v>
      </c>
      <c r="C8" s="11"/>
    </row>
    <row r="9" spans="1:11" x14ac:dyDescent="0.3">
      <c r="A9" s="9" t="s">
        <v>11</v>
      </c>
      <c r="C9" s="10" t="s">
        <v>3</v>
      </c>
    </row>
    <row r="10" spans="1:11" x14ac:dyDescent="0.3">
      <c r="A10" s="9" t="s">
        <v>12</v>
      </c>
      <c r="C10" s="25">
        <f>SUM(D16:D34)</f>
        <v>61.5</v>
      </c>
    </row>
    <row r="11" spans="1:11" x14ac:dyDescent="0.3">
      <c r="A11" s="9" t="s">
        <v>13</v>
      </c>
      <c r="C11" s="10" t="s">
        <v>14</v>
      </c>
    </row>
    <row r="12" spans="1:11" x14ac:dyDescent="0.3">
      <c r="A12" s="12" t="s">
        <v>15</v>
      </c>
      <c r="B12" s="12"/>
      <c r="C12" s="39">
        <v>3000</v>
      </c>
      <c r="D12" s="13"/>
      <c r="F12" s="13"/>
      <c r="G12" s="12"/>
      <c r="H12" s="12"/>
      <c r="I12" s="12"/>
    </row>
    <row r="13" spans="1:11" x14ac:dyDescent="0.3">
      <c r="H13" s="9" t="s">
        <v>33</v>
      </c>
    </row>
    <row r="14" spans="1:11" x14ac:dyDescent="0.3">
      <c r="A14" s="115" t="s">
        <v>16</v>
      </c>
      <c r="B14" s="117" t="s">
        <v>17</v>
      </c>
      <c r="C14" s="119" t="s">
        <v>18</v>
      </c>
      <c r="D14" s="117" t="s">
        <v>19</v>
      </c>
      <c r="E14" s="117" t="s">
        <v>20</v>
      </c>
      <c r="F14" s="117"/>
      <c r="G14" s="117"/>
      <c r="H14" s="117"/>
      <c r="I14" s="117" t="s">
        <v>21</v>
      </c>
    </row>
    <row r="15" spans="1:11" ht="27.6" x14ac:dyDescent="0.3">
      <c r="A15" s="116"/>
      <c r="B15" s="118"/>
      <c r="C15" s="120"/>
      <c r="D15" s="121"/>
      <c r="E15" s="15" t="s">
        <v>36</v>
      </c>
      <c r="F15" s="15" t="s">
        <v>37</v>
      </c>
      <c r="G15" s="15" t="s">
        <v>22</v>
      </c>
      <c r="H15" s="15" t="s">
        <v>23</v>
      </c>
      <c r="I15" s="117"/>
    </row>
    <row r="16" spans="1:11" x14ac:dyDescent="0.3">
      <c r="A16" s="14"/>
      <c r="B16" s="63" t="s">
        <v>52</v>
      </c>
      <c r="C16" s="64" t="s">
        <v>51</v>
      </c>
      <c r="D16" s="65" t="s">
        <v>38</v>
      </c>
      <c r="E16" s="34">
        <v>0</v>
      </c>
      <c r="F16" s="66">
        <v>0.38541666666666669</v>
      </c>
      <c r="G16" s="17">
        <v>3.472222222222222E-3</v>
      </c>
      <c r="H16" s="67">
        <f t="shared" ref="H16:H34" si="0">F16+G16</f>
        <v>0.3888888888888889</v>
      </c>
      <c r="I16" s="18" t="s">
        <v>50</v>
      </c>
    </row>
    <row r="17" spans="1:10" ht="55.2" x14ac:dyDescent="0.3">
      <c r="A17" s="19"/>
      <c r="B17" s="63" t="s">
        <v>54</v>
      </c>
      <c r="C17" s="64" t="s">
        <v>51</v>
      </c>
      <c r="D17" s="65" t="s">
        <v>38</v>
      </c>
      <c r="E17" s="34">
        <v>0</v>
      </c>
      <c r="F17" s="66">
        <f t="shared" ref="F17:F34" si="1">H16+E17</f>
        <v>0.3888888888888889</v>
      </c>
      <c r="G17" s="18">
        <v>2.7777777777777776E-2</v>
      </c>
      <c r="H17" s="67">
        <f t="shared" si="0"/>
        <v>0.41666666666666669</v>
      </c>
      <c r="I17" s="57" t="s">
        <v>56</v>
      </c>
      <c r="J17" s="9" t="s">
        <v>24</v>
      </c>
    </row>
    <row r="18" spans="1:10" x14ac:dyDescent="0.3">
      <c r="A18" s="19">
        <v>1</v>
      </c>
      <c r="B18" s="37">
        <v>125599</v>
      </c>
      <c r="C18" s="36" t="s">
        <v>61</v>
      </c>
      <c r="D18" s="58">
        <v>3.5</v>
      </c>
      <c r="E18" s="34">
        <v>6.9444444444444441E-3</v>
      </c>
      <c r="F18" s="66">
        <f t="shared" si="1"/>
        <v>0.4236111111111111</v>
      </c>
      <c r="G18" s="18">
        <v>1.0416666666666666E-2</v>
      </c>
      <c r="H18" s="67">
        <f t="shared" si="0"/>
        <v>0.43402777777777779</v>
      </c>
      <c r="I18" s="111" t="s">
        <v>53</v>
      </c>
    </row>
    <row r="19" spans="1:10" x14ac:dyDescent="0.3">
      <c r="A19" s="19">
        <v>2</v>
      </c>
      <c r="B19" s="37">
        <v>125475</v>
      </c>
      <c r="C19" s="36" t="s">
        <v>62</v>
      </c>
      <c r="D19" s="59">
        <v>3</v>
      </c>
      <c r="E19" s="34">
        <v>6.9444444444444441E-3</v>
      </c>
      <c r="F19" s="66">
        <f t="shared" si="1"/>
        <v>0.44097222222222221</v>
      </c>
      <c r="G19" s="18">
        <v>1.0416666666666666E-2</v>
      </c>
      <c r="H19" s="67">
        <f t="shared" si="0"/>
        <v>0.4513888888888889</v>
      </c>
      <c r="I19" s="112"/>
    </row>
    <row r="20" spans="1:10" x14ac:dyDescent="0.3">
      <c r="A20" s="19">
        <v>3</v>
      </c>
      <c r="B20" s="37">
        <v>125445</v>
      </c>
      <c r="C20" s="36" t="s">
        <v>63</v>
      </c>
      <c r="D20" s="59">
        <v>4</v>
      </c>
      <c r="E20" s="34">
        <v>1.0416666666666666E-2</v>
      </c>
      <c r="F20" s="66">
        <f t="shared" si="1"/>
        <v>0.46180555555555558</v>
      </c>
      <c r="G20" s="18">
        <v>1.0416666666666666E-2</v>
      </c>
      <c r="H20" s="67">
        <f t="shared" si="0"/>
        <v>0.47222222222222227</v>
      </c>
      <c r="I20" s="112"/>
    </row>
    <row r="21" spans="1:10" x14ac:dyDescent="0.3">
      <c r="A21" s="19"/>
      <c r="B21" s="60" t="s">
        <v>52</v>
      </c>
      <c r="C21" s="61" t="s">
        <v>51</v>
      </c>
      <c r="D21" s="62">
        <v>9</v>
      </c>
      <c r="E21" s="34">
        <v>1.0416666666666666E-2</v>
      </c>
      <c r="F21" s="66">
        <f t="shared" si="1"/>
        <v>0.48263888888888895</v>
      </c>
      <c r="G21" s="17">
        <v>3.472222222222222E-3</v>
      </c>
      <c r="H21" s="67">
        <f t="shared" si="0"/>
        <v>0.48611111111111116</v>
      </c>
      <c r="I21" s="18" t="s">
        <v>50</v>
      </c>
    </row>
    <row r="22" spans="1:10" x14ac:dyDescent="0.3">
      <c r="A22" s="19"/>
      <c r="B22" s="60" t="s">
        <v>54</v>
      </c>
      <c r="C22" s="61" t="s">
        <v>51</v>
      </c>
      <c r="D22" s="62" t="s">
        <v>38</v>
      </c>
      <c r="E22" s="34">
        <v>0</v>
      </c>
      <c r="F22" s="66">
        <f t="shared" si="1"/>
        <v>0.48611111111111116</v>
      </c>
      <c r="G22" s="18">
        <v>2.7777777777777776E-2</v>
      </c>
      <c r="H22" s="67">
        <f t="shared" si="0"/>
        <v>0.51388888888888895</v>
      </c>
      <c r="I22" s="61" t="s">
        <v>24</v>
      </c>
    </row>
    <row r="23" spans="1:10" x14ac:dyDescent="0.3">
      <c r="A23" s="19">
        <v>1</v>
      </c>
      <c r="B23" s="37">
        <v>125599</v>
      </c>
      <c r="C23" s="36" t="s">
        <v>61</v>
      </c>
      <c r="D23" s="68">
        <v>3.5</v>
      </c>
      <c r="E23" s="34">
        <v>6.9444444444444441E-3</v>
      </c>
      <c r="F23" s="66">
        <f t="shared" si="1"/>
        <v>0.52083333333333337</v>
      </c>
      <c r="G23" s="18">
        <v>6.9444444444444441E-3</v>
      </c>
      <c r="H23" s="67">
        <f t="shared" si="0"/>
        <v>0.52777777777777779</v>
      </c>
      <c r="I23" s="113" t="s">
        <v>58</v>
      </c>
      <c r="J23" s="38"/>
    </row>
    <row r="24" spans="1:10" x14ac:dyDescent="0.3">
      <c r="A24" s="19">
        <f t="shared" ref="A24:A32" si="2">A23+1</f>
        <v>2</v>
      </c>
      <c r="B24" s="37">
        <v>125475</v>
      </c>
      <c r="C24" s="36" t="s">
        <v>62</v>
      </c>
      <c r="D24" s="69">
        <v>3</v>
      </c>
      <c r="E24" s="34">
        <v>6.9444444444444441E-3</v>
      </c>
      <c r="F24" s="66">
        <f t="shared" si="1"/>
        <v>0.53472222222222221</v>
      </c>
      <c r="G24" s="18">
        <v>6.9444444444444441E-3</v>
      </c>
      <c r="H24" s="67">
        <f t="shared" si="0"/>
        <v>0.54166666666666663</v>
      </c>
      <c r="I24" s="113"/>
      <c r="J24" s="38"/>
    </row>
    <row r="25" spans="1:10" x14ac:dyDescent="0.3">
      <c r="A25" s="19">
        <f t="shared" si="2"/>
        <v>3</v>
      </c>
      <c r="B25" s="37">
        <v>125445</v>
      </c>
      <c r="C25" s="36" t="s">
        <v>63</v>
      </c>
      <c r="D25" s="69">
        <v>4</v>
      </c>
      <c r="E25" s="34">
        <v>1.0416666666666666E-2</v>
      </c>
      <c r="F25" s="66">
        <f t="shared" si="1"/>
        <v>0.55208333333333326</v>
      </c>
      <c r="G25" s="18">
        <v>6.9444444444444441E-3</v>
      </c>
      <c r="H25" s="67">
        <f t="shared" si="0"/>
        <v>0.55902777777777768</v>
      </c>
      <c r="I25" s="113"/>
      <c r="J25" s="38"/>
    </row>
    <row r="26" spans="1:10" x14ac:dyDescent="0.3">
      <c r="A26" s="19">
        <f t="shared" si="2"/>
        <v>4</v>
      </c>
      <c r="B26" s="37">
        <v>125459</v>
      </c>
      <c r="C26" s="36" t="s">
        <v>67</v>
      </c>
      <c r="D26" s="69">
        <v>10</v>
      </c>
      <c r="E26" s="34">
        <v>1.7361111111111112E-2</v>
      </c>
      <c r="F26" s="66">
        <f t="shared" si="1"/>
        <v>0.57638888888888884</v>
      </c>
      <c r="G26" s="18">
        <v>1.3888888888888888E-2</v>
      </c>
      <c r="H26" s="67">
        <f t="shared" si="0"/>
        <v>0.59027777777777768</v>
      </c>
      <c r="I26" s="113" t="s">
        <v>55</v>
      </c>
      <c r="J26" s="38"/>
    </row>
    <row r="27" spans="1:10" x14ac:dyDescent="0.3">
      <c r="A27" s="19">
        <f t="shared" si="2"/>
        <v>5</v>
      </c>
      <c r="B27" s="37">
        <v>125373</v>
      </c>
      <c r="C27" s="36" t="s">
        <v>68</v>
      </c>
      <c r="D27" s="69">
        <v>1.5</v>
      </c>
      <c r="E27" s="34">
        <v>3.472222222222222E-3</v>
      </c>
      <c r="F27" s="66">
        <f t="shared" si="1"/>
        <v>0.59374999999999989</v>
      </c>
      <c r="G27" s="18">
        <v>1.3888888888888888E-2</v>
      </c>
      <c r="H27" s="67">
        <f t="shared" si="0"/>
        <v>0.60763888888888873</v>
      </c>
      <c r="I27" s="113"/>
      <c r="J27" s="38"/>
    </row>
    <row r="28" spans="1:10" x14ac:dyDescent="0.3">
      <c r="A28" s="19">
        <f t="shared" si="2"/>
        <v>6</v>
      </c>
      <c r="B28" s="37">
        <v>125480</v>
      </c>
      <c r="C28" s="36" t="s">
        <v>69</v>
      </c>
      <c r="D28" s="69">
        <v>2.5</v>
      </c>
      <c r="E28" s="34">
        <v>6.9444444444444441E-3</v>
      </c>
      <c r="F28" s="66">
        <f t="shared" si="1"/>
        <v>0.61458333333333315</v>
      </c>
      <c r="G28" s="18">
        <v>1.3888888888888888E-2</v>
      </c>
      <c r="H28" s="67">
        <f t="shared" si="0"/>
        <v>0.62847222222222199</v>
      </c>
      <c r="I28" s="113"/>
      <c r="J28" s="38"/>
    </row>
    <row r="29" spans="1:10" x14ac:dyDescent="0.3">
      <c r="A29" s="19">
        <f t="shared" si="2"/>
        <v>7</v>
      </c>
      <c r="B29" s="37">
        <v>125481</v>
      </c>
      <c r="C29" s="36" t="s">
        <v>70</v>
      </c>
      <c r="D29" s="69">
        <v>1.5</v>
      </c>
      <c r="E29" s="34">
        <v>6.9444444444444441E-3</v>
      </c>
      <c r="F29" s="66">
        <f t="shared" si="1"/>
        <v>0.63541666666666641</v>
      </c>
      <c r="G29" s="18">
        <v>1.3888888888888888E-2</v>
      </c>
      <c r="H29" s="67">
        <f t="shared" si="0"/>
        <v>0.64930555555555525</v>
      </c>
      <c r="I29" s="113"/>
      <c r="J29" s="38"/>
    </row>
    <row r="30" spans="1:10" x14ac:dyDescent="0.3">
      <c r="A30" s="19">
        <f t="shared" si="2"/>
        <v>8</v>
      </c>
      <c r="B30" s="37">
        <v>125445</v>
      </c>
      <c r="C30" s="36" t="s">
        <v>63</v>
      </c>
      <c r="D30" s="69">
        <v>6</v>
      </c>
      <c r="E30" s="34">
        <v>1.0416666666666666E-2</v>
      </c>
      <c r="F30" s="66">
        <f t="shared" si="1"/>
        <v>0.65972222222222188</v>
      </c>
      <c r="G30" s="18">
        <v>6.9444444444444441E-3</v>
      </c>
      <c r="H30" s="67">
        <f t="shared" si="0"/>
        <v>0.6666666666666663</v>
      </c>
      <c r="I30" s="113" t="s">
        <v>25</v>
      </c>
      <c r="J30" s="38"/>
    </row>
    <row r="31" spans="1:10" x14ac:dyDescent="0.3">
      <c r="A31" s="19">
        <f t="shared" si="2"/>
        <v>9</v>
      </c>
      <c r="B31" s="37">
        <v>125475</v>
      </c>
      <c r="C31" s="36" t="s">
        <v>62</v>
      </c>
      <c r="D31" s="69">
        <v>3.5</v>
      </c>
      <c r="E31" s="34">
        <v>6.9444444444444441E-3</v>
      </c>
      <c r="F31" s="66">
        <f t="shared" si="1"/>
        <v>0.67361111111111072</v>
      </c>
      <c r="G31" s="18">
        <v>6.9444444444444441E-3</v>
      </c>
      <c r="H31" s="67">
        <f t="shared" si="0"/>
        <v>0.68055555555555514</v>
      </c>
      <c r="I31" s="113"/>
      <c r="J31" s="38"/>
    </row>
    <row r="32" spans="1:10" x14ac:dyDescent="0.3">
      <c r="A32" s="19">
        <f t="shared" si="2"/>
        <v>10</v>
      </c>
      <c r="B32" s="37">
        <v>125599</v>
      </c>
      <c r="C32" s="36" t="s">
        <v>61</v>
      </c>
      <c r="D32" s="69">
        <v>3</v>
      </c>
      <c r="E32" s="34">
        <v>6.9444444444444441E-3</v>
      </c>
      <c r="F32" s="66">
        <f t="shared" si="1"/>
        <v>0.68749999999999956</v>
      </c>
      <c r="G32" s="18">
        <v>6.9444444444444441E-3</v>
      </c>
      <c r="H32" s="67">
        <f t="shared" si="0"/>
        <v>0.69444444444444398</v>
      </c>
      <c r="I32" s="113"/>
      <c r="J32" s="9" t="s">
        <v>34</v>
      </c>
    </row>
    <row r="33" spans="1:9" x14ac:dyDescent="0.3">
      <c r="A33" s="19"/>
      <c r="B33" s="63" t="s">
        <v>54</v>
      </c>
      <c r="C33" s="64" t="s">
        <v>51</v>
      </c>
      <c r="D33" s="69">
        <v>3.5</v>
      </c>
      <c r="E33" s="34">
        <v>6.9444444444444441E-3</v>
      </c>
      <c r="F33" s="66">
        <f t="shared" si="1"/>
        <v>0.7013888888888884</v>
      </c>
      <c r="G33" s="18">
        <v>2.7777777777777776E-2</v>
      </c>
      <c r="H33" s="67">
        <f t="shared" si="0"/>
        <v>0.72916666666666619</v>
      </c>
      <c r="I33" s="35" t="s">
        <v>53</v>
      </c>
    </row>
    <row r="34" spans="1:9" x14ac:dyDescent="0.3">
      <c r="A34" s="19"/>
      <c r="B34" s="63" t="s">
        <v>52</v>
      </c>
      <c r="C34" s="64" t="s">
        <v>51</v>
      </c>
      <c r="D34" s="65" t="s">
        <v>38</v>
      </c>
      <c r="E34" s="34">
        <v>0</v>
      </c>
      <c r="F34" s="66">
        <f t="shared" si="1"/>
        <v>0.72916666666666619</v>
      </c>
      <c r="G34" s="17">
        <v>3.472222222222222E-3</v>
      </c>
      <c r="H34" s="67">
        <f t="shared" si="0"/>
        <v>0.7326388888888884</v>
      </c>
      <c r="I34" s="18" t="s">
        <v>50</v>
      </c>
    </row>
    <row r="35" spans="1:9" x14ac:dyDescent="0.3">
      <c r="D35" s="33"/>
      <c r="E35" s="20"/>
      <c r="F35" s="20"/>
      <c r="G35" s="20"/>
      <c r="H35" s="20"/>
      <c r="I35" s="21"/>
    </row>
    <row r="36" spans="1:9" x14ac:dyDescent="0.3">
      <c r="B36" s="28" t="s">
        <v>26</v>
      </c>
      <c r="C36" s="29">
        <f>H34-F16</f>
        <v>0.34722222222222171</v>
      </c>
      <c r="D36" s="28"/>
      <c r="E36" s="28"/>
      <c r="F36" s="28"/>
      <c r="G36" s="28"/>
      <c r="H36" s="32"/>
    </row>
    <row r="37" spans="1:9" x14ac:dyDescent="0.3">
      <c r="B37" s="28" t="s">
        <v>27</v>
      </c>
      <c r="C37" s="31">
        <f>SUM(E16:E34)</f>
        <v>0.125</v>
      </c>
      <c r="D37" s="49"/>
      <c r="E37" s="30"/>
      <c r="F37" s="28"/>
      <c r="G37" s="28"/>
      <c r="H37" s="27"/>
      <c r="I37" s="22"/>
    </row>
    <row r="38" spans="1:9" x14ac:dyDescent="0.3">
      <c r="B38" s="28" t="s">
        <v>28</v>
      </c>
      <c r="C38" s="31">
        <f>SUM(G16:G34)</f>
        <v>0.22222222222222221</v>
      </c>
      <c r="D38" s="49"/>
      <c r="E38" s="28"/>
      <c r="F38" s="28"/>
      <c r="G38" s="28"/>
      <c r="H38" s="27"/>
      <c r="I38" s="23"/>
    </row>
    <row r="39" spans="1:9" x14ac:dyDescent="0.3">
      <c r="B39" s="48"/>
      <c r="C39" s="48"/>
      <c r="E39" s="46"/>
      <c r="F39" s="46"/>
      <c r="G39" s="46"/>
      <c r="H39" s="46"/>
      <c r="I39" s="22"/>
    </row>
    <row r="40" spans="1:9" x14ac:dyDescent="0.3">
      <c r="B40" s="48"/>
      <c r="C40" s="47"/>
      <c r="E40" s="46"/>
      <c r="F40" s="46"/>
      <c r="G40" s="46"/>
      <c r="H40" s="46"/>
    </row>
    <row r="41" spans="1:9" s="7" customFormat="1" x14ac:dyDescent="0.3">
      <c r="B41" s="24"/>
      <c r="E41" s="8"/>
      <c r="F41" s="8"/>
      <c r="G41" s="8"/>
      <c r="H41" s="8"/>
      <c r="I41" s="8"/>
    </row>
    <row r="42" spans="1:9" x14ac:dyDescent="0.3">
      <c r="B42" s="45"/>
    </row>
  </sheetData>
  <mergeCells count="12">
    <mergeCell ref="I18:I20"/>
    <mergeCell ref="I23:I25"/>
    <mergeCell ref="I26:I29"/>
    <mergeCell ref="I30:I32"/>
    <mergeCell ref="A4:I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C40" sqref="C40"/>
    </sheetView>
  </sheetViews>
  <sheetFormatPr defaultColWidth="10.44140625" defaultRowHeight="13.8" x14ac:dyDescent="0.3"/>
  <cols>
    <col min="1" max="1" width="4.109375" style="9" customWidth="1"/>
    <col min="2" max="2" width="26.44140625" style="9" customWidth="1"/>
    <col min="3" max="3" width="37.88671875" style="9" customWidth="1"/>
    <col min="4" max="4" width="14" style="9" customWidth="1"/>
    <col min="5" max="5" width="8.77734375" style="9" customWidth="1"/>
    <col min="6" max="6" width="11.44140625" style="9" customWidth="1"/>
    <col min="7" max="7" width="10" style="9" customWidth="1"/>
    <col min="8" max="8" width="12.44140625" style="9" customWidth="1"/>
    <col min="9" max="9" width="27.5546875" style="9" customWidth="1"/>
    <col min="10" max="21" width="5.5546875" style="9" customWidth="1"/>
    <col min="22" max="16384" width="10.44140625" style="9"/>
  </cols>
  <sheetData>
    <row r="1" spans="1:11" s="40" customFormat="1" x14ac:dyDescent="0.3">
      <c r="B1" s="50"/>
      <c r="C1" s="50"/>
      <c r="D1" s="51"/>
      <c r="F1" s="50"/>
      <c r="G1" s="50"/>
      <c r="H1" s="50"/>
      <c r="I1" s="50"/>
      <c r="J1" s="51"/>
      <c r="K1" s="51"/>
    </row>
    <row r="2" spans="1:11" s="40" customFormat="1" x14ac:dyDescent="0.3">
      <c r="B2" s="50"/>
      <c r="C2" s="50"/>
      <c r="D2" s="51"/>
      <c r="F2" s="50"/>
      <c r="G2" s="50"/>
      <c r="H2" s="50"/>
      <c r="I2" s="50"/>
      <c r="J2" s="51"/>
      <c r="K2" s="51"/>
    </row>
    <row r="3" spans="1:11" s="8" customFormat="1" x14ac:dyDescent="0.3">
      <c r="A3" s="4"/>
      <c r="B3" s="4"/>
      <c r="C3" s="4"/>
      <c r="D3" s="5"/>
      <c r="E3" s="6"/>
      <c r="F3" s="7"/>
      <c r="G3" s="7"/>
      <c r="H3" s="7"/>
      <c r="I3" s="7"/>
      <c r="J3" s="7"/>
    </row>
    <row r="4" spans="1:11" ht="15.75" customHeight="1" x14ac:dyDescent="0.3">
      <c r="A4" s="114" t="s">
        <v>6</v>
      </c>
      <c r="B4" s="114"/>
      <c r="C4" s="114"/>
      <c r="D4" s="114"/>
      <c r="E4" s="114"/>
      <c r="F4" s="114"/>
      <c r="G4" s="114"/>
      <c r="H4" s="114"/>
      <c r="I4" s="114"/>
    </row>
    <row r="5" spans="1:11" ht="15.75" customHeight="1" x14ac:dyDescent="0.3">
      <c r="A5" s="114" t="s">
        <v>57</v>
      </c>
      <c r="B5" s="114"/>
      <c r="C5" s="114"/>
      <c r="D5" s="114"/>
      <c r="E5" s="114"/>
      <c r="F5" s="114"/>
      <c r="G5" s="114"/>
      <c r="H5" s="114"/>
      <c r="I5" s="114"/>
    </row>
    <row r="6" spans="1:11" x14ac:dyDescent="0.3">
      <c r="A6" s="9" t="s">
        <v>7</v>
      </c>
      <c r="C6" s="10" t="s">
        <v>8</v>
      </c>
    </row>
    <row r="7" spans="1:11" x14ac:dyDescent="0.3">
      <c r="A7" s="9" t="s">
        <v>9</v>
      </c>
      <c r="C7" s="13" t="s">
        <v>44</v>
      </c>
    </row>
    <row r="8" spans="1:11" x14ac:dyDescent="0.3">
      <c r="A8" s="9" t="s">
        <v>10</v>
      </c>
      <c r="C8" s="11"/>
    </row>
    <row r="9" spans="1:11" x14ac:dyDescent="0.3">
      <c r="A9" s="9" t="s">
        <v>11</v>
      </c>
      <c r="C9" s="10" t="s">
        <v>40</v>
      </c>
    </row>
    <row r="10" spans="1:11" x14ac:dyDescent="0.3">
      <c r="A10" s="9" t="s">
        <v>12</v>
      </c>
      <c r="C10" s="25">
        <f>SUM(D16:D28)</f>
        <v>72.3</v>
      </c>
    </row>
    <row r="11" spans="1:11" x14ac:dyDescent="0.3">
      <c r="A11" s="9" t="s">
        <v>13</v>
      </c>
      <c r="C11" s="10" t="s">
        <v>14</v>
      </c>
    </row>
    <row r="12" spans="1:11" x14ac:dyDescent="0.3">
      <c r="A12" s="12" t="s">
        <v>15</v>
      </c>
      <c r="B12" s="12"/>
      <c r="C12" s="39">
        <v>3000</v>
      </c>
      <c r="D12" s="13"/>
      <c r="F12" s="13"/>
      <c r="G12" s="12"/>
      <c r="H12" s="12"/>
      <c r="I12" s="12"/>
    </row>
    <row r="13" spans="1:11" x14ac:dyDescent="0.3">
      <c r="H13" s="9" t="s">
        <v>35</v>
      </c>
    </row>
    <row r="14" spans="1:11" x14ac:dyDescent="0.3">
      <c r="A14" s="115" t="s">
        <v>16</v>
      </c>
      <c r="B14" s="117" t="s">
        <v>17</v>
      </c>
      <c r="C14" s="119" t="s">
        <v>18</v>
      </c>
      <c r="D14" s="117" t="s">
        <v>19</v>
      </c>
      <c r="E14" s="117" t="s">
        <v>20</v>
      </c>
      <c r="F14" s="117"/>
      <c r="G14" s="117"/>
      <c r="H14" s="117"/>
      <c r="I14" s="117" t="s">
        <v>21</v>
      </c>
    </row>
    <row r="15" spans="1:11" ht="27.6" x14ac:dyDescent="0.3">
      <c r="A15" s="116"/>
      <c r="B15" s="118"/>
      <c r="C15" s="120"/>
      <c r="D15" s="121"/>
      <c r="E15" s="15" t="s">
        <v>36</v>
      </c>
      <c r="F15" s="15" t="s">
        <v>37</v>
      </c>
      <c r="G15" s="15" t="s">
        <v>22</v>
      </c>
      <c r="H15" s="15" t="s">
        <v>23</v>
      </c>
      <c r="I15" s="117"/>
    </row>
    <row r="16" spans="1:11" x14ac:dyDescent="0.3">
      <c r="A16" s="14"/>
      <c r="B16" s="70" t="s">
        <v>52</v>
      </c>
      <c r="C16" s="71" t="s">
        <v>51</v>
      </c>
      <c r="D16" s="72" t="s">
        <v>38</v>
      </c>
      <c r="E16" s="34">
        <v>0</v>
      </c>
      <c r="F16" s="73">
        <v>0.4826388888888889</v>
      </c>
      <c r="G16" s="17">
        <v>3.472222222222222E-3</v>
      </c>
      <c r="H16" s="74">
        <f t="shared" ref="H16:H28" si="0">F16+G16</f>
        <v>0.4861111111111111</v>
      </c>
      <c r="I16" s="18" t="s">
        <v>50</v>
      </c>
    </row>
    <row r="17" spans="1:10" x14ac:dyDescent="0.3">
      <c r="A17" s="19"/>
      <c r="B17" s="70" t="s">
        <v>54</v>
      </c>
      <c r="C17" s="71" t="s">
        <v>51</v>
      </c>
      <c r="D17" s="72" t="s">
        <v>38</v>
      </c>
      <c r="E17" s="34">
        <v>0</v>
      </c>
      <c r="F17" s="73">
        <f t="shared" ref="F17:F28" si="1">H16+E17</f>
        <v>0.4861111111111111</v>
      </c>
      <c r="G17" s="18">
        <v>2.0833333333333332E-2</v>
      </c>
      <c r="H17" s="74">
        <f t="shared" si="0"/>
        <v>0.50694444444444442</v>
      </c>
      <c r="I17" s="71" t="s">
        <v>24</v>
      </c>
      <c r="J17" s="9" t="s">
        <v>24</v>
      </c>
    </row>
    <row r="18" spans="1:10" ht="27.6" x14ac:dyDescent="0.3">
      <c r="A18" s="19">
        <v>1</v>
      </c>
      <c r="B18" s="37">
        <v>125466</v>
      </c>
      <c r="C18" s="36" t="s">
        <v>71</v>
      </c>
      <c r="D18" s="75">
        <v>13.5</v>
      </c>
      <c r="E18" s="34">
        <v>2.7777777777777776E-2</v>
      </c>
      <c r="F18" s="73">
        <f t="shared" si="1"/>
        <v>0.53472222222222221</v>
      </c>
      <c r="G18" s="18">
        <v>6.9444444444444441E-3</v>
      </c>
      <c r="H18" s="74">
        <f t="shared" si="0"/>
        <v>0.54166666666666663</v>
      </c>
      <c r="I18" s="122" t="s">
        <v>58</v>
      </c>
      <c r="J18" s="38"/>
    </row>
    <row r="19" spans="1:10" ht="27.6" x14ac:dyDescent="0.3">
      <c r="A19" s="19">
        <v>2</v>
      </c>
      <c r="B19" s="37">
        <v>125464</v>
      </c>
      <c r="C19" s="36" t="s">
        <v>72</v>
      </c>
      <c r="D19" s="75">
        <v>15</v>
      </c>
      <c r="E19" s="34">
        <v>2.0833333333333332E-2</v>
      </c>
      <c r="F19" s="73">
        <f t="shared" si="1"/>
        <v>0.5625</v>
      </c>
      <c r="G19" s="18">
        <v>6.9444444444444441E-3</v>
      </c>
      <c r="H19" s="74">
        <f t="shared" si="0"/>
        <v>0.56944444444444442</v>
      </c>
      <c r="I19" s="123"/>
      <c r="J19" s="38"/>
    </row>
    <row r="20" spans="1:10" ht="27.6" x14ac:dyDescent="0.3">
      <c r="A20" s="19">
        <v>3</v>
      </c>
      <c r="B20" s="37">
        <v>125430</v>
      </c>
      <c r="C20" s="36" t="s">
        <v>73</v>
      </c>
      <c r="D20" s="75">
        <v>8</v>
      </c>
      <c r="E20" s="34">
        <v>1.3888888888888888E-2</v>
      </c>
      <c r="F20" s="73">
        <f t="shared" si="1"/>
        <v>0.58333333333333326</v>
      </c>
      <c r="G20" s="18">
        <v>6.9444444444444441E-3</v>
      </c>
      <c r="H20" s="74">
        <f t="shared" si="0"/>
        <v>0.59027777777777768</v>
      </c>
      <c r="I20" s="124"/>
      <c r="J20" s="38"/>
    </row>
    <row r="21" spans="1:10" ht="27.6" x14ac:dyDescent="0.3">
      <c r="A21" s="19">
        <v>4</v>
      </c>
      <c r="B21" s="37">
        <v>125310</v>
      </c>
      <c r="C21" s="36" t="s">
        <v>74</v>
      </c>
      <c r="D21" s="75">
        <v>3.5</v>
      </c>
      <c r="E21" s="34">
        <v>6.9444444444444441E-3</v>
      </c>
      <c r="F21" s="73">
        <f t="shared" si="1"/>
        <v>0.5972222222222221</v>
      </c>
      <c r="G21" s="18">
        <v>1.3888888888888888E-2</v>
      </c>
      <c r="H21" s="74">
        <f t="shared" si="0"/>
        <v>0.61111111111111094</v>
      </c>
      <c r="I21" s="122" t="s">
        <v>55</v>
      </c>
      <c r="J21" s="38"/>
    </row>
    <row r="22" spans="1:10" ht="27.6" x14ac:dyDescent="0.3">
      <c r="A22" s="19">
        <v>5</v>
      </c>
      <c r="B22" s="37">
        <v>125368</v>
      </c>
      <c r="C22" s="36" t="s">
        <v>75</v>
      </c>
      <c r="D22" s="75">
        <v>1.5</v>
      </c>
      <c r="E22" s="34">
        <v>3.472222222222222E-3</v>
      </c>
      <c r="F22" s="73">
        <f t="shared" si="1"/>
        <v>0.61458333333333315</v>
      </c>
      <c r="G22" s="18">
        <v>1.3888888888888888E-2</v>
      </c>
      <c r="H22" s="74">
        <f t="shared" si="0"/>
        <v>0.62847222222222199</v>
      </c>
      <c r="I22" s="123"/>
      <c r="J22" s="38"/>
    </row>
    <row r="23" spans="1:10" ht="27.6" x14ac:dyDescent="0.3">
      <c r="A23" s="19">
        <v>6</v>
      </c>
      <c r="B23" s="37">
        <v>125222</v>
      </c>
      <c r="C23" s="36" t="s">
        <v>76</v>
      </c>
      <c r="D23" s="75">
        <v>1.5</v>
      </c>
      <c r="E23" s="34">
        <v>3.472222222222222E-3</v>
      </c>
      <c r="F23" s="73">
        <f t="shared" si="1"/>
        <v>0.6319444444444442</v>
      </c>
      <c r="G23" s="18">
        <v>1.3888888888888888E-2</v>
      </c>
      <c r="H23" s="74">
        <f t="shared" si="0"/>
        <v>0.64583333333333304</v>
      </c>
      <c r="I23" s="124"/>
      <c r="J23" s="38"/>
    </row>
    <row r="24" spans="1:10" ht="27.6" x14ac:dyDescent="0.3">
      <c r="A24" s="19">
        <v>7</v>
      </c>
      <c r="B24" s="37">
        <v>125430</v>
      </c>
      <c r="C24" s="36" t="s">
        <v>73</v>
      </c>
      <c r="D24" s="75">
        <v>1.5</v>
      </c>
      <c r="E24" s="34">
        <v>3.472222222222222E-3</v>
      </c>
      <c r="F24" s="73">
        <f t="shared" si="1"/>
        <v>0.64930555555555525</v>
      </c>
      <c r="G24" s="18">
        <v>6.9444444444444441E-3</v>
      </c>
      <c r="H24" s="74">
        <f t="shared" si="0"/>
        <v>0.65624999999999967</v>
      </c>
      <c r="I24" s="122" t="s">
        <v>25</v>
      </c>
      <c r="J24" s="38"/>
    </row>
    <row r="25" spans="1:10" ht="27.6" x14ac:dyDescent="0.3">
      <c r="A25" s="19">
        <v>8</v>
      </c>
      <c r="B25" s="37">
        <v>125464</v>
      </c>
      <c r="C25" s="36" t="s">
        <v>72</v>
      </c>
      <c r="D25" s="75">
        <v>3</v>
      </c>
      <c r="E25" s="34">
        <v>6.9444444444444441E-3</v>
      </c>
      <c r="F25" s="73">
        <f t="shared" si="1"/>
        <v>0.66319444444444409</v>
      </c>
      <c r="G25" s="18">
        <v>6.9444444444444441E-3</v>
      </c>
      <c r="H25" s="74">
        <f t="shared" si="0"/>
        <v>0.67013888888888851</v>
      </c>
      <c r="I25" s="123"/>
      <c r="J25" s="38"/>
    </row>
    <row r="26" spans="1:10" ht="27.6" x14ac:dyDescent="0.3">
      <c r="A26" s="19">
        <v>9</v>
      </c>
      <c r="B26" s="37">
        <v>125466</v>
      </c>
      <c r="C26" s="36" t="s">
        <v>71</v>
      </c>
      <c r="D26" s="75">
        <v>13.3</v>
      </c>
      <c r="E26" s="34">
        <v>2.7777777777777776E-2</v>
      </c>
      <c r="F26" s="73">
        <f t="shared" si="1"/>
        <v>0.6979166666666663</v>
      </c>
      <c r="G26" s="18">
        <v>6.9444444444444441E-3</v>
      </c>
      <c r="H26" s="74">
        <f t="shared" si="0"/>
        <v>0.70486111111111072</v>
      </c>
      <c r="I26" s="124"/>
      <c r="J26" s="9" t="s">
        <v>34</v>
      </c>
    </row>
    <row r="27" spans="1:10" x14ac:dyDescent="0.3">
      <c r="A27" s="19"/>
      <c r="B27" s="70" t="s">
        <v>54</v>
      </c>
      <c r="C27" s="71" t="s">
        <v>51</v>
      </c>
      <c r="D27" s="76">
        <v>11.5</v>
      </c>
      <c r="E27" s="34">
        <v>2.0833333333333332E-2</v>
      </c>
      <c r="F27" s="73">
        <f t="shared" si="1"/>
        <v>0.72569444444444409</v>
      </c>
      <c r="G27" s="18">
        <v>2.0833333333333332E-2</v>
      </c>
      <c r="H27" s="74">
        <f t="shared" si="0"/>
        <v>0.74652777777777746</v>
      </c>
      <c r="I27" s="35" t="s">
        <v>53</v>
      </c>
    </row>
    <row r="28" spans="1:10" x14ac:dyDescent="0.3">
      <c r="A28" s="19"/>
      <c r="B28" s="70" t="s">
        <v>52</v>
      </c>
      <c r="C28" s="71" t="s">
        <v>51</v>
      </c>
      <c r="D28" s="72" t="s">
        <v>38</v>
      </c>
      <c r="E28" s="34">
        <v>0</v>
      </c>
      <c r="F28" s="73">
        <f t="shared" si="1"/>
        <v>0.74652777777777746</v>
      </c>
      <c r="G28" s="17">
        <v>3.472222222222222E-3</v>
      </c>
      <c r="H28" s="74">
        <f t="shared" si="0"/>
        <v>0.74999999999999967</v>
      </c>
      <c r="I28" s="18" t="s">
        <v>50</v>
      </c>
    </row>
    <row r="29" spans="1:10" x14ac:dyDescent="0.3">
      <c r="D29" s="33"/>
      <c r="E29" s="20"/>
      <c r="F29" s="20"/>
      <c r="G29" s="20"/>
      <c r="H29" s="20"/>
      <c r="I29" s="21"/>
    </row>
    <row r="30" spans="1:10" x14ac:dyDescent="0.3">
      <c r="B30" s="28" t="s">
        <v>26</v>
      </c>
      <c r="C30" s="29">
        <f>H28-F16</f>
        <v>0.26736111111111077</v>
      </c>
      <c r="D30" s="28"/>
      <c r="E30" s="28"/>
      <c r="F30" s="28"/>
      <c r="G30" s="28"/>
      <c r="H30" s="32"/>
    </row>
    <row r="31" spans="1:10" x14ac:dyDescent="0.3">
      <c r="B31" s="28" t="s">
        <v>27</v>
      </c>
      <c r="C31" s="31">
        <f>SUM(E16:E28)</f>
        <v>0.13541666666666666</v>
      </c>
      <c r="D31" s="49"/>
      <c r="E31" s="30"/>
      <c r="F31" s="28"/>
      <c r="G31" s="28"/>
      <c r="H31" s="27"/>
      <c r="I31" s="22"/>
    </row>
    <row r="32" spans="1:10" x14ac:dyDescent="0.3">
      <c r="B32" s="28" t="s">
        <v>28</v>
      </c>
      <c r="C32" s="31">
        <f>SUM(G16:G28)</f>
        <v>0.13194444444444445</v>
      </c>
      <c r="D32" s="49"/>
      <c r="E32" s="28"/>
      <c r="F32" s="28"/>
      <c r="G32" s="28"/>
      <c r="H32" s="27"/>
      <c r="I32" s="23"/>
    </row>
    <row r="33" spans="2:9" x14ac:dyDescent="0.3">
      <c r="B33" s="48"/>
      <c r="C33" s="48"/>
      <c r="E33" s="46"/>
      <c r="F33" s="46"/>
      <c r="G33" s="46"/>
      <c r="H33" s="46"/>
      <c r="I33" s="22"/>
    </row>
    <row r="34" spans="2:9" x14ac:dyDescent="0.3">
      <c r="B34" s="48"/>
      <c r="C34" s="47"/>
      <c r="E34" s="46"/>
      <c r="F34" s="46"/>
      <c r="G34" s="46"/>
      <c r="H34" s="46"/>
    </row>
    <row r="35" spans="2:9" s="7" customFormat="1" x14ac:dyDescent="0.3">
      <c r="B35" s="24"/>
      <c r="E35" s="8"/>
      <c r="F35" s="8"/>
      <c r="G35" s="8"/>
      <c r="H35" s="8"/>
      <c r="I35" s="8"/>
    </row>
    <row r="36" spans="2:9" x14ac:dyDescent="0.3">
      <c r="B36" s="45"/>
    </row>
  </sheetData>
  <mergeCells count="11">
    <mergeCell ref="I18:I20"/>
    <mergeCell ref="I21:I23"/>
    <mergeCell ref="I24:I26"/>
    <mergeCell ref="A4:I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C7" sqref="C7"/>
    </sheetView>
  </sheetViews>
  <sheetFormatPr defaultColWidth="10.44140625" defaultRowHeight="13.8" x14ac:dyDescent="0.3"/>
  <cols>
    <col min="1" max="1" width="4.109375" style="9" customWidth="1"/>
    <col min="2" max="2" width="26.44140625" style="9" customWidth="1"/>
    <col min="3" max="3" width="37.88671875" style="9" customWidth="1"/>
    <col min="4" max="4" width="14" style="9" customWidth="1"/>
    <col min="5" max="5" width="8.77734375" style="9" customWidth="1"/>
    <col min="6" max="6" width="11.44140625" style="9" customWidth="1"/>
    <col min="7" max="7" width="10" style="9" customWidth="1"/>
    <col min="8" max="8" width="12.44140625" style="9" customWidth="1"/>
    <col min="9" max="9" width="27.5546875" style="9" customWidth="1"/>
    <col min="10" max="21" width="5.5546875" style="9" customWidth="1"/>
    <col min="22" max="16384" width="10.44140625" style="9"/>
  </cols>
  <sheetData>
    <row r="1" spans="1:11" s="40" customFormat="1" x14ac:dyDescent="0.3">
      <c r="B1" s="50"/>
      <c r="C1" s="50"/>
      <c r="D1" s="51"/>
      <c r="F1" s="50"/>
      <c r="G1" s="50"/>
      <c r="H1" s="50"/>
      <c r="I1" s="50"/>
      <c r="J1" s="51"/>
      <c r="K1" s="51"/>
    </row>
    <row r="2" spans="1:11" s="40" customFormat="1" x14ac:dyDescent="0.3">
      <c r="B2" s="50"/>
      <c r="C2" s="50"/>
      <c r="D2" s="51"/>
      <c r="F2" s="50"/>
      <c r="G2" s="50"/>
      <c r="H2" s="50"/>
      <c r="I2" s="50"/>
      <c r="J2" s="51"/>
      <c r="K2" s="51"/>
    </row>
    <row r="3" spans="1:11" s="8" customFormat="1" x14ac:dyDescent="0.3">
      <c r="A3" s="4"/>
      <c r="B3" s="4"/>
      <c r="C3" s="4"/>
      <c r="D3" s="5"/>
      <c r="E3" s="6"/>
      <c r="F3" s="7"/>
      <c r="G3" s="7"/>
      <c r="H3" s="7"/>
      <c r="I3" s="7"/>
      <c r="J3" s="7"/>
    </row>
    <row r="4" spans="1:11" ht="15.75" customHeight="1" x14ac:dyDescent="0.3">
      <c r="A4" s="114" t="s">
        <v>6</v>
      </c>
      <c r="B4" s="114"/>
      <c r="C4" s="114"/>
      <c r="D4" s="114"/>
      <c r="E4" s="114"/>
      <c r="F4" s="114"/>
      <c r="G4" s="114"/>
      <c r="H4" s="114"/>
      <c r="I4" s="114"/>
    </row>
    <row r="5" spans="1:11" ht="15.75" customHeight="1" x14ac:dyDescent="0.3">
      <c r="A5" s="114" t="s">
        <v>57</v>
      </c>
      <c r="B5" s="114"/>
      <c r="C5" s="114"/>
      <c r="D5" s="114"/>
      <c r="E5" s="114"/>
      <c r="F5" s="114"/>
      <c r="G5" s="114"/>
      <c r="H5" s="114"/>
      <c r="I5" s="114"/>
    </row>
    <row r="6" spans="1:11" x14ac:dyDescent="0.3">
      <c r="A6" s="9" t="s">
        <v>7</v>
      </c>
      <c r="C6" s="10" t="s">
        <v>8</v>
      </c>
    </row>
    <row r="7" spans="1:11" x14ac:dyDescent="0.3">
      <c r="A7" s="9" t="s">
        <v>9</v>
      </c>
      <c r="C7" s="13" t="s">
        <v>45</v>
      </c>
    </row>
    <row r="8" spans="1:11" x14ac:dyDescent="0.3">
      <c r="A8" s="9" t="s">
        <v>10</v>
      </c>
      <c r="C8" s="11"/>
    </row>
    <row r="9" spans="1:11" x14ac:dyDescent="0.3">
      <c r="A9" s="9" t="s">
        <v>11</v>
      </c>
      <c r="C9" s="10" t="s">
        <v>40</v>
      </c>
    </row>
    <row r="10" spans="1:11" x14ac:dyDescent="0.3">
      <c r="A10" s="9" t="s">
        <v>12</v>
      </c>
      <c r="C10" s="25">
        <f>SUM(D16:D28)</f>
        <v>68</v>
      </c>
    </row>
    <row r="11" spans="1:11" x14ac:dyDescent="0.3">
      <c r="A11" s="9" t="s">
        <v>13</v>
      </c>
      <c r="C11" s="10" t="s">
        <v>14</v>
      </c>
    </row>
    <row r="12" spans="1:11" x14ac:dyDescent="0.3">
      <c r="A12" s="12" t="s">
        <v>15</v>
      </c>
      <c r="B12" s="12"/>
      <c r="C12" s="39">
        <v>3000</v>
      </c>
      <c r="D12" s="13"/>
      <c r="F12" s="13"/>
      <c r="G12" s="12"/>
      <c r="H12" s="12"/>
      <c r="I12" s="12"/>
    </row>
    <row r="13" spans="1:11" x14ac:dyDescent="0.3">
      <c r="H13" s="9" t="s">
        <v>32</v>
      </c>
    </row>
    <row r="14" spans="1:11" x14ac:dyDescent="0.3">
      <c r="A14" s="115" t="s">
        <v>16</v>
      </c>
      <c r="B14" s="117" t="s">
        <v>17</v>
      </c>
      <c r="C14" s="119" t="s">
        <v>18</v>
      </c>
      <c r="D14" s="117" t="s">
        <v>19</v>
      </c>
      <c r="E14" s="117" t="s">
        <v>20</v>
      </c>
      <c r="F14" s="117"/>
      <c r="G14" s="117"/>
      <c r="H14" s="117"/>
      <c r="I14" s="117" t="s">
        <v>21</v>
      </c>
    </row>
    <row r="15" spans="1:11" ht="27.6" x14ac:dyDescent="0.3">
      <c r="A15" s="116"/>
      <c r="B15" s="118"/>
      <c r="C15" s="120"/>
      <c r="D15" s="121"/>
      <c r="E15" s="15" t="s">
        <v>36</v>
      </c>
      <c r="F15" s="15" t="s">
        <v>37</v>
      </c>
      <c r="G15" s="15" t="s">
        <v>22</v>
      </c>
      <c r="H15" s="15" t="s">
        <v>23</v>
      </c>
      <c r="I15" s="117"/>
    </row>
    <row r="16" spans="1:11" x14ac:dyDescent="0.3">
      <c r="A16" s="14"/>
      <c r="B16" s="77" t="s">
        <v>52</v>
      </c>
      <c r="C16" s="78" t="s">
        <v>51</v>
      </c>
      <c r="D16" s="79" t="s">
        <v>38</v>
      </c>
      <c r="E16" s="41">
        <v>0</v>
      </c>
      <c r="F16" s="80">
        <v>0.51041666666666663</v>
      </c>
      <c r="G16" s="17">
        <v>3.472222222222222E-3</v>
      </c>
      <c r="H16" s="81">
        <f t="shared" ref="H16:H28" si="0">F16+G16</f>
        <v>0.51388888888888884</v>
      </c>
      <c r="I16" s="18" t="s">
        <v>50</v>
      </c>
    </row>
    <row r="17" spans="1:10" x14ac:dyDescent="0.3">
      <c r="A17" s="19"/>
      <c r="B17" s="77" t="s">
        <v>54</v>
      </c>
      <c r="C17" s="78" t="s">
        <v>51</v>
      </c>
      <c r="D17" s="79" t="s">
        <v>38</v>
      </c>
      <c r="E17" s="41">
        <v>0</v>
      </c>
      <c r="F17" s="80">
        <f t="shared" ref="F17:F28" si="1">H16+E17</f>
        <v>0.51388888888888884</v>
      </c>
      <c r="G17" s="18">
        <v>4.1666666666666664E-2</v>
      </c>
      <c r="H17" s="81">
        <f t="shared" si="0"/>
        <v>0.55555555555555547</v>
      </c>
      <c r="I17" s="78" t="s">
        <v>24</v>
      </c>
      <c r="J17" s="9" t="s">
        <v>24</v>
      </c>
    </row>
    <row r="18" spans="1:10" x14ac:dyDescent="0.3">
      <c r="A18" s="19">
        <v>1</v>
      </c>
      <c r="B18" s="43">
        <v>124536</v>
      </c>
      <c r="C18" s="42" t="s">
        <v>77</v>
      </c>
      <c r="D18" s="82">
        <v>26</v>
      </c>
      <c r="E18" s="41">
        <v>3.125E-2</v>
      </c>
      <c r="F18" s="80">
        <f t="shared" si="1"/>
        <v>0.58680555555555547</v>
      </c>
      <c r="G18" s="18">
        <v>6.9444444444444441E-3</v>
      </c>
      <c r="H18" s="81">
        <f t="shared" si="0"/>
        <v>0.59374999999999989</v>
      </c>
      <c r="I18" s="113" t="s">
        <v>58</v>
      </c>
      <c r="J18" s="38"/>
    </row>
    <row r="19" spans="1:10" x14ac:dyDescent="0.3">
      <c r="A19" s="19">
        <v>2</v>
      </c>
      <c r="B19" s="43">
        <v>124489</v>
      </c>
      <c r="C19" s="42" t="s">
        <v>78</v>
      </c>
      <c r="D19" s="82">
        <v>1.5</v>
      </c>
      <c r="E19" s="41">
        <v>3.472222222222222E-3</v>
      </c>
      <c r="F19" s="80">
        <f t="shared" si="1"/>
        <v>0.5972222222222221</v>
      </c>
      <c r="G19" s="18">
        <v>6.9444444444444441E-3</v>
      </c>
      <c r="H19" s="81">
        <f t="shared" si="0"/>
        <v>0.60416666666666652</v>
      </c>
      <c r="I19" s="113"/>
      <c r="J19" s="38"/>
    </row>
    <row r="20" spans="1:10" x14ac:dyDescent="0.3">
      <c r="A20" s="19">
        <v>3</v>
      </c>
      <c r="B20" s="43">
        <v>124498</v>
      </c>
      <c r="C20" s="42" t="s">
        <v>79</v>
      </c>
      <c r="D20" s="82">
        <v>2.5</v>
      </c>
      <c r="E20" s="41">
        <v>6.9444444444444441E-3</v>
      </c>
      <c r="F20" s="80">
        <f t="shared" si="1"/>
        <v>0.61111111111111094</v>
      </c>
      <c r="G20" s="18">
        <v>6.9444444444444441E-3</v>
      </c>
      <c r="H20" s="81">
        <f t="shared" si="0"/>
        <v>0.61805555555555536</v>
      </c>
      <c r="I20" s="113"/>
      <c r="J20" s="38"/>
    </row>
    <row r="21" spans="1:10" x14ac:dyDescent="0.3">
      <c r="A21" s="19">
        <v>4</v>
      </c>
      <c r="B21" s="43">
        <v>124460</v>
      </c>
      <c r="C21" s="42" t="s">
        <v>80</v>
      </c>
      <c r="D21" s="82">
        <v>1.5</v>
      </c>
      <c r="E21" s="41">
        <v>3.472222222222222E-3</v>
      </c>
      <c r="F21" s="80">
        <f t="shared" si="1"/>
        <v>0.62152777777777757</v>
      </c>
      <c r="G21" s="18">
        <v>1.3888888888888888E-2</v>
      </c>
      <c r="H21" s="81">
        <f t="shared" si="0"/>
        <v>0.63541666666666641</v>
      </c>
      <c r="I21" s="113" t="s">
        <v>55</v>
      </c>
      <c r="J21" s="38"/>
    </row>
    <row r="22" spans="1:10" x14ac:dyDescent="0.3">
      <c r="A22" s="19">
        <v>5</v>
      </c>
      <c r="B22" s="43">
        <v>124681</v>
      </c>
      <c r="C22" s="42" t="s">
        <v>81</v>
      </c>
      <c r="D22" s="82">
        <v>2</v>
      </c>
      <c r="E22" s="41">
        <v>3.472222222222222E-3</v>
      </c>
      <c r="F22" s="80">
        <f t="shared" si="1"/>
        <v>0.63888888888888862</v>
      </c>
      <c r="G22" s="18">
        <v>1.3888888888888888E-2</v>
      </c>
      <c r="H22" s="81">
        <f t="shared" si="0"/>
        <v>0.65277777777777746</v>
      </c>
      <c r="I22" s="113"/>
      <c r="J22" s="38"/>
    </row>
    <row r="23" spans="1:10" x14ac:dyDescent="0.3">
      <c r="A23" s="19">
        <v>6</v>
      </c>
      <c r="B23" s="43">
        <v>124482</v>
      </c>
      <c r="C23" s="42" t="s">
        <v>82</v>
      </c>
      <c r="D23" s="82">
        <v>1.5</v>
      </c>
      <c r="E23" s="41">
        <v>3.472222222222222E-3</v>
      </c>
      <c r="F23" s="80">
        <f t="shared" si="1"/>
        <v>0.65624999999999967</v>
      </c>
      <c r="G23" s="18">
        <v>1.3888888888888888E-2</v>
      </c>
      <c r="H23" s="81">
        <f t="shared" si="0"/>
        <v>0.67013888888888851</v>
      </c>
      <c r="I23" s="113"/>
      <c r="J23" s="38"/>
    </row>
    <row r="24" spans="1:10" x14ac:dyDescent="0.3">
      <c r="A24" s="19">
        <v>7</v>
      </c>
      <c r="B24" s="43">
        <v>124498</v>
      </c>
      <c r="C24" s="42" t="s">
        <v>79</v>
      </c>
      <c r="D24" s="83">
        <v>2</v>
      </c>
      <c r="E24" s="41">
        <v>6.9444444444444441E-3</v>
      </c>
      <c r="F24" s="80">
        <f t="shared" si="1"/>
        <v>0.67708333333333293</v>
      </c>
      <c r="G24" s="18">
        <v>6.9444444444444441E-3</v>
      </c>
      <c r="H24" s="81">
        <f t="shared" si="0"/>
        <v>0.68402777777777735</v>
      </c>
      <c r="I24" s="113" t="s">
        <v>25</v>
      </c>
      <c r="J24" s="38"/>
    </row>
    <row r="25" spans="1:10" x14ac:dyDescent="0.3">
      <c r="A25" s="19">
        <v>8</v>
      </c>
      <c r="B25" s="43">
        <v>124489</v>
      </c>
      <c r="C25" s="42" t="s">
        <v>78</v>
      </c>
      <c r="D25" s="83">
        <v>4</v>
      </c>
      <c r="E25" s="41">
        <v>6.9444444444444441E-3</v>
      </c>
      <c r="F25" s="80">
        <f t="shared" si="1"/>
        <v>0.69097222222222177</v>
      </c>
      <c r="G25" s="18">
        <v>6.9444444444444441E-3</v>
      </c>
      <c r="H25" s="81">
        <f t="shared" si="0"/>
        <v>0.69791666666666619</v>
      </c>
      <c r="I25" s="113"/>
      <c r="J25" s="38"/>
    </row>
    <row r="26" spans="1:10" x14ac:dyDescent="0.3">
      <c r="A26" s="19">
        <v>9</v>
      </c>
      <c r="B26" s="43">
        <v>124536</v>
      </c>
      <c r="C26" s="42" t="s">
        <v>77</v>
      </c>
      <c r="D26" s="83">
        <v>2</v>
      </c>
      <c r="E26" s="41">
        <v>3.472222222222222E-3</v>
      </c>
      <c r="F26" s="80">
        <f t="shared" si="1"/>
        <v>0.7013888888888884</v>
      </c>
      <c r="G26" s="18">
        <v>6.9444444444444441E-3</v>
      </c>
      <c r="H26" s="81">
        <f t="shared" si="0"/>
        <v>0.70833333333333282</v>
      </c>
      <c r="I26" s="113"/>
      <c r="J26" s="9" t="s">
        <v>34</v>
      </c>
    </row>
    <row r="27" spans="1:10" x14ac:dyDescent="0.3">
      <c r="A27" s="19"/>
      <c r="B27" s="77" t="s">
        <v>54</v>
      </c>
      <c r="C27" s="78" t="s">
        <v>51</v>
      </c>
      <c r="D27" s="83">
        <v>25</v>
      </c>
      <c r="E27" s="41">
        <v>3.125E-2</v>
      </c>
      <c r="F27" s="80">
        <f t="shared" si="1"/>
        <v>0.73958333333333282</v>
      </c>
      <c r="G27" s="18">
        <v>4.1666666666666664E-2</v>
      </c>
      <c r="H27" s="81">
        <f t="shared" si="0"/>
        <v>0.78124999999999944</v>
      </c>
      <c r="I27" s="35" t="s">
        <v>53</v>
      </c>
    </row>
    <row r="28" spans="1:10" x14ac:dyDescent="0.3">
      <c r="A28" s="19"/>
      <c r="B28" s="77" t="s">
        <v>52</v>
      </c>
      <c r="C28" s="78" t="s">
        <v>51</v>
      </c>
      <c r="D28" s="79" t="s">
        <v>38</v>
      </c>
      <c r="E28" s="41">
        <v>0</v>
      </c>
      <c r="F28" s="80">
        <f t="shared" si="1"/>
        <v>0.78124999999999944</v>
      </c>
      <c r="G28" s="17">
        <v>3.472222222222222E-3</v>
      </c>
      <c r="H28" s="81">
        <f t="shared" si="0"/>
        <v>0.78472222222222165</v>
      </c>
      <c r="I28" s="18" t="s">
        <v>50</v>
      </c>
    </row>
    <row r="29" spans="1:10" x14ac:dyDescent="0.3">
      <c r="D29" s="33"/>
      <c r="E29" s="20"/>
      <c r="F29" s="20"/>
      <c r="G29" s="20"/>
      <c r="H29" s="20"/>
      <c r="I29" s="21"/>
    </row>
    <row r="30" spans="1:10" x14ac:dyDescent="0.3">
      <c r="B30" s="28" t="s">
        <v>26</v>
      </c>
      <c r="C30" s="29">
        <f>H28-F16</f>
        <v>0.27430555555555503</v>
      </c>
      <c r="D30" s="28"/>
      <c r="E30" s="28"/>
      <c r="F30" s="28"/>
      <c r="G30" s="28"/>
      <c r="H30" s="32"/>
    </row>
    <row r="31" spans="1:10" x14ac:dyDescent="0.3">
      <c r="B31" s="28" t="s">
        <v>27</v>
      </c>
      <c r="C31" s="31">
        <f>SUM(E16:E28)</f>
        <v>0.10069444444444446</v>
      </c>
      <c r="D31" s="49"/>
      <c r="E31" s="30"/>
      <c r="F31" s="28"/>
      <c r="G31" s="28"/>
      <c r="H31" s="27"/>
      <c r="I31" s="22"/>
    </row>
    <row r="32" spans="1:10" x14ac:dyDescent="0.3">
      <c r="B32" s="28" t="s">
        <v>28</v>
      </c>
      <c r="C32" s="31">
        <f>SUM(G16:G28)</f>
        <v>0.1736111111111111</v>
      </c>
      <c r="D32" s="49"/>
      <c r="E32" s="28"/>
      <c r="F32" s="28"/>
      <c r="G32" s="28"/>
      <c r="H32" s="27"/>
      <c r="I32" s="23"/>
    </row>
    <row r="33" spans="2:9" x14ac:dyDescent="0.3">
      <c r="B33" s="48"/>
      <c r="C33" s="48"/>
      <c r="E33" s="46"/>
      <c r="F33" s="46"/>
      <c r="G33" s="46"/>
      <c r="H33" s="46"/>
      <c r="I33" s="22"/>
    </row>
    <row r="34" spans="2:9" x14ac:dyDescent="0.3">
      <c r="B34" s="48"/>
      <c r="C34" s="47"/>
      <c r="E34" s="46"/>
      <c r="F34" s="46"/>
      <c r="G34" s="46"/>
      <c r="H34" s="46"/>
    </row>
    <row r="35" spans="2:9" s="7" customFormat="1" x14ac:dyDescent="0.3">
      <c r="B35" s="24"/>
      <c r="E35" s="8"/>
      <c r="F35" s="8"/>
      <c r="G35" s="8"/>
      <c r="H35" s="8"/>
      <c r="I35" s="8"/>
    </row>
    <row r="36" spans="2:9" x14ac:dyDescent="0.3">
      <c r="B36" s="45"/>
    </row>
  </sheetData>
  <mergeCells count="11">
    <mergeCell ref="I18:I20"/>
    <mergeCell ref="I21:I23"/>
    <mergeCell ref="I24:I26"/>
    <mergeCell ref="A4:I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C37" sqref="C37"/>
    </sheetView>
  </sheetViews>
  <sheetFormatPr defaultColWidth="10.44140625" defaultRowHeight="13.8" x14ac:dyDescent="0.3"/>
  <cols>
    <col min="1" max="1" width="4.109375" style="9" customWidth="1"/>
    <col min="2" max="2" width="26.44140625" style="9" customWidth="1"/>
    <col min="3" max="3" width="37.88671875" style="9" customWidth="1"/>
    <col min="4" max="4" width="14" style="9" customWidth="1"/>
    <col min="5" max="5" width="8.77734375" style="9" customWidth="1"/>
    <col min="6" max="6" width="11.44140625" style="9" customWidth="1"/>
    <col min="7" max="7" width="10" style="9" customWidth="1"/>
    <col min="8" max="8" width="12.44140625" style="9" customWidth="1"/>
    <col min="9" max="9" width="27.5546875" style="9" customWidth="1"/>
    <col min="10" max="21" width="5.5546875" style="9" customWidth="1"/>
    <col min="22" max="16384" width="10.44140625" style="9"/>
  </cols>
  <sheetData>
    <row r="1" spans="1:11" s="40" customFormat="1" x14ac:dyDescent="0.3">
      <c r="B1" s="50"/>
      <c r="C1" s="50"/>
      <c r="D1" s="51"/>
      <c r="F1" s="50"/>
      <c r="G1" s="50"/>
      <c r="H1" s="50"/>
      <c r="I1" s="50"/>
      <c r="J1" s="51"/>
      <c r="K1" s="51"/>
    </row>
    <row r="2" spans="1:11" s="40" customFormat="1" x14ac:dyDescent="0.3">
      <c r="B2" s="50"/>
      <c r="C2" s="50"/>
      <c r="D2" s="51"/>
      <c r="F2" s="50"/>
      <c r="G2" s="50"/>
      <c r="H2" s="50"/>
      <c r="I2" s="50"/>
      <c r="J2" s="51"/>
      <c r="K2" s="51"/>
    </row>
    <row r="3" spans="1:11" s="8" customFormat="1" x14ac:dyDescent="0.3">
      <c r="A3" s="4"/>
      <c r="B3" s="4"/>
      <c r="C3" s="4"/>
      <c r="D3" s="5"/>
      <c r="E3" s="6"/>
      <c r="F3" s="7"/>
      <c r="G3" s="7"/>
      <c r="H3" s="7"/>
      <c r="I3" s="7"/>
      <c r="J3" s="7"/>
    </row>
    <row r="4" spans="1:11" ht="15.75" customHeight="1" x14ac:dyDescent="0.3">
      <c r="A4" s="114" t="s">
        <v>6</v>
      </c>
      <c r="B4" s="114"/>
      <c r="C4" s="114"/>
      <c r="D4" s="114"/>
      <c r="E4" s="114"/>
      <c r="F4" s="114"/>
      <c r="G4" s="114"/>
      <c r="H4" s="114"/>
      <c r="I4" s="114"/>
    </row>
    <row r="5" spans="1:11" ht="15.75" customHeight="1" x14ac:dyDescent="0.3">
      <c r="A5" s="114" t="s">
        <v>60</v>
      </c>
      <c r="B5" s="114"/>
      <c r="C5" s="114"/>
      <c r="D5" s="114"/>
      <c r="E5" s="114"/>
      <c r="F5" s="114"/>
      <c r="G5" s="114"/>
      <c r="H5" s="114"/>
      <c r="I5" s="114"/>
    </row>
    <row r="6" spans="1:11" x14ac:dyDescent="0.3">
      <c r="A6" s="9" t="s">
        <v>7</v>
      </c>
      <c r="C6" s="10" t="s">
        <v>8</v>
      </c>
    </row>
    <row r="7" spans="1:11" x14ac:dyDescent="0.3">
      <c r="A7" s="9" t="s">
        <v>9</v>
      </c>
      <c r="C7" s="13" t="s">
        <v>46</v>
      </c>
    </row>
    <row r="8" spans="1:11" x14ac:dyDescent="0.3">
      <c r="A8" s="9" t="s">
        <v>10</v>
      </c>
      <c r="C8" s="11"/>
    </row>
    <row r="9" spans="1:11" x14ac:dyDescent="0.3">
      <c r="A9" s="9" t="s">
        <v>11</v>
      </c>
      <c r="C9" s="10" t="s">
        <v>41</v>
      </c>
    </row>
    <row r="10" spans="1:11" x14ac:dyDescent="0.3">
      <c r="A10" s="9" t="s">
        <v>12</v>
      </c>
      <c r="C10" s="25">
        <f>SUM(D16:D27)</f>
        <v>49</v>
      </c>
    </row>
    <row r="11" spans="1:11" x14ac:dyDescent="0.3">
      <c r="A11" s="9" t="s">
        <v>13</v>
      </c>
      <c r="C11" s="10" t="s">
        <v>14</v>
      </c>
    </row>
    <row r="12" spans="1:11" x14ac:dyDescent="0.3">
      <c r="A12" s="12" t="s">
        <v>15</v>
      </c>
      <c r="B12" s="12"/>
      <c r="C12" s="39">
        <v>3000</v>
      </c>
      <c r="D12" s="13"/>
      <c r="F12" s="13"/>
      <c r="G12" s="12"/>
      <c r="H12" s="12"/>
      <c r="I12" s="12"/>
    </row>
    <row r="13" spans="1:11" ht="15.6" x14ac:dyDescent="0.3">
      <c r="H13" s="44" t="s">
        <v>31</v>
      </c>
    </row>
    <row r="14" spans="1:11" x14ac:dyDescent="0.3">
      <c r="A14" s="115" t="s">
        <v>16</v>
      </c>
      <c r="B14" s="117" t="s">
        <v>17</v>
      </c>
      <c r="C14" s="119" t="s">
        <v>18</v>
      </c>
      <c r="D14" s="117" t="s">
        <v>19</v>
      </c>
      <c r="E14" s="117" t="s">
        <v>20</v>
      </c>
      <c r="F14" s="117"/>
      <c r="G14" s="117"/>
      <c r="H14" s="117"/>
      <c r="I14" s="117" t="s">
        <v>21</v>
      </c>
    </row>
    <row r="15" spans="1:11" ht="27.6" x14ac:dyDescent="0.3">
      <c r="A15" s="116"/>
      <c r="B15" s="118"/>
      <c r="C15" s="120"/>
      <c r="D15" s="121"/>
      <c r="E15" s="15" t="s">
        <v>36</v>
      </c>
      <c r="F15" s="15" t="s">
        <v>37</v>
      </c>
      <c r="G15" s="15" t="s">
        <v>22</v>
      </c>
      <c r="H15" s="15" t="s">
        <v>23</v>
      </c>
      <c r="I15" s="117"/>
    </row>
    <row r="16" spans="1:11" x14ac:dyDescent="0.3">
      <c r="A16" s="84"/>
      <c r="B16" s="85" t="s">
        <v>52</v>
      </c>
      <c r="C16" s="86" t="s">
        <v>83</v>
      </c>
      <c r="D16" s="87" t="s">
        <v>38</v>
      </c>
      <c r="E16" s="34">
        <v>0</v>
      </c>
      <c r="F16" s="88">
        <v>0.50347222222222221</v>
      </c>
      <c r="G16" s="17">
        <v>3.472222222222222E-3</v>
      </c>
      <c r="H16" s="89">
        <f t="shared" ref="H16:H27" si="0">F16+G16</f>
        <v>0.50694444444444442</v>
      </c>
      <c r="I16" s="18" t="s">
        <v>50</v>
      </c>
    </row>
    <row r="17" spans="1:10" x14ac:dyDescent="0.3">
      <c r="A17" s="19"/>
      <c r="B17" s="85" t="s">
        <v>54</v>
      </c>
      <c r="C17" s="86" t="s">
        <v>83</v>
      </c>
      <c r="D17" s="87" t="s">
        <v>38</v>
      </c>
      <c r="E17" s="34">
        <v>0</v>
      </c>
      <c r="F17" s="88">
        <f t="shared" ref="F17:F27" si="1">H16+E17</f>
        <v>0.50694444444444442</v>
      </c>
      <c r="G17" s="18">
        <v>2.7777777777777776E-2</v>
      </c>
      <c r="H17" s="89">
        <f t="shared" si="0"/>
        <v>0.53472222222222221</v>
      </c>
      <c r="I17" s="86" t="s">
        <v>24</v>
      </c>
      <c r="J17" s="9" t="s">
        <v>24</v>
      </c>
    </row>
    <row r="18" spans="1:10" x14ac:dyDescent="0.3">
      <c r="A18" s="19">
        <v>1</v>
      </c>
      <c r="B18" s="90">
        <v>129272</v>
      </c>
      <c r="C18" s="91" t="s">
        <v>84</v>
      </c>
      <c r="D18" s="92">
        <v>17</v>
      </c>
      <c r="E18" s="41">
        <v>3.125E-2</v>
      </c>
      <c r="F18" s="88">
        <f t="shared" si="1"/>
        <v>0.56597222222222221</v>
      </c>
      <c r="G18" s="18">
        <v>6.9444444444444441E-3</v>
      </c>
      <c r="H18" s="89">
        <f t="shared" si="0"/>
        <v>0.57291666666666663</v>
      </c>
      <c r="I18" s="35" t="s">
        <v>58</v>
      </c>
      <c r="J18" s="38"/>
    </row>
    <row r="19" spans="1:10" x14ac:dyDescent="0.3">
      <c r="A19" s="19">
        <f>A18+1</f>
        <v>2</v>
      </c>
      <c r="B19" s="90">
        <v>129110</v>
      </c>
      <c r="C19" s="91" t="s">
        <v>85</v>
      </c>
      <c r="D19" s="92">
        <v>2</v>
      </c>
      <c r="E19" s="41">
        <v>6.9444444444444441E-3</v>
      </c>
      <c r="F19" s="88">
        <f t="shared" si="1"/>
        <v>0.57986111111111105</v>
      </c>
      <c r="G19" s="18">
        <v>1.3888888888888888E-2</v>
      </c>
      <c r="H19" s="89">
        <f t="shared" si="0"/>
        <v>0.59374999999999989</v>
      </c>
      <c r="I19" s="113" t="s">
        <v>55</v>
      </c>
      <c r="J19" s="38"/>
    </row>
    <row r="20" spans="1:10" x14ac:dyDescent="0.3">
      <c r="A20" s="19">
        <f t="shared" ref="A20:A25" si="2">A19+1</f>
        <v>3</v>
      </c>
      <c r="B20" s="90">
        <v>129063</v>
      </c>
      <c r="C20" s="91" t="s">
        <v>85</v>
      </c>
      <c r="D20" s="92">
        <v>0.5</v>
      </c>
      <c r="E20" s="41">
        <v>3.472222222222222E-3</v>
      </c>
      <c r="F20" s="88">
        <f t="shared" si="1"/>
        <v>0.5972222222222221</v>
      </c>
      <c r="G20" s="18">
        <v>1.0416666666666666E-2</v>
      </c>
      <c r="H20" s="89">
        <f t="shared" si="0"/>
        <v>0.60763888888888873</v>
      </c>
      <c r="I20" s="113"/>
      <c r="J20" s="38"/>
    </row>
    <row r="21" spans="1:10" x14ac:dyDescent="0.3">
      <c r="A21" s="19">
        <f t="shared" si="2"/>
        <v>4</v>
      </c>
      <c r="B21" s="90">
        <v>127051</v>
      </c>
      <c r="C21" s="91" t="s">
        <v>86</v>
      </c>
      <c r="D21" s="92">
        <v>3</v>
      </c>
      <c r="E21" s="41">
        <v>6.9444444444444441E-3</v>
      </c>
      <c r="F21" s="88">
        <f t="shared" si="1"/>
        <v>0.61458333333333315</v>
      </c>
      <c r="G21" s="18">
        <v>1.3888888888888888E-2</v>
      </c>
      <c r="H21" s="89">
        <f t="shared" si="0"/>
        <v>0.62847222222222199</v>
      </c>
      <c r="I21" s="113"/>
      <c r="J21" s="38"/>
    </row>
    <row r="22" spans="1:10" x14ac:dyDescent="0.3">
      <c r="A22" s="19">
        <f t="shared" si="2"/>
        <v>5</v>
      </c>
      <c r="B22" s="90">
        <v>127473</v>
      </c>
      <c r="C22" s="91" t="s">
        <v>87</v>
      </c>
      <c r="D22" s="92">
        <v>3</v>
      </c>
      <c r="E22" s="41">
        <v>1.0416666666666666E-2</v>
      </c>
      <c r="F22" s="88">
        <f t="shared" si="1"/>
        <v>0.63888888888888862</v>
      </c>
      <c r="G22" s="18">
        <v>1.3888888888888888E-2</v>
      </c>
      <c r="H22" s="89">
        <f t="shared" si="0"/>
        <v>0.65277777777777746</v>
      </c>
      <c r="I22" s="113"/>
      <c r="J22" s="38"/>
    </row>
    <row r="23" spans="1:10" x14ac:dyDescent="0.3">
      <c r="A23" s="19">
        <f t="shared" si="2"/>
        <v>6</v>
      </c>
      <c r="B23" s="90">
        <v>127994</v>
      </c>
      <c r="C23" s="93" t="s">
        <v>88</v>
      </c>
      <c r="D23" s="92">
        <v>2</v>
      </c>
      <c r="E23" s="41">
        <v>6.9444444444444441E-3</v>
      </c>
      <c r="F23" s="88">
        <f t="shared" si="1"/>
        <v>0.65972222222222188</v>
      </c>
      <c r="G23" s="18">
        <v>1.3888888888888888E-2</v>
      </c>
      <c r="H23" s="89">
        <f t="shared" si="0"/>
        <v>0.67361111111111072</v>
      </c>
      <c r="I23" s="113"/>
      <c r="J23" s="38"/>
    </row>
    <row r="24" spans="1:10" x14ac:dyDescent="0.3">
      <c r="A24" s="19">
        <f t="shared" si="2"/>
        <v>7</v>
      </c>
      <c r="B24" s="90">
        <v>103070</v>
      </c>
      <c r="C24" s="93" t="s">
        <v>88</v>
      </c>
      <c r="D24" s="92">
        <v>0.5</v>
      </c>
      <c r="E24" s="41">
        <v>3.472222222222222E-3</v>
      </c>
      <c r="F24" s="88">
        <f t="shared" si="1"/>
        <v>0.67708333333333293</v>
      </c>
      <c r="G24" s="18">
        <v>1.0416666666666666E-2</v>
      </c>
      <c r="H24" s="89">
        <f t="shared" si="0"/>
        <v>0.68749999999999956</v>
      </c>
      <c r="I24" s="113"/>
      <c r="J24" s="38"/>
    </row>
    <row r="25" spans="1:10" x14ac:dyDescent="0.3">
      <c r="A25" s="19">
        <f t="shared" si="2"/>
        <v>8</v>
      </c>
      <c r="B25" s="90">
        <v>129272</v>
      </c>
      <c r="C25" s="91" t="s">
        <v>84</v>
      </c>
      <c r="D25" s="92">
        <v>3</v>
      </c>
      <c r="E25" s="41">
        <v>1.0416666666666666E-2</v>
      </c>
      <c r="F25" s="88">
        <f t="shared" si="1"/>
        <v>0.69791666666666619</v>
      </c>
      <c r="G25" s="18">
        <v>6.9444444444444441E-3</v>
      </c>
      <c r="H25" s="89">
        <f t="shared" si="0"/>
        <v>0.70486111111111061</v>
      </c>
      <c r="I25" s="35" t="s">
        <v>25</v>
      </c>
      <c r="J25" s="9" t="s">
        <v>34</v>
      </c>
    </row>
    <row r="26" spans="1:10" x14ac:dyDescent="0.3">
      <c r="A26" s="19"/>
      <c r="B26" s="85" t="s">
        <v>54</v>
      </c>
      <c r="C26" s="86" t="s">
        <v>83</v>
      </c>
      <c r="D26" s="94">
        <v>18</v>
      </c>
      <c r="E26" s="41">
        <v>3.4722222222222224E-2</v>
      </c>
      <c r="F26" s="88">
        <f>H25+E26</f>
        <v>0.73958333333333282</v>
      </c>
      <c r="G26" s="18">
        <v>2.7777777777777776E-2</v>
      </c>
      <c r="H26" s="89">
        <f t="shared" si="0"/>
        <v>0.76736111111111061</v>
      </c>
      <c r="I26" s="35" t="s">
        <v>53</v>
      </c>
      <c r="J26" s="38"/>
    </row>
    <row r="27" spans="1:10" x14ac:dyDescent="0.3">
      <c r="A27" s="19"/>
      <c r="B27" s="85" t="s">
        <v>52</v>
      </c>
      <c r="C27" s="86" t="s">
        <v>83</v>
      </c>
      <c r="D27" s="87" t="s">
        <v>38</v>
      </c>
      <c r="E27" s="34">
        <v>0</v>
      </c>
      <c r="F27" s="88">
        <f t="shared" si="1"/>
        <v>0.76736111111111061</v>
      </c>
      <c r="G27" s="17">
        <v>3.472222222222222E-3</v>
      </c>
      <c r="H27" s="89">
        <f t="shared" si="0"/>
        <v>0.77083333333333282</v>
      </c>
      <c r="I27" s="18" t="s">
        <v>50</v>
      </c>
      <c r="J27" s="38"/>
    </row>
    <row r="28" spans="1:10" x14ac:dyDescent="0.3">
      <c r="D28" s="33"/>
      <c r="E28" s="20"/>
      <c r="F28" s="20"/>
      <c r="G28" s="20"/>
      <c r="H28" s="20"/>
      <c r="I28" s="21"/>
    </row>
    <row r="29" spans="1:10" x14ac:dyDescent="0.3">
      <c r="B29" s="28" t="s">
        <v>26</v>
      </c>
      <c r="C29" s="29">
        <f>H27-F16</f>
        <v>0.26736111111111061</v>
      </c>
      <c r="D29" s="28"/>
      <c r="E29" s="28"/>
      <c r="F29" s="28"/>
      <c r="G29" s="28"/>
      <c r="H29" s="32"/>
    </row>
    <row r="30" spans="1:10" x14ac:dyDescent="0.3">
      <c r="B30" s="28" t="s">
        <v>27</v>
      </c>
      <c r="C30" s="31">
        <f>SUM(E16:E27)</f>
        <v>0.11458333333333334</v>
      </c>
      <c r="D30" s="49"/>
      <c r="E30" s="30"/>
      <c r="F30" s="28"/>
      <c r="G30" s="28"/>
      <c r="H30" s="27"/>
      <c r="I30" s="22"/>
    </row>
    <row r="31" spans="1:10" x14ac:dyDescent="0.3">
      <c r="B31" s="28" t="s">
        <v>28</v>
      </c>
      <c r="C31" s="31">
        <f>SUM(G16:G27)</f>
        <v>0.15277777777777779</v>
      </c>
      <c r="D31" s="49"/>
      <c r="E31" s="28"/>
      <c r="F31" s="28"/>
      <c r="G31" s="28"/>
      <c r="H31" s="27"/>
      <c r="I31" s="23"/>
    </row>
    <row r="32" spans="1:10" x14ac:dyDescent="0.3">
      <c r="B32" s="48"/>
      <c r="C32" s="48"/>
      <c r="E32" s="46"/>
      <c r="F32" s="46"/>
      <c r="G32" s="46"/>
      <c r="H32" s="46"/>
      <c r="I32" s="22"/>
    </row>
    <row r="33" spans="2:9" x14ac:dyDescent="0.3">
      <c r="B33" s="48"/>
      <c r="C33" s="47"/>
      <c r="E33" s="46"/>
      <c r="F33" s="46"/>
      <c r="G33" s="46"/>
      <c r="H33" s="46"/>
    </row>
    <row r="34" spans="2:9" s="7" customFormat="1" x14ac:dyDescent="0.3">
      <c r="B34" s="24"/>
      <c r="E34" s="8"/>
      <c r="F34" s="8"/>
      <c r="G34" s="8"/>
      <c r="H34" s="8"/>
      <c r="I34" s="8"/>
    </row>
    <row r="35" spans="2:9" x14ac:dyDescent="0.3">
      <c r="B35" s="45"/>
    </row>
  </sheetData>
  <mergeCells count="9">
    <mergeCell ref="I19:I24"/>
    <mergeCell ref="A4:I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activeCell="C41" sqref="C41"/>
    </sheetView>
  </sheetViews>
  <sheetFormatPr defaultColWidth="10.44140625" defaultRowHeight="13.8" x14ac:dyDescent="0.3"/>
  <cols>
    <col min="1" max="1" width="4.109375" style="9" customWidth="1"/>
    <col min="2" max="2" width="26.44140625" style="9" customWidth="1"/>
    <col min="3" max="3" width="37.88671875" style="9" customWidth="1"/>
    <col min="4" max="4" width="14" style="9" customWidth="1"/>
    <col min="5" max="5" width="8.77734375" style="9" customWidth="1"/>
    <col min="6" max="6" width="11.44140625" style="9" customWidth="1"/>
    <col min="7" max="7" width="10" style="9" customWidth="1"/>
    <col min="8" max="8" width="12.44140625" style="9" customWidth="1"/>
    <col min="9" max="9" width="27.5546875" style="9" customWidth="1"/>
    <col min="10" max="21" width="5.5546875" style="9" customWidth="1"/>
    <col min="22" max="16384" width="10.44140625" style="9"/>
  </cols>
  <sheetData>
    <row r="1" spans="1:11" s="40" customFormat="1" x14ac:dyDescent="0.3">
      <c r="B1" s="50"/>
      <c r="C1" s="50"/>
      <c r="D1" s="51"/>
      <c r="F1" s="50"/>
      <c r="G1" s="50"/>
      <c r="H1" s="50"/>
      <c r="I1" s="50"/>
      <c r="J1" s="51"/>
      <c r="K1" s="51"/>
    </row>
    <row r="2" spans="1:11" s="40" customFormat="1" x14ac:dyDescent="0.3">
      <c r="B2" s="50"/>
      <c r="C2" s="50"/>
      <c r="D2" s="51"/>
      <c r="F2" s="50"/>
      <c r="G2" s="50"/>
      <c r="H2" s="50"/>
      <c r="I2" s="50"/>
      <c r="J2" s="51"/>
      <c r="K2" s="51"/>
    </row>
    <row r="3" spans="1:11" s="8" customFormat="1" x14ac:dyDescent="0.3">
      <c r="A3" s="4"/>
      <c r="B3" s="4"/>
      <c r="C3" s="4"/>
      <c r="D3" s="5"/>
      <c r="E3" s="6"/>
      <c r="F3" s="7"/>
      <c r="G3" s="7"/>
      <c r="H3" s="7"/>
      <c r="I3" s="7"/>
      <c r="J3" s="7"/>
    </row>
    <row r="4" spans="1:11" ht="15.75" customHeight="1" x14ac:dyDescent="0.3">
      <c r="A4" s="114" t="s">
        <v>6</v>
      </c>
      <c r="B4" s="114"/>
      <c r="C4" s="114"/>
      <c r="D4" s="114"/>
      <c r="E4" s="114"/>
      <c r="F4" s="114"/>
      <c r="G4" s="114"/>
      <c r="H4" s="114"/>
      <c r="I4" s="114"/>
    </row>
    <row r="5" spans="1:11" ht="15.75" customHeight="1" x14ac:dyDescent="0.3">
      <c r="A5" s="114" t="s">
        <v>60</v>
      </c>
      <c r="B5" s="114"/>
      <c r="C5" s="114"/>
      <c r="D5" s="114"/>
      <c r="E5" s="114"/>
      <c r="F5" s="114"/>
      <c r="G5" s="114"/>
      <c r="H5" s="114"/>
      <c r="I5" s="114"/>
    </row>
    <row r="6" spans="1:11" x14ac:dyDescent="0.3">
      <c r="A6" s="9" t="s">
        <v>7</v>
      </c>
      <c r="C6" s="10" t="s">
        <v>8</v>
      </c>
    </row>
    <row r="7" spans="1:11" x14ac:dyDescent="0.3">
      <c r="A7" s="9" t="s">
        <v>9</v>
      </c>
      <c r="C7" s="13" t="s">
        <v>47</v>
      </c>
    </row>
    <row r="8" spans="1:11" x14ac:dyDescent="0.3">
      <c r="A8" s="9" t="s">
        <v>10</v>
      </c>
      <c r="C8" s="11"/>
    </row>
    <row r="9" spans="1:11" x14ac:dyDescent="0.3">
      <c r="A9" s="9" t="s">
        <v>11</v>
      </c>
      <c r="C9" s="10" t="s">
        <v>5</v>
      </c>
    </row>
    <row r="10" spans="1:11" x14ac:dyDescent="0.3">
      <c r="A10" s="9" t="s">
        <v>12</v>
      </c>
      <c r="C10" s="25">
        <f>SUM(D16:D25)</f>
        <v>48</v>
      </c>
    </row>
    <row r="11" spans="1:11" x14ac:dyDescent="0.3">
      <c r="A11" s="9" t="s">
        <v>13</v>
      </c>
      <c r="C11" s="10" t="s">
        <v>14</v>
      </c>
    </row>
    <row r="12" spans="1:11" x14ac:dyDescent="0.3">
      <c r="A12" s="12" t="s">
        <v>15</v>
      </c>
      <c r="B12" s="12"/>
      <c r="C12" s="39">
        <v>3000</v>
      </c>
      <c r="D12" s="13"/>
      <c r="F12" s="13"/>
      <c r="G12" s="12"/>
      <c r="H12" s="12"/>
      <c r="I12" s="12"/>
    </row>
    <row r="13" spans="1:11" ht="15.6" x14ac:dyDescent="0.3">
      <c r="H13" s="44" t="s">
        <v>31</v>
      </c>
    </row>
    <row r="14" spans="1:11" x14ac:dyDescent="0.3">
      <c r="A14" s="115" t="s">
        <v>16</v>
      </c>
      <c r="B14" s="117" t="s">
        <v>17</v>
      </c>
      <c r="C14" s="119" t="s">
        <v>18</v>
      </c>
      <c r="D14" s="117" t="s">
        <v>19</v>
      </c>
      <c r="E14" s="117" t="s">
        <v>20</v>
      </c>
      <c r="F14" s="117"/>
      <c r="G14" s="117"/>
      <c r="H14" s="117"/>
      <c r="I14" s="117" t="s">
        <v>21</v>
      </c>
    </row>
    <row r="15" spans="1:11" ht="27.6" x14ac:dyDescent="0.3">
      <c r="A15" s="116"/>
      <c r="B15" s="118"/>
      <c r="C15" s="120"/>
      <c r="D15" s="121"/>
      <c r="E15" s="15" t="s">
        <v>36</v>
      </c>
      <c r="F15" s="15" t="s">
        <v>37</v>
      </c>
      <c r="G15" s="15" t="s">
        <v>22</v>
      </c>
      <c r="H15" s="15" t="s">
        <v>23</v>
      </c>
      <c r="I15" s="117"/>
    </row>
    <row r="16" spans="1:11" x14ac:dyDescent="0.3">
      <c r="A16" s="84"/>
      <c r="B16" s="85" t="s">
        <v>52</v>
      </c>
      <c r="C16" s="86" t="s">
        <v>83</v>
      </c>
      <c r="D16" s="87" t="s">
        <v>38</v>
      </c>
      <c r="E16" s="34">
        <v>0</v>
      </c>
      <c r="F16" s="88">
        <v>0.50347222222222221</v>
      </c>
      <c r="G16" s="17">
        <v>3.472222222222222E-3</v>
      </c>
      <c r="H16" s="89">
        <f t="shared" ref="H16:H25" si="0">F16+G16</f>
        <v>0.50694444444444442</v>
      </c>
      <c r="I16" s="18" t="s">
        <v>50</v>
      </c>
    </row>
    <row r="17" spans="1:10" x14ac:dyDescent="0.3">
      <c r="A17" s="19"/>
      <c r="B17" s="85" t="s">
        <v>54</v>
      </c>
      <c r="C17" s="86" t="s">
        <v>83</v>
      </c>
      <c r="D17" s="87" t="s">
        <v>38</v>
      </c>
      <c r="E17" s="34">
        <v>0</v>
      </c>
      <c r="F17" s="88">
        <f t="shared" ref="F17:F25" si="1">H16+E17</f>
        <v>0.50694444444444442</v>
      </c>
      <c r="G17" s="18">
        <v>2.7777777777777776E-2</v>
      </c>
      <c r="H17" s="89">
        <f t="shared" si="0"/>
        <v>0.53472222222222221</v>
      </c>
      <c r="I17" s="86" t="s">
        <v>24</v>
      </c>
      <c r="J17" s="9" t="s">
        <v>24</v>
      </c>
    </row>
    <row r="18" spans="1:10" x14ac:dyDescent="0.3">
      <c r="A18" s="19">
        <v>1</v>
      </c>
      <c r="B18" s="90">
        <v>129272</v>
      </c>
      <c r="C18" s="91" t="s">
        <v>84</v>
      </c>
      <c r="D18" s="92">
        <v>17</v>
      </c>
      <c r="E18" s="41">
        <v>3.125E-2</v>
      </c>
      <c r="F18" s="88">
        <f t="shared" si="1"/>
        <v>0.56597222222222221</v>
      </c>
      <c r="G18" s="18">
        <v>6.9444444444444441E-3</v>
      </c>
      <c r="H18" s="89">
        <f t="shared" si="0"/>
        <v>0.57291666666666663</v>
      </c>
      <c r="I18" s="35" t="s">
        <v>58</v>
      </c>
      <c r="J18" s="38"/>
    </row>
    <row r="19" spans="1:10" x14ac:dyDescent="0.3">
      <c r="A19" s="19">
        <f>A18+1</f>
        <v>2</v>
      </c>
      <c r="B19" s="90">
        <v>129110</v>
      </c>
      <c r="C19" s="91" t="s">
        <v>85</v>
      </c>
      <c r="D19" s="92">
        <v>2</v>
      </c>
      <c r="E19" s="41">
        <v>6.9444444444444441E-3</v>
      </c>
      <c r="F19" s="88">
        <f t="shared" si="1"/>
        <v>0.57986111111111105</v>
      </c>
      <c r="G19" s="18">
        <v>1.3888888888888888E-2</v>
      </c>
      <c r="H19" s="89">
        <f t="shared" si="0"/>
        <v>0.59374999999999989</v>
      </c>
      <c r="I19" s="122" t="s">
        <v>55</v>
      </c>
      <c r="J19" s="38"/>
    </row>
    <row r="20" spans="1:10" x14ac:dyDescent="0.3">
      <c r="A20" s="19">
        <f t="shared" ref="A20:A23" si="2">A19+1</f>
        <v>3</v>
      </c>
      <c r="B20" s="90">
        <v>127051</v>
      </c>
      <c r="C20" s="91" t="s">
        <v>86</v>
      </c>
      <c r="D20" s="92">
        <v>3</v>
      </c>
      <c r="E20" s="41">
        <v>6.9444444444444441E-3</v>
      </c>
      <c r="F20" s="88">
        <f>H19+E20</f>
        <v>0.60069444444444431</v>
      </c>
      <c r="G20" s="18">
        <v>1.3888888888888888E-2</v>
      </c>
      <c r="H20" s="89">
        <f t="shared" si="0"/>
        <v>0.61458333333333315</v>
      </c>
      <c r="I20" s="123"/>
      <c r="J20" s="38"/>
    </row>
    <row r="21" spans="1:10" x14ac:dyDescent="0.3">
      <c r="A21" s="19">
        <f t="shared" si="2"/>
        <v>4</v>
      </c>
      <c r="B21" s="90">
        <v>127473</v>
      </c>
      <c r="C21" s="91" t="s">
        <v>87</v>
      </c>
      <c r="D21" s="92">
        <v>3</v>
      </c>
      <c r="E21" s="41">
        <v>1.0416666666666666E-2</v>
      </c>
      <c r="F21" s="88">
        <f t="shared" si="1"/>
        <v>0.62499999999999978</v>
      </c>
      <c r="G21" s="18">
        <v>1.3888888888888888E-2</v>
      </c>
      <c r="H21" s="89">
        <f t="shared" si="0"/>
        <v>0.63888888888888862</v>
      </c>
      <c r="I21" s="123"/>
      <c r="J21" s="38"/>
    </row>
    <row r="22" spans="1:10" x14ac:dyDescent="0.3">
      <c r="A22" s="19">
        <f t="shared" si="2"/>
        <v>5</v>
      </c>
      <c r="B22" s="90">
        <v>127994</v>
      </c>
      <c r="C22" s="93" t="s">
        <v>88</v>
      </c>
      <c r="D22" s="92">
        <v>2</v>
      </c>
      <c r="E22" s="41">
        <v>6.9444444444444441E-3</v>
      </c>
      <c r="F22" s="88">
        <f t="shared" si="1"/>
        <v>0.64583333333333304</v>
      </c>
      <c r="G22" s="18">
        <v>1.3888888888888888E-2</v>
      </c>
      <c r="H22" s="89">
        <f t="shared" si="0"/>
        <v>0.65972222222222188</v>
      </c>
      <c r="I22" s="124"/>
      <c r="J22" s="38"/>
    </row>
    <row r="23" spans="1:10" x14ac:dyDescent="0.3">
      <c r="A23" s="19">
        <f t="shared" si="2"/>
        <v>6</v>
      </c>
      <c r="B23" s="90">
        <v>129272</v>
      </c>
      <c r="C23" s="91" t="s">
        <v>84</v>
      </c>
      <c r="D23" s="92">
        <v>3</v>
      </c>
      <c r="E23" s="41">
        <v>1.0416666666666666E-2</v>
      </c>
      <c r="F23" s="88">
        <f>H22+E23</f>
        <v>0.67013888888888851</v>
      </c>
      <c r="G23" s="18">
        <v>6.9444444444444441E-3</v>
      </c>
      <c r="H23" s="89">
        <f t="shared" si="0"/>
        <v>0.67708333333333293</v>
      </c>
      <c r="I23" s="35" t="s">
        <v>25</v>
      </c>
      <c r="J23" s="9" t="s">
        <v>34</v>
      </c>
    </row>
    <row r="24" spans="1:10" x14ac:dyDescent="0.3">
      <c r="A24" s="19"/>
      <c r="B24" s="85" t="s">
        <v>54</v>
      </c>
      <c r="C24" s="86" t="s">
        <v>83</v>
      </c>
      <c r="D24" s="94">
        <v>18</v>
      </c>
      <c r="E24" s="41">
        <v>3.4722222222222224E-2</v>
      </c>
      <c r="F24" s="88">
        <f>H23+E24</f>
        <v>0.71180555555555514</v>
      </c>
      <c r="G24" s="18">
        <v>2.7777777777777776E-2</v>
      </c>
      <c r="H24" s="89">
        <f t="shared" si="0"/>
        <v>0.73958333333333293</v>
      </c>
      <c r="I24" s="35" t="s">
        <v>53</v>
      </c>
      <c r="J24" s="38"/>
    </row>
    <row r="25" spans="1:10" x14ac:dyDescent="0.3">
      <c r="A25" s="19"/>
      <c r="B25" s="85" t="s">
        <v>52</v>
      </c>
      <c r="C25" s="86" t="s">
        <v>83</v>
      </c>
      <c r="D25" s="87" t="s">
        <v>38</v>
      </c>
      <c r="E25" s="34">
        <v>0</v>
      </c>
      <c r="F25" s="88">
        <f t="shared" si="1"/>
        <v>0.73958333333333293</v>
      </c>
      <c r="G25" s="17">
        <v>3.472222222222222E-3</v>
      </c>
      <c r="H25" s="89">
        <f t="shared" si="0"/>
        <v>0.74305555555555514</v>
      </c>
      <c r="I25" s="18" t="s">
        <v>50</v>
      </c>
      <c r="J25" s="38"/>
    </row>
    <row r="26" spans="1:10" x14ac:dyDescent="0.3">
      <c r="D26" s="33"/>
      <c r="E26" s="20"/>
      <c r="F26" s="20"/>
      <c r="G26" s="20"/>
      <c r="H26" s="20"/>
      <c r="I26" s="21"/>
    </row>
    <row r="27" spans="1:10" x14ac:dyDescent="0.3">
      <c r="B27" s="28" t="s">
        <v>26</v>
      </c>
      <c r="C27" s="29">
        <f>H25-F16</f>
        <v>0.23958333333333293</v>
      </c>
      <c r="D27" s="28"/>
      <c r="E27" s="28"/>
      <c r="F27" s="28"/>
      <c r="G27" s="28"/>
      <c r="H27" s="32"/>
    </row>
    <row r="28" spans="1:10" x14ac:dyDescent="0.3">
      <c r="B28" s="28" t="s">
        <v>27</v>
      </c>
      <c r="C28" s="31">
        <f>SUM(E16:E25)</f>
        <v>0.1076388888888889</v>
      </c>
      <c r="D28" s="49"/>
      <c r="E28" s="30"/>
      <c r="F28" s="28"/>
      <c r="G28" s="28"/>
      <c r="H28" s="27"/>
      <c r="I28" s="22"/>
    </row>
    <row r="29" spans="1:10" x14ac:dyDescent="0.3">
      <c r="B29" s="28" t="s">
        <v>28</v>
      </c>
      <c r="C29" s="31">
        <f>SUM(G16:G25)</f>
        <v>0.13194444444444442</v>
      </c>
      <c r="D29" s="49"/>
      <c r="E29" s="28"/>
      <c r="F29" s="28"/>
      <c r="G29" s="28"/>
      <c r="H29" s="27"/>
      <c r="I29" s="23"/>
    </row>
    <row r="30" spans="1:10" x14ac:dyDescent="0.3">
      <c r="B30" s="48"/>
      <c r="C30" s="48"/>
      <c r="E30" s="46"/>
      <c r="F30" s="46"/>
      <c r="G30" s="46"/>
      <c r="H30" s="46"/>
      <c r="I30" s="22"/>
    </row>
    <row r="31" spans="1:10" x14ac:dyDescent="0.3">
      <c r="B31" s="48"/>
      <c r="C31" s="47"/>
      <c r="E31" s="46"/>
      <c r="F31" s="46"/>
      <c r="G31" s="46"/>
      <c r="H31" s="46"/>
    </row>
    <row r="32" spans="1:10" s="7" customFormat="1" x14ac:dyDescent="0.3">
      <c r="B32" s="24"/>
      <c r="E32" s="8"/>
      <c r="F32" s="8"/>
      <c r="G32" s="8"/>
      <c r="H32" s="8"/>
      <c r="I32" s="8"/>
    </row>
    <row r="33" spans="2:2" x14ac:dyDescent="0.3">
      <c r="B33" s="45"/>
    </row>
  </sheetData>
  <mergeCells count="9">
    <mergeCell ref="I19:I22"/>
    <mergeCell ref="A4:I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A38" sqref="A32:XFD38"/>
    </sheetView>
  </sheetViews>
  <sheetFormatPr defaultColWidth="10.44140625" defaultRowHeight="13.8" x14ac:dyDescent="0.3"/>
  <cols>
    <col min="1" max="1" width="4.109375" style="9" customWidth="1"/>
    <col min="2" max="2" width="26.44140625" style="9" customWidth="1"/>
    <col min="3" max="3" width="37.88671875" style="9" customWidth="1"/>
    <col min="4" max="4" width="14" style="9" customWidth="1"/>
    <col min="5" max="5" width="8.77734375" style="9" customWidth="1"/>
    <col min="6" max="6" width="11.44140625" style="9" customWidth="1"/>
    <col min="7" max="7" width="10" style="9" customWidth="1"/>
    <col min="8" max="8" width="12.44140625" style="9" customWidth="1"/>
    <col min="9" max="9" width="27.5546875" style="9" customWidth="1"/>
    <col min="10" max="21" width="5.5546875" style="9" customWidth="1"/>
    <col min="22" max="16384" width="10.44140625" style="9"/>
  </cols>
  <sheetData>
    <row r="1" spans="1:11" s="40" customFormat="1" x14ac:dyDescent="0.3">
      <c r="B1" s="50"/>
      <c r="C1" s="50"/>
      <c r="D1" s="51"/>
      <c r="F1" s="50"/>
      <c r="G1" s="50"/>
      <c r="H1" s="50"/>
      <c r="I1" s="50"/>
      <c r="J1" s="51"/>
      <c r="K1" s="51"/>
    </row>
    <row r="2" spans="1:11" s="40" customFormat="1" x14ac:dyDescent="0.3">
      <c r="B2" s="50"/>
      <c r="C2" s="50"/>
      <c r="D2" s="51"/>
      <c r="F2" s="50"/>
      <c r="G2" s="50"/>
      <c r="H2" s="50"/>
      <c r="I2" s="50"/>
      <c r="J2" s="51"/>
      <c r="K2" s="51"/>
    </row>
    <row r="3" spans="1:11" s="8" customFormat="1" x14ac:dyDescent="0.3">
      <c r="A3" s="4"/>
      <c r="B3" s="4"/>
      <c r="C3" s="4"/>
      <c r="D3" s="5"/>
      <c r="E3" s="6"/>
      <c r="F3" s="7"/>
      <c r="G3" s="7"/>
      <c r="H3" s="7"/>
      <c r="I3" s="7"/>
      <c r="J3" s="7"/>
    </row>
    <row r="4" spans="1:11" ht="15.75" customHeight="1" x14ac:dyDescent="0.3">
      <c r="A4" s="114" t="s">
        <v>6</v>
      </c>
      <c r="B4" s="114"/>
      <c r="C4" s="114"/>
      <c r="D4" s="114"/>
      <c r="E4" s="114"/>
      <c r="F4" s="114"/>
      <c r="G4" s="114"/>
      <c r="H4" s="114"/>
      <c r="I4" s="114"/>
    </row>
    <row r="5" spans="1:11" ht="15.75" customHeight="1" x14ac:dyDescent="0.3">
      <c r="A5" s="114" t="s">
        <v>60</v>
      </c>
      <c r="B5" s="114"/>
      <c r="C5" s="114"/>
      <c r="D5" s="114"/>
      <c r="E5" s="114"/>
      <c r="F5" s="114"/>
      <c r="G5" s="114"/>
      <c r="H5" s="114"/>
      <c r="I5" s="114"/>
    </row>
    <row r="6" spans="1:11" x14ac:dyDescent="0.3">
      <c r="A6" s="9" t="s">
        <v>7</v>
      </c>
      <c r="C6" s="10" t="s">
        <v>8</v>
      </c>
    </row>
    <row r="7" spans="1:11" x14ac:dyDescent="0.3">
      <c r="A7" s="9" t="s">
        <v>9</v>
      </c>
      <c r="C7" s="13" t="s">
        <v>48</v>
      </c>
    </row>
    <row r="8" spans="1:11" x14ac:dyDescent="0.3">
      <c r="A8" s="9" t="s">
        <v>10</v>
      </c>
      <c r="C8" s="11"/>
    </row>
    <row r="9" spans="1:11" x14ac:dyDescent="0.3">
      <c r="A9" s="9" t="s">
        <v>11</v>
      </c>
      <c r="C9" s="10" t="s">
        <v>4</v>
      </c>
    </row>
    <row r="10" spans="1:11" x14ac:dyDescent="0.3">
      <c r="A10" s="9" t="s">
        <v>12</v>
      </c>
      <c r="C10" s="25">
        <f>SUM(D16:D24)</f>
        <v>46</v>
      </c>
    </row>
    <row r="11" spans="1:11" x14ac:dyDescent="0.3">
      <c r="A11" s="9" t="s">
        <v>13</v>
      </c>
      <c r="C11" s="10" t="s">
        <v>14</v>
      </c>
    </row>
    <row r="12" spans="1:11" x14ac:dyDescent="0.3">
      <c r="A12" s="12" t="s">
        <v>15</v>
      </c>
      <c r="B12" s="12"/>
      <c r="C12" s="39">
        <v>3000</v>
      </c>
      <c r="D12" s="13"/>
      <c r="F12" s="13"/>
      <c r="G12" s="12"/>
      <c r="H12" s="12"/>
      <c r="I12" s="12"/>
    </row>
    <row r="13" spans="1:11" ht="15.6" x14ac:dyDescent="0.3">
      <c r="H13" s="44" t="s">
        <v>31</v>
      </c>
    </row>
    <row r="14" spans="1:11" x14ac:dyDescent="0.3">
      <c r="A14" s="115" t="s">
        <v>16</v>
      </c>
      <c r="B14" s="117" t="s">
        <v>17</v>
      </c>
      <c r="C14" s="119" t="s">
        <v>18</v>
      </c>
      <c r="D14" s="117" t="s">
        <v>19</v>
      </c>
      <c r="E14" s="117" t="s">
        <v>20</v>
      </c>
      <c r="F14" s="117"/>
      <c r="G14" s="117"/>
      <c r="H14" s="117"/>
      <c r="I14" s="117" t="s">
        <v>21</v>
      </c>
    </row>
    <row r="15" spans="1:11" ht="27.6" x14ac:dyDescent="0.3">
      <c r="A15" s="116"/>
      <c r="B15" s="118"/>
      <c r="C15" s="120"/>
      <c r="D15" s="121"/>
      <c r="E15" s="15" t="s">
        <v>36</v>
      </c>
      <c r="F15" s="15" t="s">
        <v>37</v>
      </c>
      <c r="G15" s="15" t="s">
        <v>22</v>
      </c>
      <c r="H15" s="15" t="s">
        <v>23</v>
      </c>
      <c r="I15" s="117"/>
    </row>
    <row r="16" spans="1:11" x14ac:dyDescent="0.3">
      <c r="A16" s="84"/>
      <c r="B16" s="85" t="s">
        <v>52</v>
      </c>
      <c r="C16" s="86" t="s">
        <v>83</v>
      </c>
      <c r="D16" s="87" t="s">
        <v>38</v>
      </c>
      <c r="E16" s="34">
        <v>0</v>
      </c>
      <c r="F16" s="88">
        <v>0.50347222222222221</v>
      </c>
      <c r="G16" s="17">
        <v>3.472222222222222E-3</v>
      </c>
      <c r="H16" s="89">
        <f t="shared" ref="H16:H24" si="0">F16+G16</f>
        <v>0.50694444444444442</v>
      </c>
      <c r="I16" s="18" t="s">
        <v>50</v>
      </c>
    </row>
    <row r="17" spans="1:10" x14ac:dyDescent="0.3">
      <c r="A17" s="19"/>
      <c r="B17" s="85" t="s">
        <v>54</v>
      </c>
      <c r="C17" s="86" t="s">
        <v>83</v>
      </c>
      <c r="D17" s="87" t="s">
        <v>38</v>
      </c>
      <c r="E17" s="34">
        <v>0</v>
      </c>
      <c r="F17" s="88">
        <f t="shared" ref="F17:F24" si="1">H16+E17</f>
        <v>0.50694444444444442</v>
      </c>
      <c r="G17" s="18">
        <v>2.7777777777777776E-2</v>
      </c>
      <c r="H17" s="89">
        <f t="shared" si="0"/>
        <v>0.53472222222222221</v>
      </c>
      <c r="I17" s="86" t="s">
        <v>24</v>
      </c>
      <c r="J17" s="9" t="s">
        <v>24</v>
      </c>
    </row>
    <row r="18" spans="1:10" x14ac:dyDescent="0.3">
      <c r="A18" s="19">
        <v>1</v>
      </c>
      <c r="B18" s="90">
        <v>129272</v>
      </c>
      <c r="C18" s="91" t="s">
        <v>84</v>
      </c>
      <c r="D18" s="92">
        <v>17</v>
      </c>
      <c r="E18" s="41">
        <v>3.125E-2</v>
      </c>
      <c r="F18" s="88">
        <f t="shared" si="1"/>
        <v>0.56597222222222221</v>
      </c>
      <c r="G18" s="18">
        <v>6.9444444444444441E-3</v>
      </c>
      <c r="H18" s="89">
        <f t="shared" si="0"/>
        <v>0.57291666666666663</v>
      </c>
      <c r="I18" s="35" t="s">
        <v>58</v>
      </c>
      <c r="J18" s="38"/>
    </row>
    <row r="19" spans="1:10" x14ac:dyDescent="0.3">
      <c r="A19" s="19">
        <f>A18+1</f>
        <v>2</v>
      </c>
      <c r="B19" s="90">
        <v>129110</v>
      </c>
      <c r="C19" s="91" t="s">
        <v>85</v>
      </c>
      <c r="D19" s="92">
        <v>2</v>
      </c>
      <c r="E19" s="41">
        <v>6.9444444444444441E-3</v>
      </c>
      <c r="F19" s="88">
        <f t="shared" si="1"/>
        <v>0.57986111111111105</v>
      </c>
      <c r="G19" s="18">
        <v>1.3888888888888888E-2</v>
      </c>
      <c r="H19" s="89">
        <f t="shared" si="0"/>
        <v>0.59374999999999989</v>
      </c>
      <c r="I19" s="122" t="s">
        <v>55</v>
      </c>
      <c r="J19" s="38"/>
    </row>
    <row r="20" spans="1:10" x14ac:dyDescent="0.3">
      <c r="A20" s="19">
        <f t="shared" ref="A20:A21" si="2">A19+1</f>
        <v>3</v>
      </c>
      <c r="B20" s="90">
        <v>127051</v>
      </c>
      <c r="C20" s="91" t="s">
        <v>86</v>
      </c>
      <c r="D20" s="92">
        <v>3</v>
      </c>
      <c r="E20" s="41">
        <v>6.9444444444444441E-3</v>
      </c>
      <c r="F20" s="88">
        <f t="shared" si="1"/>
        <v>0.60069444444444431</v>
      </c>
      <c r="G20" s="18">
        <v>1.3888888888888888E-2</v>
      </c>
      <c r="H20" s="89">
        <f t="shared" si="0"/>
        <v>0.61458333333333315</v>
      </c>
      <c r="I20" s="123"/>
      <c r="J20" s="38"/>
    </row>
    <row r="21" spans="1:10" x14ac:dyDescent="0.3">
      <c r="A21" s="19">
        <f t="shared" si="2"/>
        <v>4</v>
      </c>
      <c r="B21" s="90">
        <v>127473</v>
      </c>
      <c r="C21" s="91" t="s">
        <v>87</v>
      </c>
      <c r="D21" s="92">
        <v>3</v>
      </c>
      <c r="E21" s="41">
        <v>1.0416666666666666E-2</v>
      </c>
      <c r="F21" s="88">
        <f t="shared" si="1"/>
        <v>0.62499999999999978</v>
      </c>
      <c r="G21" s="18">
        <v>1.3888888888888888E-2</v>
      </c>
      <c r="H21" s="89">
        <f t="shared" si="0"/>
        <v>0.63888888888888862</v>
      </c>
      <c r="I21" s="124"/>
      <c r="J21" s="38"/>
    </row>
    <row r="22" spans="1:10" x14ac:dyDescent="0.3">
      <c r="A22" s="19">
        <f>A21+1</f>
        <v>5</v>
      </c>
      <c r="B22" s="90">
        <v>129272</v>
      </c>
      <c r="C22" s="91" t="s">
        <v>84</v>
      </c>
      <c r="D22" s="92">
        <v>3</v>
      </c>
      <c r="E22" s="41">
        <v>6.9444444444444441E-3</v>
      </c>
      <c r="F22" s="88">
        <f t="shared" si="1"/>
        <v>0.64583333333333304</v>
      </c>
      <c r="G22" s="18">
        <v>6.9444444444444441E-3</v>
      </c>
      <c r="H22" s="89">
        <f t="shared" si="0"/>
        <v>0.65277777777777746</v>
      </c>
      <c r="I22" s="35" t="s">
        <v>25</v>
      </c>
      <c r="J22" s="9" t="s">
        <v>34</v>
      </c>
    </row>
    <row r="23" spans="1:10" x14ac:dyDescent="0.3">
      <c r="A23" s="19"/>
      <c r="B23" s="85" t="s">
        <v>54</v>
      </c>
      <c r="C23" s="86" t="s">
        <v>83</v>
      </c>
      <c r="D23" s="94">
        <v>18</v>
      </c>
      <c r="E23" s="41">
        <v>3.4722222222222224E-2</v>
      </c>
      <c r="F23" s="88">
        <f t="shared" si="1"/>
        <v>0.68749999999999967</v>
      </c>
      <c r="G23" s="18">
        <v>2.7777777777777776E-2</v>
      </c>
      <c r="H23" s="89">
        <f t="shared" si="0"/>
        <v>0.71527777777777746</v>
      </c>
      <c r="I23" s="35" t="s">
        <v>53</v>
      </c>
      <c r="J23" s="38"/>
    </row>
    <row r="24" spans="1:10" x14ac:dyDescent="0.3">
      <c r="A24" s="19"/>
      <c r="B24" s="85" t="s">
        <v>52</v>
      </c>
      <c r="C24" s="86" t="s">
        <v>83</v>
      </c>
      <c r="D24" s="87" t="s">
        <v>38</v>
      </c>
      <c r="E24" s="34">
        <v>0</v>
      </c>
      <c r="F24" s="88">
        <f t="shared" si="1"/>
        <v>0.71527777777777746</v>
      </c>
      <c r="G24" s="17">
        <v>3.472222222222222E-3</v>
      </c>
      <c r="H24" s="89">
        <f t="shared" si="0"/>
        <v>0.71874999999999967</v>
      </c>
      <c r="I24" s="18" t="s">
        <v>50</v>
      </c>
      <c r="J24" s="38"/>
    </row>
    <row r="25" spans="1:10" x14ac:dyDescent="0.3">
      <c r="D25" s="33"/>
      <c r="E25" s="20"/>
      <c r="F25" s="20"/>
      <c r="G25" s="20"/>
      <c r="H25" s="20"/>
      <c r="I25" s="21"/>
    </row>
    <row r="26" spans="1:10" x14ac:dyDescent="0.3">
      <c r="B26" s="28" t="s">
        <v>26</v>
      </c>
      <c r="C26" s="29">
        <f>H24-F16</f>
        <v>0.21527777777777746</v>
      </c>
      <c r="D26" s="28"/>
      <c r="E26" s="28"/>
      <c r="F26" s="28"/>
      <c r="G26" s="28"/>
      <c r="H26" s="32"/>
    </row>
    <row r="27" spans="1:10" x14ac:dyDescent="0.3">
      <c r="B27" s="28" t="s">
        <v>27</v>
      </c>
      <c r="C27" s="31">
        <f>SUM(E16:E24)</f>
        <v>9.7222222222222224E-2</v>
      </c>
      <c r="D27" s="49"/>
      <c r="E27" s="30"/>
      <c r="F27" s="28"/>
      <c r="G27" s="28"/>
      <c r="H27" s="27"/>
      <c r="I27" s="22"/>
    </row>
    <row r="28" spans="1:10" x14ac:dyDescent="0.3">
      <c r="B28" s="28" t="s">
        <v>28</v>
      </c>
      <c r="C28" s="31">
        <f>SUM(G16:G24)</f>
        <v>0.11805555555555555</v>
      </c>
      <c r="D28" s="49"/>
      <c r="E28" s="28"/>
      <c r="F28" s="28"/>
      <c r="G28" s="28"/>
      <c r="H28" s="27"/>
      <c r="I28" s="23"/>
    </row>
    <row r="29" spans="1:10" x14ac:dyDescent="0.3">
      <c r="B29" s="48"/>
      <c r="C29" s="48"/>
      <c r="E29" s="46"/>
      <c r="F29" s="46"/>
      <c r="G29" s="46"/>
      <c r="H29" s="46"/>
      <c r="I29" s="22"/>
    </row>
    <row r="30" spans="1:10" x14ac:dyDescent="0.3">
      <c r="B30" s="48"/>
      <c r="C30" s="47"/>
      <c r="E30" s="46"/>
      <c r="F30" s="46"/>
      <c r="G30" s="46"/>
      <c r="H30" s="46"/>
    </row>
    <row r="31" spans="1:10" s="7" customFormat="1" x14ac:dyDescent="0.3">
      <c r="B31" s="24"/>
      <c r="E31" s="8"/>
      <c r="F31" s="8"/>
      <c r="G31" s="8"/>
      <c r="H31" s="8"/>
      <c r="I31" s="8"/>
    </row>
    <row r="32" spans="1:10" x14ac:dyDescent="0.3">
      <c r="B32" s="45"/>
    </row>
  </sheetData>
  <mergeCells count="9">
    <mergeCell ref="I19:I21"/>
    <mergeCell ref="A4:I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>
      <selection activeCell="F35" sqref="F35"/>
    </sheetView>
  </sheetViews>
  <sheetFormatPr defaultColWidth="10.44140625" defaultRowHeight="13.8" x14ac:dyDescent="0.3"/>
  <cols>
    <col min="1" max="1" width="4.109375" style="9" customWidth="1"/>
    <col min="2" max="2" width="26.44140625" style="9" customWidth="1"/>
    <col min="3" max="3" width="37.88671875" style="9" customWidth="1"/>
    <col min="4" max="4" width="14" style="9" customWidth="1"/>
    <col min="5" max="5" width="8.77734375" style="9" customWidth="1"/>
    <col min="6" max="6" width="11.44140625" style="9" customWidth="1"/>
    <col min="7" max="7" width="10" style="9" customWidth="1"/>
    <col min="8" max="8" width="12.44140625" style="9" customWidth="1"/>
    <col min="9" max="9" width="27.5546875" style="9" customWidth="1"/>
    <col min="10" max="21" width="5.5546875" style="9" customWidth="1"/>
    <col min="22" max="16384" width="10.44140625" style="9"/>
  </cols>
  <sheetData>
    <row r="1" spans="1:11" s="40" customFormat="1" x14ac:dyDescent="0.3">
      <c r="B1" s="50"/>
      <c r="C1" s="50"/>
      <c r="D1" s="51"/>
      <c r="F1" s="50"/>
      <c r="G1" s="50"/>
      <c r="H1" s="50"/>
      <c r="I1" s="50"/>
      <c r="J1" s="51"/>
      <c r="K1" s="51"/>
    </row>
    <row r="2" spans="1:11" s="40" customFormat="1" x14ac:dyDescent="0.3">
      <c r="B2" s="50"/>
      <c r="C2" s="50"/>
      <c r="D2" s="51"/>
      <c r="F2" s="50"/>
      <c r="G2" s="50"/>
      <c r="H2" s="50"/>
      <c r="I2" s="50"/>
      <c r="J2" s="51"/>
      <c r="K2" s="51"/>
    </row>
    <row r="3" spans="1:11" s="8" customFormat="1" x14ac:dyDescent="0.3">
      <c r="A3" s="4"/>
      <c r="B3" s="4"/>
      <c r="C3" s="4"/>
      <c r="D3" s="5"/>
      <c r="E3" s="6"/>
      <c r="F3" s="7"/>
      <c r="G3" s="7"/>
      <c r="H3" s="7"/>
      <c r="I3" s="7"/>
      <c r="J3" s="7"/>
    </row>
    <row r="4" spans="1:11" ht="15.75" customHeight="1" x14ac:dyDescent="0.3">
      <c r="A4" s="114" t="s">
        <v>6</v>
      </c>
      <c r="B4" s="114"/>
      <c r="C4" s="114"/>
      <c r="D4" s="114"/>
      <c r="E4" s="114"/>
      <c r="F4" s="114"/>
      <c r="G4" s="114"/>
      <c r="H4" s="114"/>
      <c r="I4" s="114"/>
    </row>
    <row r="5" spans="1:11" ht="15.75" customHeight="1" x14ac:dyDescent="0.3">
      <c r="A5" s="114" t="s">
        <v>59</v>
      </c>
      <c r="B5" s="114"/>
      <c r="C5" s="114"/>
      <c r="D5" s="114"/>
      <c r="E5" s="114"/>
      <c r="F5" s="114"/>
      <c r="G5" s="114"/>
      <c r="H5" s="114"/>
      <c r="I5" s="114"/>
    </row>
    <row r="6" spans="1:11" x14ac:dyDescent="0.3">
      <c r="A6" s="9" t="s">
        <v>7</v>
      </c>
      <c r="C6" s="10" t="s">
        <v>8</v>
      </c>
    </row>
    <row r="7" spans="1:11" x14ac:dyDescent="0.3">
      <c r="A7" s="9" t="s">
        <v>9</v>
      </c>
      <c r="C7" s="13" t="s">
        <v>49</v>
      </c>
    </row>
    <row r="8" spans="1:11" x14ac:dyDescent="0.3">
      <c r="A8" s="9" t="s">
        <v>10</v>
      </c>
      <c r="C8" s="11"/>
    </row>
    <row r="9" spans="1:11" x14ac:dyDescent="0.3">
      <c r="A9" s="9" t="s">
        <v>11</v>
      </c>
      <c r="C9" s="10" t="s">
        <v>40</v>
      </c>
    </row>
    <row r="10" spans="1:11" x14ac:dyDescent="0.3">
      <c r="A10" s="9" t="s">
        <v>12</v>
      </c>
      <c r="C10" s="25">
        <f>SUM(D16:D25)</f>
        <v>60</v>
      </c>
    </row>
    <row r="11" spans="1:11" x14ac:dyDescent="0.3">
      <c r="A11" s="9" t="s">
        <v>13</v>
      </c>
      <c r="C11" s="10" t="s">
        <v>14</v>
      </c>
    </row>
    <row r="12" spans="1:11" x14ac:dyDescent="0.3">
      <c r="A12" s="12" t="s">
        <v>15</v>
      </c>
      <c r="B12" s="12"/>
      <c r="C12" s="39">
        <v>3000</v>
      </c>
      <c r="D12" s="13"/>
      <c r="F12" s="13"/>
      <c r="G12" s="12"/>
      <c r="H12" s="12"/>
      <c r="I12" s="12"/>
    </row>
    <row r="13" spans="1:11" x14ac:dyDescent="0.3">
      <c r="H13" s="9" t="s">
        <v>29</v>
      </c>
    </row>
    <row r="14" spans="1:11" x14ac:dyDescent="0.3">
      <c r="A14" s="115" t="s">
        <v>16</v>
      </c>
      <c r="B14" s="117" t="s">
        <v>17</v>
      </c>
      <c r="C14" s="119" t="s">
        <v>18</v>
      </c>
      <c r="D14" s="117" t="s">
        <v>19</v>
      </c>
      <c r="E14" s="117" t="s">
        <v>20</v>
      </c>
      <c r="F14" s="117"/>
      <c r="G14" s="117"/>
      <c r="H14" s="117"/>
      <c r="I14" s="117" t="s">
        <v>21</v>
      </c>
    </row>
    <row r="15" spans="1:11" ht="27.6" x14ac:dyDescent="0.3">
      <c r="A15" s="116"/>
      <c r="B15" s="118"/>
      <c r="C15" s="120"/>
      <c r="D15" s="121"/>
      <c r="E15" s="15" t="s">
        <v>36</v>
      </c>
      <c r="F15" s="15" t="s">
        <v>37</v>
      </c>
      <c r="G15" s="15" t="s">
        <v>22</v>
      </c>
      <c r="H15" s="15" t="s">
        <v>23</v>
      </c>
      <c r="I15" s="117"/>
    </row>
    <row r="16" spans="1:11" x14ac:dyDescent="0.3">
      <c r="A16" s="14"/>
      <c r="B16" s="95" t="s">
        <v>52</v>
      </c>
      <c r="C16" s="96" t="s">
        <v>51</v>
      </c>
      <c r="D16" s="97" t="s">
        <v>38</v>
      </c>
      <c r="E16" s="34">
        <v>0</v>
      </c>
      <c r="F16" s="98">
        <v>0.51041666666666663</v>
      </c>
      <c r="G16" s="17">
        <v>3.472222222222222E-3</v>
      </c>
      <c r="H16" s="99">
        <f t="shared" ref="H16:H25" si="0">F16+G16</f>
        <v>0.51388888888888884</v>
      </c>
      <c r="I16" s="18" t="s">
        <v>50</v>
      </c>
    </row>
    <row r="17" spans="1:10" x14ac:dyDescent="0.3">
      <c r="A17" s="19"/>
      <c r="B17" s="95" t="s">
        <v>54</v>
      </c>
      <c r="C17" s="96" t="s">
        <v>51</v>
      </c>
      <c r="D17" s="97" t="s">
        <v>38</v>
      </c>
      <c r="E17" s="34">
        <v>0</v>
      </c>
      <c r="F17" s="98">
        <f t="shared" ref="F17:F25" si="1">H16+E17</f>
        <v>0.51388888888888884</v>
      </c>
      <c r="G17" s="18">
        <v>2.0833333333333332E-2</v>
      </c>
      <c r="H17" s="99">
        <f t="shared" si="0"/>
        <v>0.53472222222222221</v>
      </c>
      <c r="I17" s="96" t="s">
        <v>24</v>
      </c>
      <c r="J17" s="9" t="s">
        <v>24</v>
      </c>
    </row>
    <row r="18" spans="1:10" x14ac:dyDescent="0.3">
      <c r="A18" s="19">
        <v>1</v>
      </c>
      <c r="B18" s="100">
        <v>127081</v>
      </c>
      <c r="C18" s="101" t="s">
        <v>89</v>
      </c>
      <c r="D18" s="102">
        <v>11</v>
      </c>
      <c r="E18" s="34">
        <v>2.0833333333333332E-2</v>
      </c>
      <c r="F18" s="103">
        <f t="shared" si="1"/>
        <v>0.55555555555555558</v>
      </c>
      <c r="G18" s="18">
        <v>6.9444444444444441E-3</v>
      </c>
      <c r="H18" s="104">
        <f t="shared" si="0"/>
        <v>0.5625</v>
      </c>
      <c r="I18" s="18" t="s">
        <v>39</v>
      </c>
    </row>
    <row r="19" spans="1:10" x14ac:dyDescent="0.3">
      <c r="A19" s="19">
        <v>2</v>
      </c>
      <c r="B19" s="100">
        <v>127081</v>
      </c>
      <c r="C19" s="105" t="s">
        <v>90</v>
      </c>
      <c r="D19" s="106">
        <v>1.5</v>
      </c>
      <c r="E19" s="34">
        <v>3.472222222222222E-3</v>
      </c>
      <c r="F19" s="103">
        <f t="shared" si="1"/>
        <v>0.56597222222222221</v>
      </c>
      <c r="G19" s="18">
        <v>6.9444444444444441E-3</v>
      </c>
      <c r="H19" s="104">
        <f t="shared" si="0"/>
        <v>0.57291666666666663</v>
      </c>
      <c r="I19" s="18" t="s">
        <v>30</v>
      </c>
    </row>
    <row r="20" spans="1:10" x14ac:dyDescent="0.3">
      <c r="A20" s="19">
        <v>3</v>
      </c>
      <c r="B20" s="100">
        <v>127642</v>
      </c>
      <c r="C20" s="105" t="s">
        <v>90</v>
      </c>
      <c r="D20" s="106">
        <v>0.5</v>
      </c>
      <c r="E20" s="34">
        <v>3.472222222222222E-3</v>
      </c>
      <c r="F20" s="103">
        <f t="shared" si="1"/>
        <v>0.57638888888888884</v>
      </c>
      <c r="G20" s="18">
        <v>1.0416666666666666E-2</v>
      </c>
      <c r="H20" s="104">
        <f t="shared" si="0"/>
        <v>0.58680555555555547</v>
      </c>
      <c r="I20" s="122" t="s">
        <v>55</v>
      </c>
    </row>
    <row r="21" spans="1:10" x14ac:dyDescent="0.3">
      <c r="A21" s="19">
        <v>4</v>
      </c>
      <c r="B21" s="37">
        <v>129347</v>
      </c>
      <c r="C21" s="36" t="s">
        <v>91</v>
      </c>
      <c r="D21" s="107">
        <v>8.5</v>
      </c>
      <c r="E21" s="41">
        <v>1.3888888888888888E-2</v>
      </c>
      <c r="F21" s="98">
        <f>H20+E21</f>
        <v>0.60069444444444431</v>
      </c>
      <c r="G21" s="18">
        <v>1.3888888888888888E-2</v>
      </c>
      <c r="H21" s="99">
        <f t="shared" si="0"/>
        <v>0.61458333333333315</v>
      </c>
      <c r="I21" s="123"/>
      <c r="J21" s="38"/>
    </row>
    <row r="22" spans="1:10" x14ac:dyDescent="0.3">
      <c r="A22" s="19">
        <v>5</v>
      </c>
      <c r="B22" s="37">
        <v>125315</v>
      </c>
      <c r="C22" s="36" t="s">
        <v>92</v>
      </c>
      <c r="D22" s="107">
        <v>21</v>
      </c>
      <c r="E22" s="41">
        <v>3.4722222222222224E-2</v>
      </c>
      <c r="F22" s="98">
        <f t="shared" si="1"/>
        <v>0.64930555555555536</v>
      </c>
      <c r="G22" s="18">
        <v>1.3888888888888888E-2</v>
      </c>
      <c r="H22" s="99">
        <f t="shared" si="0"/>
        <v>0.6631944444444442</v>
      </c>
      <c r="I22" s="123"/>
      <c r="J22" s="38"/>
    </row>
    <row r="23" spans="1:10" x14ac:dyDescent="0.3">
      <c r="A23" s="19">
        <v>6</v>
      </c>
      <c r="B23" s="37">
        <v>127238</v>
      </c>
      <c r="C23" s="36" t="s">
        <v>93</v>
      </c>
      <c r="D23" s="107">
        <v>7.5</v>
      </c>
      <c r="E23" s="41">
        <v>1.3888888888888888E-2</v>
      </c>
      <c r="F23" s="98">
        <f t="shared" si="1"/>
        <v>0.67708333333333304</v>
      </c>
      <c r="G23" s="18">
        <v>1.3888888888888888E-2</v>
      </c>
      <c r="H23" s="99">
        <f t="shared" si="0"/>
        <v>0.69097222222222188</v>
      </c>
      <c r="I23" s="124"/>
      <c r="J23" s="9" t="s">
        <v>34</v>
      </c>
    </row>
    <row r="24" spans="1:10" x14ac:dyDescent="0.3">
      <c r="A24" s="19"/>
      <c r="B24" s="95" t="s">
        <v>54</v>
      </c>
      <c r="C24" s="96" t="s">
        <v>51</v>
      </c>
      <c r="D24" s="108">
        <v>10</v>
      </c>
      <c r="E24" s="41">
        <v>1.7361111111111112E-2</v>
      </c>
      <c r="F24" s="98">
        <f t="shared" si="1"/>
        <v>0.70833333333333304</v>
      </c>
      <c r="G24" s="18">
        <v>2.0833333333333332E-2</v>
      </c>
      <c r="H24" s="99">
        <f t="shared" si="0"/>
        <v>0.72916666666666641</v>
      </c>
      <c r="I24" s="35" t="s">
        <v>53</v>
      </c>
    </row>
    <row r="25" spans="1:10" x14ac:dyDescent="0.3">
      <c r="A25" s="19"/>
      <c r="B25" s="95" t="s">
        <v>52</v>
      </c>
      <c r="C25" s="96" t="s">
        <v>51</v>
      </c>
      <c r="D25" s="97" t="s">
        <v>38</v>
      </c>
      <c r="E25" s="34">
        <v>0</v>
      </c>
      <c r="F25" s="98">
        <f t="shared" si="1"/>
        <v>0.72916666666666641</v>
      </c>
      <c r="G25" s="17">
        <v>3.472222222222222E-3</v>
      </c>
      <c r="H25" s="99">
        <f t="shared" si="0"/>
        <v>0.73263888888888862</v>
      </c>
      <c r="I25" s="18" t="s">
        <v>50</v>
      </c>
    </row>
    <row r="26" spans="1:10" x14ac:dyDescent="0.3">
      <c r="D26" s="33"/>
      <c r="E26" s="20"/>
      <c r="F26" s="20"/>
      <c r="G26" s="20"/>
      <c r="H26" s="20"/>
      <c r="I26" s="21"/>
    </row>
    <row r="27" spans="1:10" x14ac:dyDescent="0.3">
      <c r="B27" s="28" t="s">
        <v>26</v>
      </c>
      <c r="C27" s="29">
        <f>H25-F16</f>
        <v>0.22222222222222199</v>
      </c>
      <c r="D27" s="28"/>
      <c r="E27" s="28"/>
      <c r="F27" s="28"/>
      <c r="G27" s="28"/>
      <c r="H27" s="32"/>
    </row>
    <row r="28" spans="1:10" x14ac:dyDescent="0.3">
      <c r="B28" s="28" t="s">
        <v>27</v>
      </c>
      <c r="C28" s="31">
        <f>SUM(E16:E25)</f>
        <v>0.1076388888888889</v>
      </c>
      <c r="D28" s="49"/>
      <c r="E28" s="30"/>
      <c r="F28" s="28"/>
      <c r="G28" s="28"/>
      <c r="H28" s="27"/>
      <c r="I28" s="22"/>
    </row>
    <row r="29" spans="1:10" x14ac:dyDescent="0.3">
      <c r="B29" s="28" t="s">
        <v>28</v>
      </c>
      <c r="C29" s="31">
        <f>SUM(G16:G25)</f>
        <v>0.11458333333333331</v>
      </c>
      <c r="D29" s="49"/>
      <c r="E29" s="28"/>
      <c r="F29" s="28"/>
      <c r="G29" s="28"/>
      <c r="H29" s="27"/>
      <c r="I29" s="23"/>
    </row>
    <row r="30" spans="1:10" x14ac:dyDescent="0.3">
      <c r="B30" s="48"/>
      <c r="C30" s="48"/>
      <c r="E30" s="46"/>
      <c r="F30" s="46"/>
      <c r="G30" s="46"/>
      <c r="H30" s="46"/>
      <c r="I30" s="22"/>
    </row>
    <row r="31" spans="1:10" x14ac:dyDescent="0.3">
      <c r="B31" s="48"/>
      <c r="C31" s="47"/>
      <c r="E31" s="46"/>
      <c r="F31" s="46"/>
      <c r="G31" s="46"/>
      <c r="H31" s="46"/>
    </row>
    <row r="32" spans="1:10" s="7" customFormat="1" x14ac:dyDescent="0.3">
      <c r="B32" s="24"/>
      <c r="E32" s="8"/>
      <c r="F32" s="8"/>
      <c r="G32" s="8"/>
      <c r="H32" s="8"/>
      <c r="I32" s="8"/>
    </row>
    <row r="33" spans="2:2" x14ac:dyDescent="0.3">
      <c r="B33" s="45"/>
    </row>
  </sheetData>
  <mergeCells count="9">
    <mergeCell ref="I20:I23"/>
    <mergeCell ref="A4:I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Итог от 0 до 75 км 3т</vt:lpstr>
      <vt:lpstr>77.85.115</vt:lpstr>
      <vt:lpstr>77.85.115 06</vt:lpstr>
      <vt:lpstr>77.85.116</vt:lpstr>
      <vt:lpstr>77.85.117</vt:lpstr>
      <vt:lpstr>77.85.118</vt:lpstr>
      <vt:lpstr>77.85.118 06</vt:lpstr>
      <vt:lpstr>77.85.118 07</vt:lpstr>
      <vt:lpstr>77.85.201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2026-05-20T09:38:50Z</dcterms:modified>
</cp:coreProperties>
</file>