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main.russianpost.ru\R00\R00ASTRA\ОПД\!Белов\ПОТРЕБНОСТИ 2026\ЭМ УЗЛОВЫЕ АВТО ПЕРЕВОЗКИ БВВ\новая ЭМ узловые 125+км 1-2т ЗП-26-000000017389\ИоТРУ\"/>
    </mc:Choice>
  </mc:AlternateContent>
  <bookViews>
    <workbookView xWindow="-120" yWindow="-120" windowWidth="29040" windowHeight="15840" tabRatio="914"/>
  </bookViews>
  <sheets>
    <sheet name="от 125 км" sheetId="456" r:id="rId1"/>
    <sheet name="77.87.101" sheetId="457" r:id="rId2"/>
    <sheet name="77.87.202" sheetId="458" r:id="rId3"/>
    <sheet name="87.109 НП" sheetId="405" r:id="rId4"/>
    <sheet name="87.118 НП" sheetId="421" r:id="rId5"/>
    <sheet name="87.118 03 НП" sheetId="422" r:id="rId6"/>
    <sheet name="87.118 07 НП" sheetId="242" r:id="rId7"/>
    <sheet name="87.130 НП" sheetId="441" r:id="rId8"/>
  </sheets>
  <definedNames>
    <definedName name="_xlnm.Print_Area" localSheetId="3">'87.109 НП'!$A$1:$I$39</definedName>
    <definedName name="_xlnm.Print_Area" localSheetId="5">'87.118 03 НП'!$A$1:$I$33</definedName>
    <definedName name="_xlnm.Print_Area" localSheetId="6">'87.118 07 НП'!$A$1:$I$32</definedName>
    <definedName name="_xlnm.Print_Area" localSheetId="4">'87.118 НП'!$A$1:$I$34</definedName>
    <definedName name="_xlnm.Print_Area" localSheetId="7">'87.130 НП'!$A$1:$I$31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458" l="1"/>
  <c r="C31" i="458"/>
  <c r="A20" i="458"/>
  <c r="A21" i="458" s="1"/>
  <c r="A22" i="458" s="1"/>
  <c r="A23" i="458" s="1"/>
  <c r="A24" i="458" s="1"/>
  <c r="A25" i="458" s="1"/>
  <c r="A26" i="458" s="1"/>
  <c r="H16" i="458"/>
  <c r="F17" i="458" s="1"/>
  <c r="H17" i="458" s="1"/>
  <c r="F18" i="458" s="1"/>
  <c r="H18" i="458" s="1"/>
  <c r="F19" i="458" s="1"/>
  <c r="H19" i="458" s="1"/>
  <c r="F20" i="458" s="1"/>
  <c r="H20" i="458" s="1"/>
  <c r="F21" i="458" s="1"/>
  <c r="H21" i="458" s="1"/>
  <c r="F22" i="458" s="1"/>
  <c r="H22" i="458" s="1"/>
  <c r="F23" i="458" s="1"/>
  <c r="H23" i="458" s="1"/>
  <c r="F24" i="458" s="1"/>
  <c r="H24" i="458" s="1"/>
  <c r="F25" i="458" s="1"/>
  <c r="H25" i="458" s="1"/>
  <c r="F26" i="458" s="1"/>
  <c r="H26" i="458" s="1"/>
  <c r="F27" i="458" s="1"/>
  <c r="H27" i="458" s="1"/>
  <c r="F28" i="458" s="1"/>
  <c r="H28" i="458" s="1"/>
  <c r="C30" i="458" s="1"/>
  <c r="C10" i="458"/>
  <c r="D7" i="458" s="1"/>
  <c r="E7" i="458"/>
  <c r="C35" i="457"/>
  <c r="C34" i="457"/>
  <c r="A20" i="457"/>
  <c r="A21" i="457" s="1"/>
  <c r="A22" i="457" s="1"/>
  <c r="A23" i="457" s="1"/>
  <c r="A24" i="457" s="1"/>
  <c r="A25" i="457" s="1"/>
  <c r="A26" i="457" s="1"/>
  <c r="A27" i="457" s="1"/>
  <c r="H16" i="457"/>
  <c r="F17" i="457" s="1"/>
  <c r="H17" i="457" s="1"/>
  <c r="F18" i="457" s="1"/>
  <c r="H18" i="457" s="1"/>
  <c r="F19" i="457" s="1"/>
  <c r="H19" i="457" s="1"/>
  <c r="F20" i="457" s="1"/>
  <c r="H20" i="457" s="1"/>
  <c r="F21" i="457" s="1"/>
  <c r="H21" i="457" s="1"/>
  <c r="F22" i="457" s="1"/>
  <c r="H22" i="457" s="1"/>
  <c r="F23" i="457" s="1"/>
  <c r="H23" i="457" s="1"/>
  <c r="F24" i="457" s="1"/>
  <c r="H24" i="457" s="1"/>
  <c r="F25" i="457" s="1"/>
  <c r="H25" i="457" s="1"/>
  <c r="F26" i="457" s="1"/>
  <c r="H26" i="457" s="1"/>
  <c r="F27" i="457" s="1"/>
  <c r="H27" i="457" s="1"/>
  <c r="F28" i="457" s="1"/>
  <c r="H28" i="457" s="1"/>
  <c r="F29" i="457" s="1"/>
  <c r="H29" i="457" s="1"/>
  <c r="F30" i="457" s="1"/>
  <c r="H30" i="457" s="1"/>
  <c r="F31" i="457" s="1"/>
  <c r="H31" i="457" s="1"/>
  <c r="C33" i="457" s="1"/>
  <c r="C10" i="457"/>
  <c r="D7" i="457" s="1"/>
  <c r="E7" i="457"/>
  <c r="E7" i="441" l="1"/>
  <c r="E7" i="242"/>
  <c r="E7" i="422"/>
  <c r="E7" i="421"/>
  <c r="E7" i="405" l="1"/>
  <c r="C28" i="441" l="1"/>
  <c r="C27" i="441"/>
  <c r="A19" i="441"/>
  <c r="A20" i="441" s="1"/>
  <c r="A21" i="441" s="1"/>
  <c r="A22" i="441" s="1"/>
  <c r="H16" i="441"/>
  <c r="F17" i="441" s="1"/>
  <c r="H17" i="441" s="1"/>
  <c r="F18" i="441" s="1"/>
  <c r="H18" i="441" s="1"/>
  <c r="F19" i="441" s="1"/>
  <c r="H19" i="441" s="1"/>
  <c r="F20" i="441" s="1"/>
  <c r="H20" i="441" s="1"/>
  <c r="F21" i="441" s="1"/>
  <c r="H21" i="441" s="1"/>
  <c r="F22" i="441" s="1"/>
  <c r="H22" i="441" s="1"/>
  <c r="F23" i="441" s="1"/>
  <c r="H23" i="441" s="1"/>
  <c r="F24" i="441" s="1"/>
  <c r="H24" i="441" s="1"/>
  <c r="C26" i="441" s="1"/>
  <c r="C10" i="441"/>
  <c r="D7" i="441" s="1"/>
  <c r="C30" i="422" l="1"/>
  <c r="C29" i="422"/>
  <c r="A20" i="422"/>
  <c r="A21" i="422" s="1"/>
  <c r="A22" i="422" s="1"/>
  <c r="A23" i="422" s="1"/>
  <c r="A24" i="422" s="1"/>
  <c r="H16" i="422"/>
  <c r="F17" i="422" s="1"/>
  <c r="H17" i="422" s="1"/>
  <c r="F18" i="422" s="1"/>
  <c r="H18" i="422" s="1"/>
  <c r="F19" i="422" s="1"/>
  <c r="H19" i="422" s="1"/>
  <c r="F20" i="422" s="1"/>
  <c r="H20" i="422" s="1"/>
  <c r="F21" i="422" s="1"/>
  <c r="H21" i="422" s="1"/>
  <c r="F22" i="422" s="1"/>
  <c r="H22" i="422" s="1"/>
  <c r="F23" i="422" s="1"/>
  <c r="H23" i="422" s="1"/>
  <c r="F24" i="422" s="1"/>
  <c r="H24" i="422" s="1"/>
  <c r="F25" i="422" s="1"/>
  <c r="H25" i="422" s="1"/>
  <c r="C10" i="422"/>
  <c r="D7" i="422" s="1"/>
  <c r="C31" i="421"/>
  <c r="C30" i="421"/>
  <c r="A20" i="421"/>
  <c r="A21" i="421" s="1"/>
  <c r="A22" i="421" s="1"/>
  <c r="A23" i="421" s="1"/>
  <c r="A24" i="421" s="1"/>
  <c r="A25" i="421" s="1"/>
  <c r="H16" i="421"/>
  <c r="F17" i="421" s="1"/>
  <c r="H17" i="421" s="1"/>
  <c r="F18" i="421" s="1"/>
  <c r="H18" i="421" s="1"/>
  <c r="F19" i="421" s="1"/>
  <c r="H19" i="421" s="1"/>
  <c r="F20" i="421" s="1"/>
  <c r="H20" i="421" s="1"/>
  <c r="F21" i="421" s="1"/>
  <c r="H21" i="421" s="1"/>
  <c r="F22" i="421" s="1"/>
  <c r="H22" i="421" s="1"/>
  <c r="F23" i="421" s="1"/>
  <c r="H23" i="421" s="1"/>
  <c r="F24" i="421" s="1"/>
  <c r="H24" i="421" s="1"/>
  <c r="F25" i="421" s="1"/>
  <c r="H25" i="421" s="1"/>
  <c r="F26" i="421" s="1"/>
  <c r="H26" i="421" s="1"/>
  <c r="C10" i="421"/>
  <c r="D7" i="421" s="1"/>
  <c r="A26" i="405"/>
  <c r="A27" i="405" s="1"/>
  <c r="A28" i="405" s="1"/>
  <c r="A29" i="405" s="1"/>
  <c r="A30" i="405" s="1"/>
  <c r="A17" i="405"/>
  <c r="A18" i="405" s="1"/>
  <c r="A19" i="405" s="1"/>
  <c r="A20" i="405" s="1"/>
  <c r="A21" i="405" s="1"/>
  <c r="H16" i="405"/>
  <c r="F17" i="405" s="1"/>
  <c r="H17" i="405" s="1"/>
  <c r="F18" i="405" s="1"/>
  <c r="H18" i="405" s="1"/>
  <c r="F19" i="405" s="1"/>
  <c r="H19" i="405" s="1"/>
  <c r="F20" i="405" s="1"/>
  <c r="H20" i="405" s="1"/>
  <c r="F21" i="405" s="1"/>
  <c r="H21" i="405" s="1"/>
  <c r="F22" i="405" s="1"/>
  <c r="H22" i="405" s="1"/>
  <c r="F23" i="405" s="1"/>
  <c r="H23" i="405" s="1"/>
  <c r="F24" i="405" s="1"/>
  <c r="H24" i="405" s="1"/>
  <c r="F25" i="405" s="1"/>
  <c r="H25" i="405" s="1"/>
  <c r="F26" i="405" s="1"/>
  <c r="H26" i="405" s="1"/>
  <c r="F27" i="405" s="1"/>
  <c r="H27" i="405" s="1"/>
  <c r="F28" i="405" s="1"/>
  <c r="H28" i="405" s="1"/>
  <c r="F29" i="405" s="1"/>
  <c r="H29" i="405" s="1"/>
  <c r="F30" i="405" s="1"/>
  <c r="H30" i="405" s="1"/>
  <c r="F31" i="405" s="1"/>
  <c r="H31" i="405" s="1"/>
  <c r="C36" i="405"/>
  <c r="C35" i="405"/>
  <c r="C10" i="405"/>
  <c r="D7" i="405" s="1"/>
  <c r="F32" i="405" l="1"/>
  <c r="H32" i="405" s="1"/>
  <c r="C34" i="405" s="1"/>
  <c r="F26" i="422"/>
  <c r="H26" i="422" s="1"/>
  <c r="C28" i="422" s="1"/>
  <c r="F27" i="421"/>
  <c r="H27" i="421" s="1"/>
  <c r="C29" i="421" s="1"/>
  <c r="C29" i="242" l="1"/>
  <c r="C28" i="242"/>
  <c r="A20" i="242"/>
  <c r="A21" i="242" s="1"/>
  <c r="A22" i="242" s="1"/>
  <c r="A23" i="242" s="1"/>
  <c r="H16" i="242"/>
  <c r="F17" i="242" s="1"/>
  <c r="H17" i="242" s="1"/>
  <c r="F18" i="242" s="1"/>
  <c r="H18" i="242" s="1"/>
  <c r="F19" i="242" s="1"/>
  <c r="H19" i="242" s="1"/>
  <c r="F20" i="242" s="1"/>
  <c r="H20" i="242" s="1"/>
  <c r="F21" i="242" s="1"/>
  <c r="H21" i="242" s="1"/>
  <c r="F22" i="242" s="1"/>
  <c r="H22" i="242" s="1"/>
  <c r="F23" i="242" s="1"/>
  <c r="H23" i="242" s="1"/>
  <c r="F24" i="242" s="1"/>
  <c r="H24" i="242" s="1"/>
  <c r="F25" i="242" s="1"/>
  <c r="H25" i="242" s="1"/>
  <c r="C27" i="242" s="1"/>
  <c r="C10" i="242"/>
  <c r="D7" i="242" s="1"/>
</calcChain>
</file>

<file path=xl/sharedStrings.xml><?xml version="1.0" encoding="utf-8"?>
<sst xmlns="http://schemas.openxmlformats.org/spreadsheetml/2006/main" count="375" uniqueCount="104">
  <si>
    <t xml:space="preserve">МАРШРУТ      </t>
  </si>
  <si>
    <t>Тип маршрута:</t>
  </si>
  <si>
    <t>внутригородской</t>
  </si>
  <si>
    <r>
      <t>Номер расписания:</t>
    </r>
    <r>
      <rPr>
        <b/>
        <sz val="11"/>
        <rFont val="Times New Roman"/>
        <family val="1"/>
        <charset val="204"/>
      </rPr>
      <t xml:space="preserve"> </t>
    </r>
  </si>
  <si>
    <r>
      <t>Дата ввода:</t>
    </r>
    <r>
      <rPr>
        <b/>
        <sz val="11"/>
        <rFont val="Times New Roman"/>
        <family val="1"/>
        <charset val="204"/>
      </rPr>
      <t xml:space="preserve"> </t>
    </r>
  </si>
  <si>
    <t>Частота курсирования по дн. нед.:</t>
  </si>
  <si>
    <t>Протяженность маршрута (км):</t>
  </si>
  <si>
    <t>Вид обмена:</t>
  </si>
  <si>
    <t>россыпь</t>
  </si>
  <si>
    <t>Грузоподьемность ТС (кг):</t>
  </si>
  <si>
    <t>№ п/п</t>
  </si>
  <si>
    <t>Наименование пунктов обмена по пути следования от начального пункта до конечного (отдых)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</si>
  <si>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</si>
  <si>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</si>
  <si>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</si>
  <si>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</si>
  <si>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>В пути   час.мин</t>
  </si>
  <si>
    <t>Прибытие  час.мин</t>
  </si>
  <si>
    <t>Стоянка час.мин</t>
  </si>
  <si>
    <t>Отправление час.мин</t>
  </si>
  <si>
    <t>ЛЦ Внуково-2</t>
  </si>
  <si>
    <t>пос. Марушкинское, квартал 63, домовладение 1, строение 35</t>
  </si>
  <si>
    <t>ЛЦ Внуково-2 (диспетчерская)</t>
  </si>
  <si>
    <t>оформление путевого листа</t>
  </si>
  <si>
    <t>погрузка</t>
  </si>
  <si>
    <t>Склад ЛЦ Внуково-2
 (корпус 4, ворота 15, 16 
8-925-010-26-19)</t>
  </si>
  <si>
    <t>погрузка ТМЦ</t>
  </si>
  <si>
    <t>выгрузка почты из МПКО</t>
  </si>
  <si>
    <t>двухсторонний обмен почтой (выгрузка+погрузка)</t>
  </si>
  <si>
    <t>погрузка почты из ОПС</t>
  </si>
  <si>
    <t>Всего на маршруте</t>
  </si>
  <si>
    <t>Время в пути</t>
  </si>
  <si>
    <t>Время в обмене</t>
  </si>
  <si>
    <t>1000-2000</t>
  </si>
  <si>
    <t>г Москва, р-н Филимонковский, п Первомайское, ул Парковая, д. 6</t>
  </si>
  <si>
    <t>г Москва, р-н Бекасово, д Яковлевское, д. 24</t>
  </si>
  <si>
    <t>г Москва, р-н Бекасово, рп Киевский, д. 24</t>
  </si>
  <si>
    <t>г Москва, р-н Бекасово, п Рассудово, ул Майская, д. 23</t>
  </si>
  <si>
    <t>г Москва, р-н Краснопахорский, п Шишкин Лес, д. 16</t>
  </si>
  <si>
    <t>г Москва, р-н Вороново, п Рогово, ул Юбилейная, д. 1А</t>
  </si>
  <si>
    <t>г Москва, р-н Вороново, д Лукошкино, д. 28</t>
  </si>
  <si>
    <t>вторник, четверг, суббота</t>
  </si>
  <si>
    <t>двухстороннего обмена всеми видами почты ЛЦ Внуково-2 с ОПС ММП-6 и 7</t>
  </si>
  <si>
    <t>среда, пятница</t>
  </si>
  <si>
    <t>г Москва, р-н Краснопахорский, п Курилово, ул Центральная, д. 4А</t>
  </si>
  <si>
    <t>воскресенье, понедельник</t>
  </si>
  <si>
    <t>понедельник-воскресенье</t>
  </si>
  <si>
    <t>двухстороннего обмена всеми видами почты ЛЦ Внуково-2 с ОПС ММП-7 и 9</t>
  </si>
  <si>
    <t>г Москва, ул Бирюлёвская, д. 55, к. 1, стр. 2</t>
  </si>
  <si>
    <t>г Москва, ул Ясеневая, д. 36</t>
  </si>
  <si>
    <t>г Москва, ул Кировоградская, д. 17, к. 1Б</t>
  </si>
  <si>
    <t>г Москва, ш Варшавское, д. 128, к. 1, стр. 2</t>
  </si>
  <si>
    <t>г Москва, ул Медиков, д. 20</t>
  </si>
  <si>
    <t>г Москва, проезд Борисовский, д. 11, к. 1, стр. 2</t>
  </si>
  <si>
    <t>г Москва, проезд Задонский, д. 36, к. 2</t>
  </si>
  <si>
    <t>г Москва, ул Кустанайская, д. 10, к. 3</t>
  </si>
  <si>
    <t>г Москва, ул Шипиловская, д. 50, к. 3, стр. 1</t>
  </si>
  <si>
    <t>г Москва, ул Артамонова, д. 7, к. 1</t>
  </si>
  <si>
    <t>77.87.109</t>
  </si>
  <si>
    <t>77.87.118</t>
  </si>
  <si>
    <t>77.87.118 03</t>
  </si>
  <si>
    <t>77.87.118 07</t>
  </si>
  <si>
    <t>В пути час.мин</t>
  </si>
  <si>
    <t>Прибытие час.мин</t>
  </si>
  <si>
    <t>двухстороннего обмена всеми видами почты ЛЦ Внуково-2 с ОПС ММП-6, 7 и 9</t>
  </si>
  <si>
    <t>последнее ОПС</t>
  </si>
  <si>
    <t>люк 6</t>
  </si>
  <si>
    <t>люк 11</t>
  </si>
  <si>
    <t xml:space="preserve">двухсторонний обмен (выгрузка+погрузка) </t>
  </si>
  <si>
    <t>77.87.130</t>
  </si>
  <si>
    <t>разгрузка, погрузка</t>
  </si>
  <si>
    <t>возврат накладных</t>
  </si>
  <si>
    <t>Номер маршрута</t>
  </si>
  <si>
    <t>Километраж</t>
  </si>
  <si>
    <t>Дни выполнения</t>
  </si>
  <si>
    <t>77.87.101</t>
  </si>
  <si>
    <t>понедельник-пятница</t>
  </si>
  <si>
    <t>двухстороннего обмена всеми видами почты ЛЦ Внуково-2 с ОПС ММП-6</t>
  </si>
  <si>
    <t>люк 10</t>
  </si>
  <si>
    <t>г Москва, ул Внуковская Б., д. 15</t>
  </si>
  <si>
    <t>г Москва, р-н Внуково, ул Лётчика Ульянина, д. 5</t>
  </si>
  <si>
    <t>г Москва, ул Новопеределкинская, д. 14, к. А</t>
  </si>
  <si>
    <t>г Москва, пр-д Боровский, д. 14</t>
  </si>
  <si>
    <t>г Москва, ул Богданова, д. 6</t>
  </si>
  <si>
    <t>г Москва, пр-кт Солнцевский, д. 9</t>
  </si>
  <si>
    <t>выгрузка</t>
  </si>
  <si>
    <t>г Москва, проезд 4-й Войковский, д. 10</t>
  </si>
  <si>
    <t>погрузка почта</t>
  </si>
  <si>
    <t>выгрузка почты</t>
  </si>
  <si>
    <t>77.87.202</t>
  </si>
  <si>
    <t>двухстороннего обмена всеми видами почты ЛЦ Внуково-2 с ОПС ММП-3 и 6</t>
  </si>
  <si>
    <t>1500-2000</t>
  </si>
  <si>
    <t>люк 18</t>
  </si>
  <si>
    <t>-</t>
  </si>
  <si>
    <t>г Москва, ул Хамовнический Вал, д. 2</t>
  </si>
  <si>
    <t>разгрузка почты</t>
  </si>
  <si>
    <t>г Москва, пр-кт Ленинский, д. 25</t>
  </si>
  <si>
    <t>г Москва, пр-кт Комсомольский, д. 3</t>
  </si>
  <si>
    <t>обмен почтой</t>
  </si>
  <si>
    <t>г Москва, ул Пречистенка, д. 15</t>
  </si>
  <si>
    <t>г Москва, ул Новослободская, д. 11, помещ. 1/2</t>
  </si>
  <si>
    <t>г Москва, ул Октябрьская, д. 89</t>
  </si>
  <si>
    <t>погрузка почты</t>
  </si>
  <si>
    <t>Время, указанное в расписании, может корректироваться Заказчиком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</si>
</sst>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horizontal="right" vertical="center"/>
    </xf>
    <xf numFmtId="0" fontId="5" fillId="0" borderId="0" xfId="8" applyFont="1" applyBorder="1" applyAlignment="1">
      <alignment horizontal="left" vertical="center"/>
    </xf>
    <xf numFmtId="164" fontId="5" fillId="0" borderId="0" xfId="7" applyNumberFormat="1" applyFont="1" applyFill="1" applyAlignment="1">
      <alignment vertical="center"/>
    </xf>
    <xf numFmtId="0" fontId="5" fillId="0" borderId="0" xfId="7" applyFont="1" applyFill="1" applyAlignment="1">
      <alignment vertical="center"/>
    </xf>
    <xf numFmtId="14" fontId="5" fillId="0" borderId="0" xfId="7" applyNumberFormat="1" applyFont="1" applyFill="1" applyBorder="1" applyAlignment="1">
      <alignment horizontal="right" vertical="center"/>
    </xf>
    <xf numFmtId="14" fontId="5" fillId="0" borderId="0" xfId="9" applyNumberFormat="1" applyFont="1" applyFill="1" applyBorder="1" applyAlignment="1">
      <alignment horizontal="right" vertical="center"/>
    </xf>
    <xf numFmtId="0" fontId="3" fillId="0" borderId="0" xfId="10" applyFont="1" applyAlignment="1">
      <alignment vertical="center"/>
    </xf>
    <xf numFmtId="0" fontId="5" fillId="0" borderId="0" xfId="10" applyFont="1" applyFill="1" applyAlignment="1">
      <alignment vertical="center"/>
    </xf>
    <xf numFmtId="0" fontId="3" fillId="0" borderId="0" xfId="10" applyFont="1" applyFill="1" applyAlignment="1">
      <alignment vertical="center" wrapText="1"/>
    </xf>
    <xf numFmtId="0" fontId="3" fillId="0" borderId="0" xfId="10" applyFont="1" applyFill="1" applyAlignment="1">
      <alignment vertical="center"/>
    </xf>
    <xf numFmtId="14" fontId="3" fillId="0" borderId="0" xfId="10" applyNumberFormat="1" applyFont="1" applyFill="1" applyAlignment="1">
      <alignment horizontal="left" vertical="center"/>
    </xf>
    <xf numFmtId="0" fontId="3" fillId="0" borderId="0" xfId="10" applyFont="1" applyFill="1" applyAlignment="1">
      <alignment horizontal="left" vertical="center"/>
    </xf>
    <xf numFmtId="0" fontId="5" fillId="0" borderId="0" xfId="10" applyFont="1" applyFill="1" applyAlignment="1">
      <alignment horizontal="left" vertical="center"/>
    </xf>
    <xf numFmtId="3" fontId="3" fillId="0" borderId="0" xfId="10" applyNumberFormat="1" applyFont="1" applyFill="1" applyAlignment="1">
      <alignment horizontal="left" vertical="center"/>
    </xf>
    <xf numFmtId="0" fontId="5" fillId="0" borderId="2" xfId="10" applyFont="1" applyFill="1" applyBorder="1" applyAlignment="1">
      <alignment vertical="center"/>
    </xf>
    <xf numFmtId="0" fontId="5" fillId="3" borderId="2" xfId="7" applyFont="1" applyFill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5" fillId="2" borderId="1" xfId="13" applyFont="1" applyFill="1" applyBorder="1" applyAlignment="1">
      <alignment horizontal="left" vertical="center" wrapText="1"/>
    </xf>
    <xf numFmtId="0" fontId="5" fillId="0" borderId="2" xfId="14" applyFont="1" applyBorder="1" applyAlignment="1">
      <alignment horizontal="center" vertical="center"/>
    </xf>
    <xf numFmtId="164" fontId="8" fillId="0" borderId="2" xfId="13" applyNumberFormat="1" applyFont="1" applyBorder="1" applyAlignment="1">
      <alignment horizontal="center" vertical="center" wrapText="1"/>
    </xf>
    <xf numFmtId="20" fontId="3" fillId="0" borderId="4" xfId="14" applyNumberFormat="1" applyFont="1" applyBorder="1" applyAlignment="1">
      <alignment horizontal="center" vertical="center" wrapText="1"/>
    </xf>
    <xf numFmtId="164" fontId="5" fillId="0" borderId="2" xfId="7" applyNumberFormat="1" applyFont="1" applyFill="1" applyBorder="1" applyAlignment="1">
      <alignment horizontal="center" vertical="center" wrapText="1"/>
    </xf>
    <xf numFmtId="20" fontId="3" fillId="0" borderId="2" xfId="14" applyNumberFormat="1" applyFont="1" applyBorder="1" applyAlignment="1">
      <alignment horizontal="center" vertical="center" wrapText="1"/>
    </xf>
    <xf numFmtId="0" fontId="5" fillId="2" borderId="1" xfId="11" applyFont="1" applyFill="1" applyBorder="1" applyAlignment="1">
      <alignment horizontal="left" vertical="center" wrapText="1"/>
    </xf>
    <xf numFmtId="164" fontId="8" fillId="0" borderId="2" xfId="11" applyNumberFormat="1" applyFont="1" applyBorder="1" applyAlignment="1">
      <alignment horizontal="center" vertical="center" wrapText="1"/>
    </xf>
    <xf numFmtId="0" fontId="5" fillId="0" borderId="2" xfId="14" applyFont="1" applyBorder="1" applyAlignment="1">
      <alignment horizontal="right" vertical="center"/>
    </xf>
    <xf numFmtId="20" fontId="5" fillId="0" borderId="2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left" vertical="center" wrapText="1"/>
    </xf>
    <xf numFmtId="0" fontId="5" fillId="2" borderId="2" xfId="14" applyFont="1" applyFill="1" applyBorder="1" applyAlignment="1">
      <alignment horizontal="center" vertical="center" wrapText="1"/>
    </xf>
    <xf numFmtId="164" fontId="8" fillId="0" borderId="2" xfId="15" applyNumberFormat="1" applyFont="1" applyBorder="1" applyAlignment="1">
      <alignment horizontal="center" vertical="center" wrapText="1"/>
    </xf>
    <xf numFmtId="0" fontId="5" fillId="0" borderId="2" xfId="10" applyFont="1" applyFill="1" applyBorder="1" applyAlignment="1">
      <alignment horizontal="center" vertical="center"/>
    </xf>
    <xf numFmtId="0" fontId="5" fillId="0" borderId="2" xfId="11" applyNumberFormat="1" applyFont="1" applyBorder="1" applyAlignment="1">
      <alignment horizontal="center" vertical="center"/>
    </xf>
    <xf numFmtId="20" fontId="3" fillId="2" borderId="4" xfId="14" applyNumberFormat="1" applyFont="1" applyFill="1" applyBorder="1" applyAlignment="1">
      <alignment horizontal="center" vertical="center" wrapText="1"/>
    </xf>
    <xf numFmtId="0" fontId="5" fillId="2" borderId="6" xfId="11" applyFont="1" applyFill="1" applyBorder="1" applyAlignment="1">
      <alignment horizontal="left" vertical="center" wrapText="1"/>
    </xf>
    <xf numFmtId="0" fontId="5" fillId="3" borderId="2" xfId="11" applyFont="1" applyFill="1" applyBorder="1" applyAlignment="1">
      <alignment horizontal="center" vertical="center" wrapText="1"/>
    </xf>
    <xf numFmtId="20" fontId="5" fillId="0" borderId="0" xfId="11" applyNumberFormat="1" applyFont="1" applyFill="1" applyBorder="1" applyAlignment="1">
      <alignment horizontal="left" vertical="center" wrapText="1"/>
    </xf>
    <xf numFmtId="20" fontId="5" fillId="0" borderId="0" xfId="7" applyNumberFormat="1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8" fillId="0" borderId="0" xfId="11" applyFont="1" applyFill="1" applyAlignment="1">
      <alignment vertical="center" wrapText="1"/>
    </xf>
    <xf numFmtId="21" fontId="8" fillId="0" borderId="0" xfId="11" applyNumberFormat="1" applyFont="1" applyFill="1" applyAlignment="1">
      <alignment horizontal="right" vertical="center" wrapText="1"/>
    </xf>
    <xf numFmtId="164" fontId="8" fillId="0" borderId="0" xfId="11" applyNumberFormat="1" applyFont="1" applyFill="1" applyAlignment="1">
      <alignment horizontal="left" vertical="center" wrapText="1"/>
    </xf>
    <xf numFmtId="20" fontId="8" fillId="0" borderId="0" xfId="11" applyNumberFormat="1" applyFont="1" applyFill="1" applyAlignment="1">
      <alignment horizontal="right" vertical="center" wrapText="1"/>
    </xf>
    <xf numFmtId="20" fontId="5" fillId="0" borderId="0" xfId="10" applyNumberFormat="1" applyFont="1" applyFill="1" applyBorder="1" applyAlignment="1">
      <alignment horizontal="center" vertical="center" wrapText="1"/>
    </xf>
    <xf numFmtId="20" fontId="8" fillId="0" borderId="0" xfId="11" applyNumberFormat="1" applyFont="1" applyFill="1" applyAlignment="1">
      <alignment horizontal="left" vertical="center" wrapText="1"/>
    </xf>
    <xf numFmtId="49" fontId="3" fillId="0" borderId="0" xfId="10" applyNumberFormat="1" applyFont="1" applyFill="1" applyBorder="1" applyAlignment="1">
      <alignment vertical="center" wrapText="1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vertical="center"/>
    </xf>
    <xf numFmtId="164" fontId="3" fillId="0" borderId="0" xfId="7" applyNumberFormat="1" applyFont="1" applyFill="1" applyAlignment="1">
      <alignment vertical="center"/>
    </xf>
    <xf numFmtId="1" fontId="3" fillId="0" borderId="0" xfId="10" applyNumberFormat="1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20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5" fillId="0" borderId="0" xfId="11" applyFont="1" applyFill="1" applyBorder="1" applyAlignment="1">
      <alignment horizontal="left" vertical="center"/>
    </xf>
    <xf numFmtId="0" fontId="5" fillId="0" borderId="2" xfId="14" applyFont="1" applyFill="1" applyBorder="1" applyAlignment="1">
      <alignment horizontal="center" vertical="center" wrapText="1"/>
    </xf>
    <xf numFmtId="20" fontId="3" fillId="0" borderId="4" xfId="14" applyNumberFormat="1" applyFont="1" applyFill="1" applyBorder="1" applyAlignment="1">
      <alignment horizontal="center" vertical="center" wrapText="1"/>
    </xf>
    <xf numFmtId="20" fontId="3" fillId="0" borderId="2" xfId="14" applyNumberFormat="1" applyFont="1" applyFill="1" applyBorder="1" applyAlignment="1">
      <alignment horizontal="center" vertical="center" wrapText="1"/>
    </xf>
    <xf numFmtId="0" fontId="3" fillId="0" borderId="0" xfId="10" applyNumberFormat="1" applyFont="1" applyFill="1" applyAlignment="1">
      <alignment horizontal="left" vertical="center"/>
    </xf>
    <xf numFmtId="0" fontId="5" fillId="0" borderId="2" xfId="14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5" fillId="3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left" vertical="center" wrapText="1"/>
    </xf>
    <xf numFmtId="20" fontId="8" fillId="0" borderId="0" xfId="11" applyNumberFormat="1" applyFont="1" applyFill="1" applyAlignment="1">
      <alignment horizontal="center" vertical="center" wrapText="1"/>
    </xf>
    <xf numFmtId="164" fontId="8" fillId="0" borderId="0" xfId="11" applyNumberFormat="1" applyFont="1" applyFill="1" applyAlignment="1">
      <alignment horizontal="center" vertical="center" wrapText="1"/>
    </xf>
    <xf numFmtId="164" fontId="5" fillId="0" borderId="2" xfId="11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1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left" vertical="center" wrapText="1"/>
    </xf>
    <xf numFmtId="0" fontId="8" fillId="0" borderId="2" xfId="11" applyFont="1" applyBorder="1" applyAlignment="1">
      <alignment horizontal="center" vertical="center"/>
    </xf>
    <xf numFmtId="0" fontId="8" fillId="0" borderId="2" xfId="11" applyFont="1" applyBorder="1" applyAlignment="1">
      <alignment vertical="center" wrapText="1"/>
    </xf>
    <xf numFmtId="20" fontId="8" fillId="0" borderId="2" xfId="11" applyNumberFormat="1" applyFont="1" applyBorder="1" applyAlignment="1">
      <alignment horizontal="center" vertical="center"/>
    </xf>
    <xf numFmtId="1" fontId="5" fillId="0" borderId="0" xfId="10" applyNumberFormat="1" applyFont="1" applyFill="1" applyAlignment="1">
      <alignment vertical="center"/>
    </xf>
    <xf numFmtId="3" fontId="0" fillId="0" borderId="0" xfId="0" applyNumberFormat="1"/>
    <xf numFmtId="0" fontId="0" fillId="0" borderId="2" xfId="0" applyBorder="1"/>
    <xf numFmtId="3" fontId="0" fillId="0" borderId="2" xfId="0" applyNumberFormat="1" applyBorder="1"/>
    <xf numFmtId="0" fontId="5" fillId="0" borderId="2" xfId="7" applyFont="1" applyFill="1" applyBorder="1" applyAlignment="1">
      <alignment horizontal="center" vertical="center" wrapText="1"/>
    </xf>
    <xf numFmtId="0" fontId="0" fillId="2" borderId="2" xfId="0" applyFill="1" applyBorder="1"/>
    <xf numFmtId="3" fontId="0" fillId="2" borderId="2" xfId="0" applyNumberFormat="1" applyFill="1" applyBorder="1"/>
    <xf numFmtId="0" fontId="5" fillId="2" borderId="0" xfId="10" applyFont="1" applyFill="1" applyAlignment="1">
      <alignment vertical="center"/>
    </xf>
    <xf numFmtId="0" fontId="5" fillId="0" borderId="2" xfId="11" applyFont="1" applyFill="1" applyBorder="1" applyAlignment="1">
      <alignment horizontal="center" vertical="center"/>
    </xf>
    <xf numFmtId="0" fontId="5" fillId="0" borderId="2" xfId="11" applyFont="1" applyFill="1" applyBorder="1" applyAlignment="1">
      <alignment vertical="center"/>
    </xf>
    <xf numFmtId="165" fontId="5" fillId="0" borderId="2" xfId="11" applyNumberFormat="1" applyFont="1" applyFill="1" applyBorder="1" applyAlignment="1">
      <alignment horizontal="center" vertical="center"/>
    </xf>
    <xf numFmtId="20" fontId="5" fillId="0" borderId="2" xfId="11" applyNumberFormat="1" applyFont="1" applyFill="1" applyBorder="1" applyAlignment="1">
      <alignment horizontal="center" vertical="center"/>
    </xf>
    <xf numFmtId="0" fontId="5" fillId="0" borderId="2" xfId="11" applyFont="1" applyFill="1" applyBorder="1" applyAlignment="1">
      <alignment vertical="center" wrapText="1"/>
    </xf>
    <xf numFmtId="0" fontId="5" fillId="0" borderId="6" xfId="11" applyFont="1" applyFill="1" applyBorder="1" applyAlignment="1">
      <alignment horizontal="left" vertical="center" wrapText="1"/>
    </xf>
    <xf numFmtId="0" fontId="5" fillId="0" borderId="2" xfId="11" applyNumberFormat="1" applyFont="1" applyFill="1" applyBorder="1" applyAlignment="1">
      <alignment horizontal="center" vertical="center"/>
    </xf>
    <xf numFmtId="0" fontId="5" fillId="0" borderId="2" xfId="42" applyFont="1" applyFill="1" applyBorder="1" applyAlignment="1">
      <alignment horizontal="center" vertical="center"/>
    </xf>
    <xf numFmtId="0" fontId="5" fillId="0" borderId="2" xfId="42" applyFont="1" applyFill="1" applyBorder="1" applyAlignment="1">
      <alignment vertical="center" wrapText="1"/>
    </xf>
    <xf numFmtId="0" fontId="5" fillId="0" borderId="2" xfId="14" applyFont="1" applyFill="1" applyBorder="1" applyAlignment="1">
      <alignment horizontal="center" vertical="center"/>
    </xf>
    <xf numFmtId="0" fontId="5" fillId="0" borderId="6" xfId="42" applyFont="1" applyFill="1" applyBorder="1" applyAlignment="1">
      <alignment horizontal="left" vertical="center" wrapText="1"/>
    </xf>
    <xf numFmtId="0" fontId="3" fillId="0" borderId="0" xfId="23" applyFont="1" applyFill="1" applyBorder="1" applyAlignment="1">
      <alignment horizontal="left" vertical="center"/>
    </xf>
    <xf numFmtId="0" fontId="5" fillId="0" borderId="0" xfId="23" applyFont="1" applyFill="1" applyBorder="1" applyAlignment="1">
      <alignment horizontal="left" vertical="center"/>
    </xf>
    <xf numFmtId="0" fontId="5" fillId="2" borderId="1" xfId="15" applyFont="1" applyFill="1" applyBorder="1" applyAlignment="1">
      <alignment horizontal="left" vertical="center" wrapText="1"/>
    </xf>
    <xf numFmtId="0" fontId="5" fillId="3" borderId="2" xfId="13" applyFont="1" applyFill="1" applyBorder="1" applyAlignment="1">
      <alignment horizontal="center" vertical="center" wrapText="1"/>
    </xf>
    <xf numFmtId="0" fontId="5" fillId="2" borderId="2" xfId="15" applyNumberFormat="1" applyFont="1" applyFill="1" applyBorder="1" applyAlignment="1">
      <alignment horizontal="center" vertical="center"/>
    </xf>
    <xf numFmtId="0" fontId="5" fillId="0" borderId="2" xfId="15" applyNumberFormat="1" applyFont="1" applyBorder="1" applyAlignment="1">
      <alignment vertical="center" wrapText="1"/>
    </xf>
    <xf numFmtId="165" fontId="5" fillId="0" borderId="2" xfId="14" applyNumberFormat="1" applyFont="1" applyBorder="1" applyAlignment="1">
      <alignment horizontal="center" vertical="center"/>
    </xf>
    <xf numFmtId="164" fontId="8" fillId="0" borderId="2" xfId="14" applyNumberFormat="1" applyFont="1" applyBorder="1" applyAlignment="1">
      <alignment horizontal="center" vertical="center" wrapText="1"/>
    </xf>
    <xf numFmtId="0" fontId="7" fillId="0" borderId="0" xfId="15" applyNumberFormat="1" applyAlignment="1">
      <alignment vertical="center"/>
    </xf>
    <xf numFmtId="165" fontId="5" fillId="3" borderId="2" xfId="14" applyNumberFormat="1" applyFont="1" applyFill="1" applyBorder="1" applyAlignment="1">
      <alignment horizontal="center" vertical="center" wrapText="1"/>
    </xf>
    <xf numFmtId="165" fontId="5" fillId="0" borderId="2" xfId="14" applyNumberFormat="1" applyFont="1" applyFill="1" applyBorder="1" applyAlignment="1">
      <alignment horizontal="center" vertical="center"/>
    </xf>
    <xf numFmtId="165" fontId="5" fillId="2" borderId="2" xfId="23" applyNumberFormat="1" applyFont="1" applyFill="1" applyBorder="1" applyAlignment="1">
      <alignment horizontal="center" vertical="center" wrapText="1"/>
    </xf>
    <xf numFmtId="0" fontId="5" fillId="0" borderId="2" xfId="15" applyNumberFormat="1" applyFont="1" applyFill="1" applyBorder="1" applyAlignment="1">
      <alignment horizontal="center" vertical="center"/>
    </xf>
    <xf numFmtId="165" fontId="5" fillId="3" borderId="2" xfId="23" applyNumberFormat="1" applyFont="1" applyFill="1" applyBorder="1" applyAlignment="1">
      <alignment horizontal="center" vertical="center" wrapText="1"/>
    </xf>
    <xf numFmtId="0" fontId="5" fillId="2" borderId="2" xfId="13" applyFont="1" applyFill="1" applyBorder="1" applyAlignment="1">
      <alignment horizontal="left" vertical="center" wrapText="1"/>
    </xf>
    <xf numFmtId="0" fontId="5" fillId="2" borderId="2" xfId="14" applyFont="1" applyFill="1" applyBorder="1" applyAlignment="1">
      <alignment horizontal="left" vertical="center" wrapText="1"/>
    </xf>
    <xf numFmtId="0" fontId="5" fillId="3" borderId="2" xfId="14" applyFont="1" applyFill="1" applyBorder="1" applyAlignment="1">
      <alignment horizontal="center" vertical="center" wrapText="1"/>
    </xf>
    <xf numFmtId="20" fontId="5" fillId="0" borderId="0" xfId="15" applyNumberFormat="1" applyFont="1" applyFill="1" applyBorder="1" applyAlignment="1">
      <alignment horizontal="left" vertical="center" wrapText="1"/>
    </xf>
    <xf numFmtId="0" fontId="8" fillId="0" borderId="0" xfId="15" applyFont="1" applyFill="1" applyAlignment="1">
      <alignment vertical="center" wrapText="1"/>
    </xf>
    <xf numFmtId="20" fontId="8" fillId="0" borderId="0" xfId="15" applyNumberFormat="1" applyFont="1" applyFill="1" applyAlignment="1">
      <alignment horizontal="center" vertical="center" wrapText="1"/>
    </xf>
    <xf numFmtId="21" fontId="8" fillId="0" borderId="0" xfId="15" applyNumberFormat="1" applyFont="1" applyFill="1" applyAlignment="1">
      <alignment horizontal="right" vertical="center" wrapText="1"/>
    </xf>
    <xf numFmtId="164" fontId="8" fillId="0" borderId="0" xfId="15" applyNumberFormat="1" applyFont="1" applyFill="1" applyAlignment="1">
      <alignment horizontal="center" vertical="center" wrapText="1"/>
    </xf>
    <xf numFmtId="164" fontId="8" fillId="0" borderId="0" xfId="15" applyNumberFormat="1" applyFont="1" applyFill="1" applyAlignment="1">
      <alignment horizontal="left" vertical="center" wrapText="1"/>
    </xf>
    <xf numFmtId="20" fontId="8" fillId="0" borderId="0" xfId="15" applyNumberFormat="1" applyFont="1" applyFill="1" applyAlignment="1">
      <alignment horizontal="right" vertical="center" wrapText="1"/>
    </xf>
    <xf numFmtId="0" fontId="8" fillId="0" borderId="0" xfId="15" applyFont="1" applyAlignment="1">
      <alignment vertical="center" wrapText="1"/>
    </xf>
    <xf numFmtId="0" fontId="8" fillId="0" borderId="0" xfId="15" applyFont="1" applyAlignment="1">
      <alignment vertical="center"/>
    </xf>
    <xf numFmtId="20" fontId="8" fillId="0" borderId="0" xfId="15" applyNumberFormat="1" applyFont="1" applyFill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3" fontId="0" fillId="0" borderId="0" xfId="0" applyNumberFormat="1" applyFill="1"/>
    <xf numFmtId="4" fontId="0" fillId="0" borderId="0" xfId="0" applyNumberFormat="1" applyFill="1"/>
    <xf numFmtId="0" fontId="8" fillId="0" borderId="0" xfId="0" applyFont="1"/>
    <xf numFmtId="20" fontId="5" fillId="0" borderId="1" xfId="7" applyNumberFormat="1" applyFont="1" applyFill="1" applyBorder="1" applyAlignment="1">
      <alignment horizontal="center" vertical="center" wrapText="1"/>
    </xf>
    <xf numFmtId="20" fontId="5" fillId="0" borderId="3" xfId="7" applyNumberFormat="1" applyFont="1" applyFill="1" applyBorder="1" applyAlignment="1">
      <alignment horizontal="center" vertical="center" wrapText="1"/>
    </xf>
    <xf numFmtId="20" fontId="5" fillId="0" borderId="5" xfId="7" applyNumberFormat="1" applyFont="1" applyFill="1" applyBorder="1" applyAlignment="1">
      <alignment horizontal="center" vertical="center" wrapText="1"/>
    </xf>
    <xf numFmtId="0" fontId="3" fillId="0" borderId="0" xfId="10" applyFont="1" applyFill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3" xfId="10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vertical="center"/>
    </xf>
    <xf numFmtId="0" fontId="5" fillId="3" borderId="1" xfId="7" applyFont="1" applyFill="1" applyBorder="1" applyAlignment="1">
      <alignment horizontal="center" vertical="center" wrapText="1"/>
    </xf>
    <xf numFmtId="0" fontId="5" fillId="3" borderId="5" xfId="7" applyFont="1" applyFill="1" applyBorder="1" applyAlignment="1">
      <alignment horizontal="center" vertical="center" wrapText="1"/>
    </xf>
    <xf numFmtId="0" fontId="5" fillId="3" borderId="3" xfId="7" applyFont="1" applyFill="1" applyBorder="1" applyAlignment="1">
      <alignment horizontal="center" vertical="center" wrapText="1"/>
    </xf>
    <xf numFmtId="20" fontId="5" fillId="3" borderId="1" xfId="7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0" fontId="5" fillId="3" borderId="5" xfId="7" applyNumberFormat="1" applyFont="1" applyFill="1" applyBorder="1" applyAlignment="1">
      <alignment horizontal="center" vertical="center" wrapText="1"/>
    </xf>
    <xf numFmtId="20" fontId="5" fillId="3" borderId="3" xfId="7" applyNumberFormat="1" applyFont="1" applyFill="1" applyBorder="1" applyAlignment="1">
      <alignment horizontal="center" vertical="center" wrapText="1"/>
    </xf>
  </cellXfs>
  <cellStyles count="50">
    <cellStyle name="Обычный" xfId="0" builtinId="0"/>
    <cellStyle name="Обычный 12" xfId="2"/>
    <cellStyle name="Обычный 2" xfId="27"/>
    <cellStyle name="Обычный 2 2 10 3 2 2 3 3 3" xfId="30"/>
    <cellStyle name="Обычный 2 2 10 3 2 2 4 3 3" xfId="11"/>
    <cellStyle name="Обычный 2 2 10 3 2 2 4 3 3 2" xfId="47"/>
    <cellStyle name="Обычный 2 2 10 3 2 2 4 3 3 3" xfId="42"/>
    <cellStyle name="Обычный 2 2 10 3 3 3 18 3 2 2 2 2 3 3 2 2 2 3 2 3 2 2 3 2 5 4 2 2 2 2 3 2 2 2 2 2" xfId="28"/>
    <cellStyle name="Обычный 2 2 10 3 3 3 18 3 2 2 2 2 3 3 2 2 2 3 2 3 2 2 3 2 5 4 2 2 2 2 3 2 2 2 2 2 2" xfId="40"/>
    <cellStyle name="Обычный 2 2 2 2 2 2 2 2 2 2 3 2 2 2 2 3 3 2 2 3 2 2 4 2 3 2 2 3 4 2 2 2 2 2 2 2 3 2 3 2 16 3 2" xfId="23"/>
    <cellStyle name="Обычный 2 2 2 2 2 2 2 2 2 2 3 2 2 2 2 3 3 2 2 3 2 2 4 2 3 2 2 3 4 2 2 2 2 2 2 2 3 2 3 2 16 3 2 2" xfId="35"/>
    <cellStyle name="Обычный 2 2 2 2 2 2 2 2 2 2 3 2 2 2 2 3 3 4 2 3 2 2 2 2 2 2 2 2 3 8 5 2 3 2 3 2 2 3 2 4" xfId="6"/>
    <cellStyle name="Обычный 2 2 2 2 2 2 2 2 2 2 3 2 2 2 2 3 3 4 2 3 2 2 2 2 2 2 2 2 3 8 5 2 3 2 3 2 2 3 2 4 2" xfId="41"/>
    <cellStyle name="Обычный 2 2 2 2 2 2 2 2 2 2 3 2 2 2 2 3 3 4 2 3 2 2 2 2 2 2 2 2 3 8 5 2 3 2 3 3 2 2 2" xfId="22"/>
    <cellStyle name="Обычный 2 2 2 2 2 2 2 2 2 2 3 2 2 2 2 3 3 4 2 3 2 2 2 2 2 2 2 2 3 8 5 2 3 2 3 3 2 2 2 2" xfId="34"/>
    <cellStyle name="Обычный 2 2 2 2 2 2 2 2 2 2 3 2 2 2 2 3 3 4 2 3 2 4 2 2 3 2 2 2 2 2 2 2 3 2" xfId="25"/>
    <cellStyle name="Обычный 2 2 2 2 2 2 2 2 2 2 3 2 2 2 2 3 3 4 2 3 2 4 2 2 3 2 2 2 2 2 2 2 3 2 2" xfId="37"/>
    <cellStyle name="Обычный 2 2 2 2 2 2 2 2 2 2 3 2 2 2 2 3 3 4 4 6" xfId="17"/>
    <cellStyle name="Обычный 2 2 2 2 2 2 2 2 2 2 3 2 2 2 2 3 3 4 6 2 2" xfId="48"/>
    <cellStyle name="Обычный 2 2 2 2 2 2 2 2 2 2 3 2 2 2 2 3 3 4 9" xfId="45"/>
    <cellStyle name="Обычный 2 2 2 2 2 4 2 3 2 2 2 2 2 2 13" xfId="12"/>
    <cellStyle name="Обычный 2 2 2 2 2 4 2 3 2 2 2 2 2 2 13 2" xfId="44"/>
    <cellStyle name="Обычный 2 2 2 2 2 4 2 3 2 2 2 3 2 2 2 3" xfId="26"/>
    <cellStyle name="Обычный 2 2 2 2 2 4 2 3 2 2 2 3 2 2 2 3 2" xfId="38"/>
    <cellStyle name="Обычный 2 2 2 5 2 2 2 2 3 2" xfId="31"/>
    <cellStyle name="Обычный 2 2 2 5 2 2 2 2 3 2 2" xfId="39"/>
    <cellStyle name="Обычный 2 2 2 8" xfId="14"/>
    <cellStyle name="Обычный 2 2 4 4" xfId="1"/>
    <cellStyle name="Обычный 2 2 4 5 3" xfId="5"/>
    <cellStyle name="Обычный 2 2 6 2 2 4" xfId="18"/>
    <cellStyle name="Обычный 2 3" xfId="29"/>
    <cellStyle name="Обычный 2 3 2 2 2 2 2 4 3 2 3 3 3" xfId="16"/>
    <cellStyle name="Обычный 2 3 2 2 2 3 2 2 2 2" xfId="20"/>
    <cellStyle name="Обычный 2 3 3 2 2 2 4 3 2 3 8 5 2 3 2 3 2 2 2 2 2 4" xfId="4"/>
    <cellStyle name="Обычный 2 3 3 2 2 2 4 3 2 3 8 5 2 3 2 3 2 2 2 2 2 4 2" xfId="43"/>
    <cellStyle name="Обычный 2 3 3 2 2 2 4 3 2 3 8 5 2 3 2 3 3 2 2 2" xfId="21"/>
    <cellStyle name="Обычный 2 3 3 2 2 2 4 3 2 3 8 5 2 3 2 3 3 2 2 2 2" xfId="33"/>
    <cellStyle name="Обычный 2 3 3 2 4 2" xfId="49"/>
    <cellStyle name="Обычный 2 4 2" xfId="15"/>
    <cellStyle name="Обычный 21 2" xfId="9"/>
    <cellStyle name="Обычный 3" xfId="13"/>
    <cellStyle name="Обычный 3 2 2" xfId="3"/>
    <cellStyle name="Обычный 3 3" xfId="32"/>
    <cellStyle name="Обычный 4 3 2 2 3 2 10" xfId="46"/>
    <cellStyle name="Обычный 4 3 2 2 3 2 3 2 2 2 2 3 6" xfId="24"/>
    <cellStyle name="Обычный 4 3 2 2 3 2 3 2 2 2 2 3 6 2" xfId="36"/>
    <cellStyle name="Обычный 6 2" xfId="19"/>
    <cellStyle name="Обычный_Москва" xfId="8"/>
    <cellStyle name="Обычный_расписания_с_АСЦ_по_форме_для_ПР_(1) 2" xfId="10"/>
    <cellStyle name="Обычный_расписания_с_АСЦ_по_форме_для_ПР_(1)_Новые маршруты ЕМС кольца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A16" sqref="A16"/>
    </sheetView>
  </sheetViews>
  <sheetFormatPr defaultRowHeight="14.4" x14ac:dyDescent="0.3"/>
  <cols>
    <col min="1" max="1" width="16.88671875" bestFit="1" customWidth="1"/>
    <col min="2" max="2" width="12.5546875" style="81" bestFit="1" customWidth="1"/>
    <col min="3" max="3" width="26.109375" bestFit="1" customWidth="1"/>
    <col min="12" max="12" width="15.33203125" customWidth="1"/>
    <col min="13" max="13" width="18.44140625" customWidth="1"/>
  </cols>
  <sheetData>
    <row r="1" spans="1:14" x14ac:dyDescent="0.3">
      <c r="A1" s="82" t="s">
        <v>72</v>
      </c>
      <c r="B1" s="83" t="s">
        <v>73</v>
      </c>
      <c r="C1" s="82" t="s">
        <v>74</v>
      </c>
    </row>
    <row r="2" spans="1:14" x14ac:dyDescent="0.3">
      <c r="A2" s="82" t="s">
        <v>75</v>
      </c>
      <c r="B2" s="83">
        <v>146</v>
      </c>
      <c r="C2" s="82" t="s">
        <v>76</v>
      </c>
      <c r="E2" s="126"/>
    </row>
    <row r="3" spans="1:14" x14ac:dyDescent="0.3">
      <c r="A3" s="82" t="s">
        <v>89</v>
      </c>
      <c r="B3" s="83">
        <v>126.5</v>
      </c>
      <c r="C3" s="82" t="s">
        <v>46</v>
      </c>
      <c r="E3" s="126"/>
    </row>
    <row r="4" spans="1:14" x14ac:dyDescent="0.3">
      <c r="A4" s="85" t="s">
        <v>58</v>
      </c>
      <c r="B4" s="86">
        <v>174.5</v>
      </c>
      <c r="C4" s="85" t="s">
        <v>46</v>
      </c>
      <c r="E4" s="126"/>
    </row>
    <row r="5" spans="1:14" x14ac:dyDescent="0.3">
      <c r="A5" s="85" t="s">
        <v>59</v>
      </c>
      <c r="B5" s="86">
        <v>187</v>
      </c>
      <c r="C5" s="85" t="s">
        <v>41</v>
      </c>
      <c r="E5" s="126"/>
    </row>
    <row r="6" spans="1:14" x14ac:dyDescent="0.3">
      <c r="A6" s="85" t="s">
        <v>60</v>
      </c>
      <c r="B6" s="86">
        <v>174.5</v>
      </c>
      <c r="C6" s="85" t="s">
        <v>43</v>
      </c>
      <c r="E6" s="126"/>
    </row>
    <row r="7" spans="1:14" x14ac:dyDescent="0.3">
      <c r="A7" s="85" t="s">
        <v>61</v>
      </c>
      <c r="B7" s="86">
        <v>171</v>
      </c>
      <c r="C7" s="85" t="s">
        <v>45</v>
      </c>
      <c r="E7" s="126"/>
    </row>
    <row r="8" spans="1:14" x14ac:dyDescent="0.3">
      <c r="A8" s="85" t="s">
        <v>69</v>
      </c>
      <c r="B8" s="86">
        <v>165</v>
      </c>
      <c r="C8" s="85" t="s">
        <v>46</v>
      </c>
      <c r="E8" s="126"/>
    </row>
    <row r="9" spans="1:14" x14ac:dyDescent="0.3">
      <c r="E9" s="126"/>
      <c r="F9" s="126"/>
      <c r="G9" s="126"/>
      <c r="H9" s="127"/>
      <c r="I9" s="127"/>
      <c r="J9" s="127"/>
      <c r="K9" s="127"/>
      <c r="L9" s="127"/>
      <c r="M9" s="127"/>
      <c r="N9" s="126"/>
    </row>
    <row r="10" spans="1:14" x14ac:dyDescent="0.3">
      <c r="E10" s="126"/>
      <c r="F10" s="126"/>
      <c r="G10" s="127"/>
      <c r="H10" s="128"/>
      <c r="I10" s="126"/>
      <c r="J10" s="128"/>
      <c r="K10" s="126"/>
      <c r="L10" s="126"/>
      <c r="M10" s="129"/>
      <c r="N10" s="126"/>
    </row>
    <row r="11" spans="1:14" x14ac:dyDescent="0.3">
      <c r="E11" s="126"/>
      <c r="F11" s="126"/>
      <c r="G11" s="126"/>
      <c r="H11" s="126"/>
      <c r="I11" s="126"/>
      <c r="J11" s="126"/>
      <c r="K11" s="126"/>
      <c r="L11" s="126"/>
      <c r="M11" s="126"/>
      <c r="N11" s="126"/>
    </row>
    <row r="13" spans="1:14" x14ac:dyDescent="0.3">
      <c r="A13" s="130" t="s">
        <v>103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C11" sqref="C11"/>
    </sheetView>
  </sheetViews>
  <sheetFormatPr defaultColWidth="10.44140625" defaultRowHeight="13.8" x14ac:dyDescent="0.3"/>
  <cols>
    <col min="1" max="1" width="4.109375" style="9" customWidth="1"/>
    <col min="2" max="2" width="26.33203125" style="9" customWidth="1"/>
    <col min="3" max="3" width="34.88671875" style="9" customWidth="1"/>
    <col min="4" max="4" width="14" style="9" customWidth="1"/>
    <col min="5" max="5" width="8.6640625" style="9" customWidth="1"/>
    <col min="6" max="7" width="10" style="9" customWidth="1"/>
    <col min="8" max="8" width="12.44140625" style="9" customWidth="1"/>
    <col min="9" max="9" width="19.44140625" style="9" customWidth="1"/>
    <col min="10" max="21" width="5.5546875" style="9" customWidth="1"/>
    <col min="22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34" t="s">
        <v>0</v>
      </c>
      <c r="D4" s="134"/>
      <c r="E4" s="134"/>
      <c r="F4" s="134"/>
      <c r="G4" s="134"/>
      <c r="H4" s="134"/>
    </row>
    <row r="5" spans="1:10" x14ac:dyDescent="0.3">
      <c r="A5" s="134" t="s">
        <v>77</v>
      </c>
      <c r="B5" s="134"/>
      <c r="C5" s="134"/>
      <c r="D5" s="134"/>
      <c r="E5" s="134"/>
      <c r="F5" s="134"/>
      <c r="G5" s="134"/>
      <c r="H5" s="134"/>
      <c r="I5" s="134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75</v>
      </c>
      <c r="D7" s="80">
        <f>C10</f>
        <v>146</v>
      </c>
      <c r="E7" s="9" t="str">
        <f>C9</f>
        <v>понедельник-пятница</v>
      </c>
    </row>
    <row r="8" spans="1:10" x14ac:dyDescent="0.3">
      <c r="A8" s="9" t="s">
        <v>4</v>
      </c>
      <c r="C8" s="12"/>
      <c r="D8" s="87"/>
    </row>
    <row r="9" spans="1:10" x14ac:dyDescent="0.3">
      <c r="A9" s="9" t="s">
        <v>5</v>
      </c>
      <c r="C9" s="11" t="s">
        <v>76</v>
      </c>
    </row>
    <row r="10" spans="1:10" x14ac:dyDescent="0.3">
      <c r="A10" s="9" t="s">
        <v>6</v>
      </c>
      <c r="C10" s="50">
        <f>SUM(D16:D38)</f>
        <v>146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33</v>
      </c>
      <c r="D12" s="15"/>
      <c r="F12" s="13"/>
      <c r="G12" s="13"/>
    </row>
    <row r="13" spans="1:10" x14ac:dyDescent="0.3">
      <c r="C13" s="12"/>
      <c r="G13" s="56"/>
      <c r="H13" s="9" t="s">
        <v>78</v>
      </c>
    </row>
    <row r="14" spans="1:10" x14ac:dyDescent="0.3">
      <c r="A14" s="135" t="s">
        <v>10</v>
      </c>
      <c r="B14" s="137" t="s">
        <v>11</v>
      </c>
      <c r="C14" s="139" t="s">
        <v>12</v>
      </c>
      <c r="D14" s="137" t="s">
        <v>13</v>
      </c>
      <c r="E14" s="137" t="s">
        <v>14</v>
      </c>
      <c r="F14" s="137"/>
      <c r="G14" s="137"/>
      <c r="H14" s="137"/>
      <c r="I14" s="137" t="s">
        <v>15</v>
      </c>
    </row>
    <row r="15" spans="1:10" ht="27.6" x14ac:dyDescent="0.3">
      <c r="A15" s="136"/>
      <c r="B15" s="138"/>
      <c r="C15" s="140"/>
      <c r="D15" s="141"/>
      <c r="E15" s="84" t="s">
        <v>16</v>
      </c>
      <c r="F15" s="84" t="s">
        <v>17</v>
      </c>
      <c r="G15" s="84" t="s">
        <v>18</v>
      </c>
      <c r="H15" s="84" t="s">
        <v>19</v>
      </c>
      <c r="I15" s="137"/>
    </row>
    <row r="16" spans="1:10" ht="27.6" x14ac:dyDescent="0.3">
      <c r="A16" s="16"/>
      <c r="B16" s="18" t="s">
        <v>22</v>
      </c>
      <c r="C16" s="25" t="s">
        <v>21</v>
      </c>
      <c r="D16" s="61"/>
      <c r="E16" s="26"/>
      <c r="F16" s="22">
        <v>0.4201388888888889</v>
      </c>
      <c r="G16" s="23">
        <v>6.9444444444444441E-3</v>
      </c>
      <c r="H16" s="24">
        <f t="shared" ref="H16:H31" si="0">F16+G16</f>
        <v>0.42708333333333331</v>
      </c>
      <c r="I16" s="17" t="s">
        <v>23</v>
      </c>
    </row>
    <row r="17" spans="1:9" x14ac:dyDescent="0.3">
      <c r="A17" s="16"/>
      <c r="B17" s="18"/>
      <c r="C17" s="27" t="s">
        <v>24</v>
      </c>
      <c r="D17" s="61">
        <v>1.5</v>
      </c>
      <c r="E17" s="26">
        <v>3.4722222222222099E-3</v>
      </c>
      <c r="F17" s="22">
        <f t="shared" ref="F17:F31" si="1">H16+E17</f>
        <v>0.43055555555555552</v>
      </c>
      <c r="G17" s="75">
        <v>2.7777777777777776E-2</v>
      </c>
      <c r="H17" s="24">
        <f t="shared" si="0"/>
        <v>0.45833333333333331</v>
      </c>
      <c r="I17" s="29"/>
    </row>
    <row r="18" spans="1:9" ht="41.4" x14ac:dyDescent="0.3">
      <c r="A18" s="16"/>
      <c r="B18" s="30" t="s">
        <v>25</v>
      </c>
      <c r="C18" s="19" t="s">
        <v>21</v>
      </c>
      <c r="D18" s="61">
        <v>1.5</v>
      </c>
      <c r="E18" s="31">
        <v>3.472222222222222E-3</v>
      </c>
      <c r="F18" s="22">
        <f t="shared" si="1"/>
        <v>0.46180555555555552</v>
      </c>
      <c r="G18" s="75">
        <v>6.9444444444444441E-3</v>
      </c>
      <c r="H18" s="24">
        <f t="shared" si="0"/>
        <v>0.46874999999999994</v>
      </c>
      <c r="I18" s="74" t="s">
        <v>26</v>
      </c>
    </row>
    <row r="19" spans="1:9" ht="15" customHeight="1" x14ac:dyDescent="0.3">
      <c r="A19" s="32">
        <v>1</v>
      </c>
      <c r="B19" s="88">
        <v>119027</v>
      </c>
      <c r="C19" s="89" t="s">
        <v>79</v>
      </c>
      <c r="D19" s="90">
        <v>11</v>
      </c>
      <c r="E19" s="91">
        <v>1.7361111111111112E-2</v>
      </c>
      <c r="F19" s="58">
        <f t="shared" si="1"/>
        <v>0.48611111111111105</v>
      </c>
      <c r="G19" s="75">
        <v>6.9444444444444441E-3</v>
      </c>
      <c r="H19" s="59">
        <f t="shared" si="0"/>
        <v>0.49305555555555547</v>
      </c>
      <c r="I19" s="131" t="s">
        <v>27</v>
      </c>
    </row>
    <row r="20" spans="1:9" ht="30" customHeight="1" x14ac:dyDescent="0.3">
      <c r="A20" s="32">
        <f t="shared" ref="A20:A27" si="2">A19+1</f>
        <v>2</v>
      </c>
      <c r="B20" s="88">
        <v>108850</v>
      </c>
      <c r="C20" s="92" t="s">
        <v>80</v>
      </c>
      <c r="D20" s="90">
        <v>5</v>
      </c>
      <c r="E20" s="91">
        <v>6.9444444444444441E-3</v>
      </c>
      <c r="F20" s="58">
        <f t="shared" si="1"/>
        <v>0.49999999999999989</v>
      </c>
      <c r="G20" s="75">
        <v>6.9444444444444441E-3</v>
      </c>
      <c r="H20" s="59">
        <f t="shared" si="0"/>
        <v>0.50694444444444431</v>
      </c>
      <c r="I20" s="132"/>
    </row>
    <row r="21" spans="1:9" ht="30" customHeight="1" x14ac:dyDescent="0.3">
      <c r="A21" s="32">
        <f t="shared" si="2"/>
        <v>3</v>
      </c>
      <c r="B21" s="88">
        <v>119633</v>
      </c>
      <c r="C21" s="92" t="s">
        <v>81</v>
      </c>
      <c r="D21" s="90">
        <v>5</v>
      </c>
      <c r="E21" s="91">
        <v>1.0416666666666666E-2</v>
      </c>
      <c r="F21" s="58">
        <f t="shared" si="1"/>
        <v>0.51736111111111094</v>
      </c>
      <c r="G21" s="75">
        <v>1.3888888888888888E-2</v>
      </c>
      <c r="H21" s="59">
        <f t="shared" si="0"/>
        <v>0.53124999999999978</v>
      </c>
      <c r="I21" s="131" t="s">
        <v>28</v>
      </c>
    </row>
    <row r="22" spans="1:9" ht="27.6" x14ac:dyDescent="0.3">
      <c r="A22" s="32">
        <f t="shared" si="2"/>
        <v>4</v>
      </c>
      <c r="B22" s="88">
        <v>101722</v>
      </c>
      <c r="C22" s="92" t="s">
        <v>81</v>
      </c>
      <c r="D22" s="90">
        <v>0.5</v>
      </c>
      <c r="E22" s="91">
        <v>3.472222222222222E-3</v>
      </c>
      <c r="F22" s="58">
        <f t="shared" si="1"/>
        <v>0.53472222222222199</v>
      </c>
      <c r="G22" s="75">
        <v>1.0416666666666666E-2</v>
      </c>
      <c r="H22" s="59">
        <f t="shared" si="0"/>
        <v>0.54513888888888862</v>
      </c>
      <c r="I22" s="133"/>
    </row>
    <row r="23" spans="1:9" x14ac:dyDescent="0.3">
      <c r="A23" s="32">
        <f t="shared" si="2"/>
        <v>5</v>
      </c>
      <c r="B23" s="88">
        <v>119619</v>
      </c>
      <c r="C23" s="89" t="s">
        <v>82</v>
      </c>
      <c r="D23" s="90">
        <v>3</v>
      </c>
      <c r="E23" s="91">
        <v>6.9444444444444441E-3</v>
      </c>
      <c r="F23" s="58">
        <f t="shared" si="1"/>
        <v>0.55208333333333304</v>
      </c>
      <c r="G23" s="75">
        <v>1.38888888888889E-2</v>
      </c>
      <c r="H23" s="59">
        <f t="shared" si="0"/>
        <v>0.56597222222222199</v>
      </c>
      <c r="I23" s="133"/>
    </row>
    <row r="24" spans="1:9" x14ac:dyDescent="0.3">
      <c r="A24" s="32">
        <f t="shared" si="2"/>
        <v>6</v>
      </c>
      <c r="B24" s="88">
        <v>119618</v>
      </c>
      <c r="C24" s="89" t="s">
        <v>83</v>
      </c>
      <c r="D24" s="90">
        <v>2.5</v>
      </c>
      <c r="E24" s="91">
        <v>6.9444444444444441E-3</v>
      </c>
      <c r="F24" s="58">
        <f t="shared" si="1"/>
        <v>0.57291666666666641</v>
      </c>
      <c r="G24" s="75">
        <v>1.3888888888888888E-2</v>
      </c>
      <c r="H24" s="59">
        <f t="shared" si="0"/>
        <v>0.58680555555555525</v>
      </c>
      <c r="I24" s="133"/>
    </row>
    <row r="25" spans="1:9" x14ac:dyDescent="0.3">
      <c r="A25" s="32">
        <f t="shared" si="2"/>
        <v>7</v>
      </c>
      <c r="B25" s="88">
        <v>119620</v>
      </c>
      <c r="C25" s="89" t="s">
        <v>84</v>
      </c>
      <c r="D25" s="90">
        <v>2.5</v>
      </c>
      <c r="E25" s="91">
        <v>6.9444444444444441E-3</v>
      </c>
      <c r="F25" s="58">
        <f t="shared" si="1"/>
        <v>0.59374999999999967</v>
      </c>
      <c r="G25" s="75">
        <v>1.38888888888889E-2</v>
      </c>
      <c r="H25" s="59">
        <f t="shared" si="0"/>
        <v>0.60763888888888862</v>
      </c>
      <c r="I25" s="132"/>
    </row>
    <row r="26" spans="1:9" ht="27.6" x14ac:dyDescent="0.3">
      <c r="A26" s="32">
        <f t="shared" si="2"/>
        <v>8</v>
      </c>
      <c r="B26" s="88">
        <v>108850</v>
      </c>
      <c r="C26" s="92" t="s">
        <v>80</v>
      </c>
      <c r="D26" s="90">
        <v>8.5</v>
      </c>
      <c r="E26" s="91">
        <v>1.7361111111111112E-2</v>
      </c>
      <c r="F26" s="58">
        <f t="shared" si="1"/>
        <v>0.62499999999999978</v>
      </c>
      <c r="G26" s="75">
        <v>6.9444444444444441E-3</v>
      </c>
      <c r="H26" s="59">
        <f t="shared" si="0"/>
        <v>0.6319444444444442</v>
      </c>
      <c r="I26" s="133" t="s">
        <v>29</v>
      </c>
    </row>
    <row r="27" spans="1:9" x14ac:dyDescent="0.3">
      <c r="A27" s="32">
        <f t="shared" si="2"/>
        <v>9</v>
      </c>
      <c r="B27" s="88">
        <v>119027</v>
      </c>
      <c r="C27" s="89" t="s">
        <v>79</v>
      </c>
      <c r="D27" s="90">
        <v>6.5</v>
      </c>
      <c r="E27" s="91">
        <v>1.0416666666666666E-2</v>
      </c>
      <c r="F27" s="58">
        <f t="shared" si="1"/>
        <v>0.64236111111111083</v>
      </c>
      <c r="G27" s="75">
        <v>6.9444444444444441E-3</v>
      </c>
      <c r="H27" s="59">
        <f t="shared" si="0"/>
        <v>0.64930555555555525</v>
      </c>
      <c r="I27" s="133"/>
    </row>
    <row r="28" spans="1:9" ht="27.6" x14ac:dyDescent="0.3">
      <c r="A28" s="32"/>
      <c r="B28" s="57" t="s">
        <v>20</v>
      </c>
      <c r="C28" s="93" t="s">
        <v>21</v>
      </c>
      <c r="D28" s="94">
        <v>11</v>
      </c>
      <c r="E28" s="68">
        <v>1.7361111111111112E-2</v>
      </c>
      <c r="F28" s="58">
        <f t="shared" si="1"/>
        <v>0.66666666666666641</v>
      </c>
      <c r="G28" s="75">
        <v>2.7777777777777776E-2</v>
      </c>
      <c r="H28" s="59">
        <f t="shared" si="0"/>
        <v>0.6944444444444442</v>
      </c>
      <c r="I28" s="75" t="s">
        <v>85</v>
      </c>
    </row>
    <row r="29" spans="1:9" ht="27.6" x14ac:dyDescent="0.3">
      <c r="A29" s="32">
        <v>1</v>
      </c>
      <c r="B29" s="95">
        <v>125993</v>
      </c>
      <c r="C29" s="96" t="s">
        <v>86</v>
      </c>
      <c r="D29" s="97">
        <v>42</v>
      </c>
      <c r="E29" s="68">
        <v>4.5138888888888888E-2</v>
      </c>
      <c r="F29" s="58">
        <f t="shared" si="1"/>
        <v>0.73958333333333304</v>
      </c>
      <c r="G29" s="75">
        <v>6.9444444444444441E-3</v>
      </c>
      <c r="H29" s="59">
        <f t="shared" si="0"/>
        <v>0.74652777777777746</v>
      </c>
      <c r="I29" s="84" t="s">
        <v>87</v>
      </c>
    </row>
    <row r="30" spans="1:9" ht="27.6" x14ac:dyDescent="0.3">
      <c r="A30" s="32"/>
      <c r="B30" s="57" t="s">
        <v>20</v>
      </c>
      <c r="C30" s="98" t="s">
        <v>21</v>
      </c>
      <c r="D30" s="97">
        <v>44</v>
      </c>
      <c r="E30" s="68">
        <v>5.2083333333333336E-2</v>
      </c>
      <c r="F30" s="58">
        <f t="shared" si="1"/>
        <v>0.79861111111111083</v>
      </c>
      <c r="G30" s="75">
        <v>6.9444444444444441E-3</v>
      </c>
      <c r="H30" s="59">
        <f t="shared" si="0"/>
        <v>0.80555555555555525</v>
      </c>
      <c r="I30" s="75" t="s">
        <v>88</v>
      </c>
    </row>
    <row r="31" spans="1:9" ht="27.6" x14ac:dyDescent="0.3">
      <c r="A31" s="32"/>
      <c r="B31" s="57" t="s">
        <v>22</v>
      </c>
      <c r="C31" s="76" t="s">
        <v>21</v>
      </c>
      <c r="D31" s="69">
        <v>1.5</v>
      </c>
      <c r="E31" s="68">
        <v>3.472222222222222E-3</v>
      </c>
      <c r="F31" s="58">
        <f t="shared" si="1"/>
        <v>0.80902777777777746</v>
      </c>
      <c r="G31" s="23">
        <v>6.9444444444444441E-3</v>
      </c>
      <c r="H31" s="59">
        <f t="shared" si="0"/>
        <v>0.81597222222222188</v>
      </c>
      <c r="I31" s="84" t="s">
        <v>23</v>
      </c>
    </row>
    <row r="32" spans="1:9" x14ac:dyDescent="0.3">
      <c r="D32" s="37"/>
      <c r="E32" s="38"/>
      <c r="F32" s="38"/>
      <c r="G32" s="38"/>
      <c r="H32" s="38"/>
      <c r="I32" s="39"/>
    </row>
    <row r="33" spans="2:9" x14ac:dyDescent="0.3">
      <c r="B33" s="40" t="s">
        <v>30</v>
      </c>
      <c r="C33" s="66">
        <f>H31-F16</f>
        <v>0.39583333333333298</v>
      </c>
      <c r="D33" s="40"/>
      <c r="E33" s="40"/>
      <c r="F33" s="40"/>
      <c r="G33" s="40"/>
      <c r="H33" s="41"/>
    </row>
    <row r="34" spans="2:9" x14ac:dyDescent="0.3">
      <c r="B34" s="40" t="s">
        <v>31</v>
      </c>
      <c r="C34" s="67">
        <f>SUM(E16:E31)</f>
        <v>0.21180555555555558</v>
      </c>
      <c r="D34" s="40"/>
      <c r="E34" s="42"/>
      <c r="F34" s="40"/>
      <c r="G34" s="40"/>
      <c r="H34" s="43"/>
      <c r="I34" s="44"/>
    </row>
    <row r="35" spans="2:9" x14ac:dyDescent="0.3">
      <c r="B35" s="40" t="s">
        <v>32</v>
      </c>
      <c r="C35" s="66">
        <f>SUM(G16:G31)</f>
        <v>0.18402777777777782</v>
      </c>
      <c r="D35" s="40"/>
      <c r="E35" s="40"/>
      <c r="F35" s="40"/>
      <c r="G35" s="40"/>
      <c r="H35" s="43"/>
      <c r="I35" s="46"/>
    </row>
    <row r="36" spans="2:9" x14ac:dyDescent="0.3">
      <c r="B36" s="47"/>
      <c r="C36" s="47"/>
      <c r="E36" s="48"/>
      <c r="F36" s="48"/>
      <c r="G36" s="48"/>
      <c r="H36" s="48"/>
      <c r="I36" s="44"/>
    </row>
    <row r="37" spans="2:9" x14ac:dyDescent="0.3">
      <c r="B37" s="47"/>
      <c r="C37" s="45"/>
      <c r="E37" s="48"/>
      <c r="F37" s="48"/>
      <c r="G37" s="48"/>
      <c r="H37" s="48"/>
    </row>
    <row r="38" spans="2:9" s="4" customFormat="1" x14ac:dyDescent="0.3">
      <c r="B38" s="49"/>
      <c r="E38" s="5"/>
      <c r="F38" s="5"/>
      <c r="G38" s="5"/>
      <c r="H38" s="5"/>
      <c r="I38" s="5"/>
    </row>
    <row r="42" spans="2:9" x14ac:dyDescent="0.3">
      <c r="E42" s="48"/>
    </row>
    <row r="43" spans="2:9" x14ac:dyDescent="0.3">
      <c r="E43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workbookViewId="0">
      <selection sqref="A1:XFD1048576"/>
    </sheetView>
  </sheetViews>
  <sheetFormatPr defaultColWidth="10.44140625" defaultRowHeight="13.8" x14ac:dyDescent="0.3"/>
  <cols>
    <col min="1" max="1" width="4.109375" style="9" customWidth="1"/>
    <col min="2" max="2" width="26.33203125" style="9" customWidth="1"/>
    <col min="3" max="3" width="31.44140625" style="9" customWidth="1"/>
    <col min="4" max="4" width="14" style="9" customWidth="1"/>
    <col min="5" max="5" width="8.6640625" style="9" customWidth="1"/>
    <col min="6" max="7" width="10" style="9" customWidth="1"/>
    <col min="8" max="8" width="12.44140625" style="9" customWidth="1"/>
    <col min="9" max="9" width="24.33203125" style="9" customWidth="1"/>
    <col min="10" max="20" width="5.5546875" style="9" customWidth="1"/>
    <col min="21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34" t="s">
        <v>0</v>
      </c>
      <c r="D4" s="134"/>
      <c r="E4" s="134"/>
      <c r="F4" s="134"/>
      <c r="G4" s="134"/>
      <c r="H4" s="134"/>
    </row>
    <row r="5" spans="1:10" x14ac:dyDescent="0.3">
      <c r="A5" s="134" t="s">
        <v>90</v>
      </c>
      <c r="B5" s="134"/>
      <c r="C5" s="134"/>
      <c r="D5" s="134"/>
      <c r="E5" s="134"/>
      <c r="F5" s="134"/>
      <c r="G5" s="134"/>
      <c r="H5" s="134"/>
      <c r="I5" s="134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89</v>
      </c>
      <c r="D7" s="80">
        <f>C10</f>
        <v>126.5</v>
      </c>
      <c r="E7" s="9" t="str">
        <f>C9</f>
        <v>понедельник-воскресенье</v>
      </c>
    </row>
    <row r="8" spans="1:10" x14ac:dyDescent="0.3">
      <c r="A8" s="9" t="s">
        <v>4</v>
      </c>
      <c r="C8" s="12"/>
    </row>
    <row r="9" spans="1:10" x14ac:dyDescent="0.3">
      <c r="A9" s="9" t="s">
        <v>5</v>
      </c>
      <c r="C9" s="11" t="s">
        <v>46</v>
      </c>
    </row>
    <row r="10" spans="1:10" x14ac:dyDescent="0.3">
      <c r="A10" s="9" t="s">
        <v>6</v>
      </c>
      <c r="C10" s="50">
        <f>SUM(D16:D28)</f>
        <v>126.5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91</v>
      </c>
      <c r="D12" s="15"/>
      <c r="F12" s="13"/>
      <c r="G12" s="99"/>
    </row>
    <row r="13" spans="1:10" x14ac:dyDescent="0.3">
      <c r="G13" s="100"/>
      <c r="H13" s="9" t="s">
        <v>92</v>
      </c>
    </row>
    <row r="14" spans="1:10" x14ac:dyDescent="0.3">
      <c r="A14" s="135" t="s">
        <v>10</v>
      </c>
      <c r="B14" s="137" t="s">
        <v>11</v>
      </c>
      <c r="C14" s="139" t="s">
        <v>12</v>
      </c>
      <c r="D14" s="137" t="s">
        <v>13</v>
      </c>
      <c r="E14" s="137" t="s">
        <v>14</v>
      </c>
      <c r="F14" s="137"/>
      <c r="G14" s="137"/>
      <c r="H14" s="137"/>
      <c r="I14" s="137" t="s">
        <v>15</v>
      </c>
    </row>
    <row r="15" spans="1:10" ht="27.6" x14ac:dyDescent="0.3">
      <c r="A15" s="136"/>
      <c r="B15" s="138"/>
      <c r="C15" s="140"/>
      <c r="D15" s="141"/>
      <c r="E15" s="84" t="s">
        <v>16</v>
      </c>
      <c r="F15" s="84" t="s">
        <v>17</v>
      </c>
      <c r="G15" s="84" t="s">
        <v>18</v>
      </c>
      <c r="H15" s="84" t="s">
        <v>19</v>
      </c>
      <c r="I15" s="137"/>
    </row>
    <row r="16" spans="1:10" ht="27.6" x14ac:dyDescent="0.3">
      <c r="A16" s="16"/>
      <c r="B16" s="18" t="s">
        <v>22</v>
      </c>
      <c r="C16" s="101" t="s">
        <v>21</v>
      </c>
      <c r="D16" s="102" t="s">
        <v>93</v>
      </c>
      <c r="E16" s="26">
        <v>0</v>
      </c>
      <c r="F16" s="22">
        <v>0.47569444444444442</v>
      </c>
      <c r="G16" s="23">
        <v>6.9444444444444441E-3</v>
      </c>
      <c r="H16" s="24">
        <f t="shared" ref="H16:H28" si="0">F16+G16</f>
        <v>0.48263888888888884</v>
      </c>
      <c r="I16" s="17" t="s">
        <v>23</v>
      </c>
    </row>
    <row r="17" spans="1:13" x14ac:dyDescent="0.3">
      <c r="A17" s="16"/>
      <c r="B17" s="18"/>
      <c r="C17" s="27" t="s">
        <v>24</v>
      </c>
      <c r="D17" s="20">
        <v>1.5</v>
      </c>
      <c r="E17" s="31">
        <v>3.472222222222222E-3</v>
      </c>
      <c r="F17" s="22">
        <f t="shared" ref="F17:F28" si="1">H16+E17</f>
        <v>0.48611111111111105</v>
      </c>
      <c r="G17" s="75">
        <v>2.7777777777777776E-2</v>
      </c>
      <c r="H17" s="24">
        <f t="shared" si="0"/>
        <v>0.51388888888888884</v>
      </c>
      <c r="I17" s="29"/>
    </row>
    <row r="18" spans="1:13" ht="41.4" x14ac:dyDescent="0.3">
      <c r="A18" s="16"/>
      <c r="B18" s="30" t="s">
        <v>25</v>
      </c>
      <c r="C18" s="19" t="s">
        <v>21</v>
      </c>
      <c r="D18" s="20">
        <v>1.5</v>
      </c>
      <c r="E18" s="31">
        <v>3.472222222222222E-3</v>
      </c>
      <c r="F18" s="22">
        <f t="shared" si="1"/>
        <v>0.51736111111111105</v>
      </c>
      <c r="G18" s="75">
        <v>6.9444444444444441E-3</v>
      </c>
      <c r="H18" s="24">
        <f t="shared" si="0"/>
        <v>0.52430555555555547</v>
      </c>
      <c r="I18" s="32" t="s">
        <v>26</v>
      </c>
    </row>
    <row r="19" spans="1:13" ht="27.6" x14ac:dyDescent="0.3">
      <c r="A19" s="32">
        <v>1</v>
      </c>
      <c r="B19" s="103">
        <v>119270</v>
      </c>
      <c r="C19" s="104" t="s">
        <v>94</v>
      </c>
      <c r="D19" s="105">
        <v>35</v>
      </c>
      <c r="E19" s="106">
        <v>4.8611111111111112E-2</v>
      </c>
      <c r="F19" s="22">
        <f t="shared" si="1"/>
        <v>0.57291666666666663</v>
      </c>
      <c r="G19" s="75">
        <v>6.9444444444444441E-3</v>
      </c>
      <c r="H19" s="24">
        <f t="shared" si="0"/>
        <v>0.57986111111111105</v>
      </c>
      <c r="I19" s="74" t="s">
        <v>95</v>
      </c>
      <c r="M19" s="107"/>
    </row>
    <row r="20" spans="1:13" x14ac:dyDescent="0.3">
      <c r="A20" s="32">
        <f>A19+1</f>
        <v>2</v>
      </c>
      <c r="B20" s="103">
        <v>119071</v>
      </c>
      <c r="C20" s="104" t="s">
        <v>96</v>
      </c>
      <c r="D20" s="108">
        <v>5</v>
      </c>
      <c r="E20" s="106">
        <v>1.0416666666666666E-2</v>
      </c>
      <c r="F20" s="22">
        <f t="shared" si="1"/>
        <v>0.59027777777777768</v>
      </c>
      <c r="G20" s="75">
        <v>6.9444444444444441E-3</v>
      </c>
      <c r="H20" s="24">
        <f t="shared" si="0"/>
        <v>0.5972222222222221</v>
      </c>
      <c r="I20" s="74" t="s">
        <v>95</v>
      </c>
      <c r="M20" s="107"/>
    </row>
    <row r="21" spans="1:13" ht="27.6" x14ac:dyDescent="0.3">
      <c r="A21" s="32">
        <f t="shared" ref="A21:A26" si="2">A20+1</f>
        <v>3</v>
      </c>
      <c r="B21" s="103">
        <v>119021</v>
      </c>
      <c r="C21" s="104" t="s">
        <v>97</v>
      </c>
      <c r="D21" s="109">
        <v>4.5</v>
      </c>
      <c r="E21" s="106">
        <v>1.0416666666666666E-2</v>
      </c>
      <c r="F21" s="22">
        <f t="shared" si="1"/>
        <v>0.60763888888888873</v>
      </c>
      <c r="G21" s="75">
        <v>1.3888888888888888E-2</v>
      </c>
      <c r="H21" s="24">
        <f t="shared" si="0"/>
        <v>0.62152777777777757</v>
      </c>
      <c r="I21" s="74" t="s">
        <v>98</v>
      </c>
      <c r="M21" s="107"/>
    </row>
    <row r="22" spans="1:13" x14ac:dyDescent="0.3">
      <c r="A22" s="32">
        <f t="shared" si="2"/>
        <v>4</v>
      </c>
      <c r="B22" s="103">
        <v>119034</v>
      </c>
      <c r="C22" s="104" t="s">
        <v>99</v>
      </c>
      <c r="D22" s="109">
        <v>1.5</v>
      </c>
      <c r="E22" s="106">
        <v>6.9444444444444441E-3</v>
      </c>
      <c r="F22" s="22">
        <f t="shared" si="1"/>
        <v>0.62847222222222199</v>
      </c>
      <c r="G22" s="75">
        <v>1.3888888888888888E-2</v>
      </c>
      <c r="H22" s="24">
        <f t="shared" si="0"/>
        <v>0.64236111111111083</v>
      </c>
      <c r="I22" s="74" t="s">
        <v>98</v>
      </c>
      <c r="M22" s="107"/>
    </row>
    <row r="23" spans="1:13" ht="27.6" x14ac:dyDescent="0.3">
      <c r="A23" s="32">
        <f t="shared" si="2"/>
        <v>5</v>
      </c>
      <c r="B23" s="103">
        <v>127030</v>
      </c>
      <c r="C23" s="104" t="s">
        <v>100</v>
      </c>
      <c r="D23" s="109">
        <v>7.5</v>
      </c>
      <c r="E23" s="106">
        <v>1.7361111111111112E-2</v>
      </c>
      <c r="F23" s="22">
        <f t="shared" si="1"/>
        <v>0.65972222222222199</v>
      </c>
      <c r="G23" s="75">
        <v>1.3888888888888888E-2</v>
      </c>
      <c r="H23" s="24">
        <f t="shared" si="0"/>
        <v>0.67361111111111083</v>
      </c>
      <c r="I23" s="74" t="s">
        <v>98</v>
      </c>
      <c r="M23" s="107"/>
    </row>
    <row r="24" spans="1:13" x14ac:dyDescent="0.3">
      <c r="A24" s="32">
        <f t="shared" si="2"/>
        <v>6</v>
      </c>
      <c r="B24" s="103">
        <v>127521</v>
      </c>
      <c r="C24" s="104" t="s">
        <v>101</v>
      </c>
      <c r="D24" s="110">
        <v>5.5</v>
      </c>
      <c r="E24" s="106">
        <v>1.3888888888888888E-2</v>
      </c>
      <c r="F24" s="22">
        <f t="shared" si="1"/>
        <v>0.68749999999999967</v>
      </c>
      <c r="G24" s="75">
        <v>1.3888888888888888E-2</v>
      </c>
      <c r="H24" s="24">
        <f t="shared" si="0"/>
        <v>0.70138888888888851</v>
      </c>
      <c r="I24" s="74" t="s">
        <v>98</v>
      </c>
    </row>
    <row r="25" spans="1:13" x14ac:dyDescent="0.3">
      <c r="A25" s="32">
        <f t="shared" si="2"/>
        <v>7</v>
      </c>
      <c r="B25" s="111">
        <v>119071</v>
      </c>
      <c r="C25" s="104" t="s">
        <v>96</v>
      </c>
      <c r="D25" s="112">
        <v>13.5</v>
      </c>
      <c r="E25" s="106">
        <v>2.7777777777777776E-2</v>
      </c>
      <c r="F25" s="22">
        <f t="shared" si="1"/>
        <v>0.7291666666666663</v>
      </c>
      <c r="G25" s="75">
        <v>6.9444444444444441E-3</v>
      </c>
      <c r="H25" s="24">
        <f t="shared" si="0"/>
        <v>0.73611111111111072</v>
      </c>
      <c r="I25" s="74" t="s">
        <v>102</v>
      </c>
    </row>
    <row r="26" spans="1:13" ht="27.6" x14ac:dyDescent="0.3">
      <c r="A26" s="32">
        <f t="shared" si="2"/>
        <v>8</v>
      </c>
      <c r="B26" s="111">
        <v>119270</v>
      </c>
      <c r="C26" s="104" t="s">
        <v>94</v>
      </c>
      <c r="D26" s="105">
        <v>6.5</v>
      </c>
      <c r="E26" s="106">
        <v>1.3888888888888888E-2</v>
      </c>
      <c r="F26" s="22">
        <f t="shared" si="1"/>
        <v>0.74999999999999956</v>
      </c>
      <c r="G26" s="75">
        <v>6.9444444444444441E-3</v>
      </c>
      <c r="H26" s="24">
        <f t="shared" si="0"/>
        <v>0.75694444444444398</v>
      </c>
      <c r="I26" s="74" t="s">
        <v>102</v>
      </c>
    </row>
    <row r="27" spans="1:13" ht="27.6" x14ac:dyDescent="0.3">
      <c r="A27" s="32"/>
      <c r="B27" s="18" t="s">
        <v>20</v>
      </c>
      <c r="C27" s="113" t="s">
        <v>21</v>
      </c>
      <c r="D27" s="20">
        <v>43</v>
      </c>
      <c r="E27" s="106">
        <v>4.8611111111111112E-2</v>
      </c>
      <c r="F27" s="22">
        <f t="shared" si="1"/>
        <v>0.80555555555555514</v>
      </c>
      <c r="G27" s="75">
        <v>2.7777777777777776E-2</v>
      </c>
      <c r="H27" s="24">
        <f t="shared" si="0"/>
        <v>0.83333333333333293</v>
      </c>
      <c r="I27" s="74" t="s">
        <v>95</v>
      </c>
    </row>
    <row r="28" spans="1:13" ht="27.6" x14ac:dyDescent="0.3">
      <c r="A28" s="32"/>
      <c r="B28" s="18" t="s">
        <v>22</v>
      </c>
      <c r="C28" s="114" t="s">
        <v>21</v>
      </c>
      <c r="D28" s="115">
        <v>1.5</v>
      </c>
      <c r="E28" s="106">
        <v>3.472222222222222E-3</v>
      </c>
      <c r="F28" s="22">
        <f t="shared" si="1"/>
        <v>0.83680555555555514</v>
      </c>
      <c r="G28" s="75">
        <v>6.9444444444444441E-3</v>
      </c>
      <c r="H28" s="24">
        <f t="shared" si="0"/>
        <v>0.84374999999999956</v>
      </c>
      <c r="I28" s="17" t="s">
        <v>23</v>
      </c>
    </row>
    <row r="29" spans="1:13" x14ac:dyDescent="0.3">
      <c r="D29" s="116"/>
      <c r="E29" s="38"/>
      <c r="F29" s="38"/>
      <c r="G29" s="38"/>
      <c r="H29" s="38"/>
      <c r="I29" s="39"/>
    </row>
    <row r="30" spans="1:13" x14ac:dyDescent="0.3">
      <c r="B30" s="117" t="s">
        <v>30</v>
      </c>
      <c r="C30" s="118">
        <f>H28-F16</f>
        <v>0.36805555555555514</v>
      </c>
      <c r="D30" s="117"/>
      <c r="E30" s="117"/>
      <c r="F30" s="117"/>
      <c r="G30" s="117"/>
      <c r="H30" s="119"/>
    </row>
    <row r="31" spans="1:13" x14ac:dyDescent="0.3">
      <c r="B31" s="117" t="s">
        <v>31</v>
      </c>
      <c r="C31" s="120">
        <f>SUM(E16:E28)</f>
        <v>0.20833333333333331</v>
      </c>
      <c r="D31" s="117"/>
      <c r="E31" s="121"/>
      <c r="F31" s="117"/>
      <c r="G31" s="117"/>
      <c r="H31" s="122"/>
      <c r="I31" s="44"/>
    </row>
    <row r="32" spans="1:13" x14ac:dyDescent="0.3">
      <c r="B32" s="117" t="s">
        <v>32</v>
      </c>
      <c r="C32" s="120">
        <f>SUM(G16:G28)</f>
        <v>0.15972222222222224</v>
      </c>
      <c r="D32" s="117"/>
      <c r="E32" s="117"/>
      <c r="F32" s="117"/>
      <c r="G32" s="117"/>
      <c r="H32" s="122"/>
      <c r="I32" s="46"/>
    </row>
    <row r="33" spans="2:9" x14ac:dyDescent="0.3">
      <c r="B33" s="123"/>
      <c r="C33" s="123"/>
      <c r="E33" s="124"/>
      <c r="F33" s="124"/>
      <c r="G33" s="124"/>
      <c r="H33" s="124"/>
      <c r="I33" s="44"/>
    </row>
    <row r="34" spans="2:9" x14ac:dyDescent="0.3">
      <c r="B34" s="123"/>
      <c r="C34" s="125"/>
      <c r="E34" s="124"/>
      <c r="F34" s="124"/>
      <c r="G34" s="124"/>
      <c r="H34" s="124"/>
    </row>
    <row r="35" spans="2:9" s="4" customFormat="1" x14ac:dyDescent="0.3">
      <c r="B35" s="49"/>
      <c r="E35" s="5"/>
      <c r="F35" s="5"/>
      <c r="G35" s="5"/>
      <c r="H35" s="5"/>
      <c r="I35" s="5"/>
    </row>
    <row r="39" spans="2:9" x14ac:dyDescent="0.3">
      <c r="E39" s="124"/>
    </row>
    <row r="40" spans="2:9" x14ac:dyDescent="0.3">
      <c r="E40" s="124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7" zoomScaleNormal="100" workbookViewId="0">
      <selection activeCell="B41" sqref="B41"/>
    </sheetView>
  </sheetViews>
  <sheetFormatPr defaultColWidth="10.44140625" defaultRowHeight="13.8" x14ac:dyDescent="0.3"/>
  <cols>
    <col min="1" max="1" width="4.109375" style="9" customWidth="1"/>
    <col min="2" max="2" width="26.33203125" style="9" customWidth="1"/>
    <col min="3" max="3" width="34.88671875" style="9" customWidth="1"/>
    <col min="4" max="4" width="14" style="9" customWidth="1"/>
    <col min="5" max="5" width="8.6640625" style="9" customWidth="1"/>
    <col min="6" max="7" width="10" style="9" customWidth="1"/>
    <col min="8" max="8" width="12.44140625" style="9" customWidth="1"/>
    <col min="9" max="9" width="19.44140625" style="9" customWidth="1"/>
    <col min="10" max="21" width="5.5546875" style="9" customWidth="1"/>
    <col min="22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34" t="s">
        <v>0</v>
      </c>
      <c r="D4" s="134"/>
      <c r="E4" s="134"/>
      <c r="F4" s="134"/>
      <c r="G4" s="134"/>
      <c r="H4" s="134"/>
    </row>
    <row r="5" spans="1:10" x14ac:dyDescent="0.3">
      <c r="A5" s="134" t="s">
        <v>47</v>
      </c>
      <c r="B5" s="134"/>
      <c r="C5" s="134"/>
      <c r="D5" s="134"/>
      <c r="E5" s="134"/>
      <c r="F5" s="134"/>
      <c r="G5" s="134"/>
      <c r="H5" s="134"/>
      <c r="I5" s="134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58</v>
      </c>
      <c r="D7" s="80">
        <f>C10</f>
        <v>174.5</v>
      </c>
      <c r="E7" s="9" t="str">
        <f>C9</f>
        <v>понедельник-воскресенье</v>
      </c>
    </row>
    <row r="8" spans="1:10" x14ac:dyDescent="0.3">
      <c r="A8" s="9" t="s">
        <v>4</v>
      </c>
      <c r="C8" s="12"/>
    </row>
    <row r="9" spans="1:10" x14ac:dyDescent="0.3">
      <c r="A9" s="9" t="s">
        <v>5</v>
      </c>
      <c r="C9" s="11" t="s">
        <v>46</v>
      </c>
    </row>
    <row r="10" spans="1:10" x14ac:dyDescent="0.3">
      <c r="A10" s="9" t="s">
        <v>6</v>
      </c>
      <c r="C10" s="50">
        <f>SUM(D16:D39)</f>
        <v>174.5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33</v>
      </c>
      <c r="D12" s="15"/>
      <c r="F12" s="13"/>
      <c r="G12" s="13"/>
    </row>
    <row r="13" spans="1:10" x14ac:dyDescent="0.3">
      <c r="C13" s="12"/>
      <c r="G13" s="56"/>
      <c r="H13" s="9" t="s">
        <v>66</v>
      </c>
    </row>
    <row r="14" spans="1:10" x14ac:dyDescent="0.3">
      <c r="A14" s="135" t="s">
        <v>10</v>
      </c>
      <c r="B14" s="137" t="s">
        <v>11</v>
      </c>
      <c r="C14" s="139" t="s">
        <v>12</v>
      </c>
      <c r="D14" s="137" t="s">
        <v>13</v>
      </c>
      <c r="E14" s="137" t="s">
        <v>14</v>
      </c>
      <c r="F14" s="137"/>
      <c r="G14" s="137"/>
      <c r="H14" s="137"/>
      <c r="I14" s="137" t="s">
        <v>15</v>
      </c>
    </row>
    <row r="15" spans="1:10" ht="27.6" x14ac:dyDescent="0.3">
      <c r="A15" s="136"/>
      <c r="B15" s="138"/>
      <c r="C15" s="140"/>
      <c r="D15" s="141"/>
      <c r="E15" s="72" t="s">
        <v>16</v>
      </c>
      <c r="F15" s="72" t="s">
        <v>17</v>
      </c>
      <c r="G15" s="72" t="s">
        <v>18</v>
      </c>
      <c r="H15" s="72" t="s">
        <v>19</v>
      </c>
      <c r="I15" s="137"/>
    </row>
    <row r="16" spans="1:10" ht="27.6" x14ac:dyDescent="0.3">
      <c r="A16" s="32">
        <v>1</v>
      </c>
      <c r="B16" s="51">
        <v>117587</v>
      </c>
      <c r="C16" s="52" t="s">
        <v>51</v>
      </c>
      <c r="D16" s="51"/>
      <c r="E16" s="53"/>
      <c r="F16" s="22">
        <v>0.375</v>
      </c>
      <c r="G16" s="75">
        <v>6.9444444444444441E-3</v>
      </c>
      <c r="H16" s="24">
        <f t="shared" ref="H16:H21" si="0">F16+G16</f>
        <v>0.38194444444444442</v>
      </c>
      <c r="I16" s="142" t="s">
        <v>29</v>
      </c>
    </row>
    <row r="17" spans="1:9" x14ac:dyDescent="0.3">
      <c r="A17" s="32">
        <f>A16+1</f>
        <v>2</v>
      </c>
      <c r="B17" s="51">
        <v>115304</v>
      </c>
      <c r="C17" s="52" t="s">
        <v>52</v>
      </c>
      <c r="D17" s="51">
        <v>7</v>
      </c>
      <c r="E17" s="53">
        <v>1.3888888888888888E-2</v>
      </c>
      <c r="F17" s="22">
        <f t="shared" ref="F17:F27" si="1">H16+E17</f>
        <v>0.39583333333333331</v>
      </c>
      <c r="G17" s="75">
        <v>6.9444444444444441E-3</v>
      </c>
      <c r="H17" s="24">
        <f t="shared" si="0"/>
        <v>0.40277777777777773</v>
      </c>
      <c r="I17" s="143"/>
    </row>
    <row r="18" spans="1:9" ht="27.6" x14ac:dyDescent="0.3">
      <c r="A18" s="32">
        <f>A17+1</f>
        <v>3</v>
      </c>
      <c r="B18" s="51">
        <v>115563</v>
      </c>
      <c r="C18" s="52" t="s">
        <v>53</v>
      </c>
      <c r="D18" s="51">
        <v>5</v>
      </c>
      <c r="E18" s="53">
        <v>1.0416666666666666E-2</v>
      </c>
      <c r="F18" s="22">
        <f t="shared" si="1"/>
        <v>0.41319444444444442</v>
      </c>
      <c r="G18" s="75">
        <v>6.9444444444444397E-3</v>
      </c>
      <c r="H18" s="24">
        <f t="shared" si="0"/>
        <v>0.42013888888888884</v>
      </c>
      <c r="I18" s="143"/>
    </row>
    <row r="19" spans="1:9" ht="15" customHeight="1" x14ac:dyDescent="0.3">
      <c r="A19" s="32">
        <f t="shared" ref="A19:A21" si="2">A18+1</f>
        <v>4</v>
      </c>
      <c r="B19" s="51">
        <v>115573</v>
      </c>
      <c r="C19" s="52" t="s">
        <v>56</v>
      </c>
      <c r="D19" s="51">
        <v>2</v>
      </c>
      <c r="E19" s="53">
        <v>6.9444444444444441E-3</v>
      </c>
      <c r="F19" s="34">
        <f t="shared" si="1"/>
        <v>0.42708333333333326</v>
      </c>
      <c r="G19" s="75">
        <v>6.9444444444444397E-3</v>
      </c>
      <c r="H19" s="24">
        <f t="shared" si="0"/>
        <v>0.43402777777777768</v>
      </c>
      <c r="I19" s="143"/>
    </row>
    <row r="20" spans="1:9" ht="30" customHeight="1" x14ac:dyDescent="0.3">
      <c r="A20" s="32">
        <f t="shared" si="2"/>
        <v>5</v>
      </c>
      <c r="B20" s="51">
        <v>115682</v>
      </c>
      <c r="C20" s="52" t="s">
        <v>54</v>
      </c>
      <c r="D20" s="51">
        <v>2.5</v>
      </c>
      <c r="E20" s="53">
        <v>6.9444444444444441E-3</v>
      </c>
      <c r="F20" s="34">
        <f t="shared" si="1"/>
        <v>0.4409722222222221</v>
      </c>
      <c r="G20" s="75">
        <v>6.9444444444444397E-3</v>
      </c>
      <c r="H20" s="24">
        <f t="shared" si="0"/>
        <v>0.44791666666666652</v>
      </c>
      <c r="I20" s="143"/>
    </row>
    <row r="21" spans="1:9" ht="30" customHeight="1" x14ac:dyDescent="0.3">
      <c r="A21" s="32">
        <f t="shared" si="2"/>
        <v>6</v>
      </c>
      <c r="B21" s="51">
        <v>115580</v>
      </c>
      <c r="C21" s="52" t="s">
        <v>55</v>
      </c>
      <c r="D21" s="51">
        <v>1.5</v>
      </c>
      <c r="E21" s="53">
        <v>3.472222222222222E-3</v>
      </c>
      <c r="F21" s="34">
        <f t="shared" si="1"/>
        <v>0.45138888888888873</v>
      </c>
      <c r="G21" s="75">
        <v>6.9444444444444397E-3</v>
      </c>
      <c r="H21" s="24">
        <f t="shared" si="0"/>
        <v>0.45833333333333315</v>
      </c>
      <c r="I21" s="144"/>
    </row>
    <row r="22" spans="1:9" ht="27.6" x14ac:dyDescent="0.3">
      <c r="A22" s="16"/>
      <c r="B22" s="18" t="s">
        <v>22</v>
      </c>
      <c r="C22" s="19" t="s">
        <v>21</v>
      </c>
      <c r="D22" s="20">
        <v>47</v>
      </c>
      <c r="E22" s="21">
        <v>6.25E-2</v>
      </c>
      <c r="F22" s="22">
        <f t="shared" si="1"/>
        <v>0.52083333333333315</v>
      </c>
      <c r="G22" s="23">
        <v>6.9444444444444441E-3</v>
      </c>
      <c r="H22" s="24">
        <f>F22+G22</f>
        <v>0.52777777777777757</v>
      </c>
      <c r="I22" s="17" t="s">
        <v>23</v>
      </c>
    </row>
    <row r="23" spans="1:9" ht="27.6" x14ac:dyDescent="0.3">
      <c r="A23" s="16"/>
      <c r="B23" s="18" t="s">
        <v>20</v>
      </c>
      <c r="C23" s="19" t="s">
        <v>21</v>
      </c>
      <c r="D23" s="20">
        <v>1.5</v>
      </c>
      <c r="E23" s="21">
        <v>3.472222222222222E-3</v>
      </c>
      <c r="F23" s="22">
        <f t="shared" si="1"/>
        <v>0.53124999999999978</v>
      </c>
      <c r="G23" s="23">
        <v>4.1666666666666664E-2</v>
      </c>
      <c r="H23" s="24">
        <f>F23+G23</f>
        <v>0.57291666666666641</v>
      </c>
      <c r="I23" s="17" t="s">
        <v>70</v>
      </c>
    </row>
    <row r="24" spans="1:9" ht="41.4" x14ac:dyDescent="0.3">
      <c r="A24" s="16"/>
      <c r="B24" s="30" t="s">
        <v>25</v>
      </c>
      <c r="C24" s="19" t="s">
        <v>21</v>
      </c>
      <c r="D24" s="20">
        <v>1.5</v>
      </c>
      <c r="E24" s="31">
        <v>3.472222222222222E-3</v>
      </c>
      <c r="F24" s="22">
        <f t="shared" si="1"/>
        <v>0.57638888888888862</v>
      </c>
      <c r="G24" s="75">
        <v>6.9444444444444441E-3</v>
      </c>
      <c r="H24" s="24">
        <f t="shared" ref="H24:H31" si="3">F24+G24</f>
        <v>0.58333333333333304</v>
      </c>
      <c r="I24" s="73" t="s">
        <v>26</v>
      </c>
    </row>
    <row r="25" spans="1:9" ht="27.6" x14ac:dyDescent="0.3">
      <c r="A25" s="32">
        <v>1</v>
      </c>
      <c r="B25" s="51">
        <v>117587</v>
      </c>
      <c r="C25" s="52" t="s">
        <v>51</v>
      </c>
      <c r="D25" s="51">
        <v>40</v>
      </c>
      <c r="E25" s="53">
        <v>4.8611111111111112E-2</v>
      </c>
      <c r="F25" s="22">
        <f t="shared" si="1"/>
        <v>0.6319444444444442</v>
      </c>
      <c r="G25" s="75">
        <v>6.9444444444444441E-3</v>
      </c>
      <c r="H25" s="24">
        <f t="shared" si="3"/>
        <v>0.63888888888888862</v>
      </c>
      <c r="I25" s="142" t="s">
        <v>27</v>
      </c>
    </row>
    <row r="26" spans="1:9" x14ac:dyDescent="0.3">
      <c r="A26" s="32">
        <f>A25+1</f>
        <v>2</v>
      </c>
      <c r="B26" s="51">
        <v>115304</v>
      </c>
      <c r="C26" s="52" t="s">
        <v>52</v>
      </c>
      <c r="D26" s="51">
        <v>7</v>
      </c>
      <c r="E26" s="53">
        <v>1.3888888888888888E-2</v>
      </c>
      <c r="F26" s="22">
        <f t="shared" si="1"/>
        <v>0.65277777777777746</v>
      </c>
      <c r="G26" s="75">
        <v>6.9444444444444441E-3</v>
      </c>
      <c r="H26" s="24">
        <f t="shared" si="3"/>
        <v>0.65972222222222188</v>
      </c>
      <c r="I26" s="143"/>
    </row>
    <row r="27" spans="1:9" ht="27.6" x14ac:dyDescent="0.3">
      <c r="A27" s="32">
        <f>A26+1</f>
        <v>3</v>
      </c>
      <c r="B27" s="51">
        <v>115563</v>
      </c>
      <c r="C27" s="52" t="s">
        <v>53</v>
      </c>
      <c r="D27" s="51">
        <v>5</v>
      </c>
      <c r="E27" s="53">
        <v>1.0416666666666666E-2</v>
      </c>
      <c r="F27" s="22">
        <f t="shared" si="1"/>
        <v>0.67013888888888851</v>
      </c>
      <c r="G27" s="75">
        <v>6.9444444444444397E-3</v>
      </c>
      <c r="H27" s="24">
        <f t="shared" si="3"/>
        <v>0.67708333333333293</v>
      </c>
      <c r="I27" s="143"/>
    </row>
    <row r="28" spans="1:9" ht="27.6" x14ac:dyDescent="0.3">
      <c r="A28" s="32">
        <f t="shared" ref="A28:A30" si="4">A27+1</f>
        <v>4</v>
      </c>
      <c r="B28" s="51">
        <v>115573</v>
      </c>
      <c r="C28" s="52" t="s">
        <v>56</v>
      </c>
      <c r="D28" s="51">
        <v>2</v>
      </c>
      <c r="E28" s="53">
        <v>6.9444444444444441E-3</v>
      </c>
      <c r="F28" s="34">
        <f>H27+E28</f>
        <v>0.68402777777777735</v>
      </c>
      <c r="G28" s="75">
        <v>6.9444444444444397E-3</v>
      </c>
      <c r="H28" s="24">
        <f t="shared" si="3"/>
        <v>0.69097222222222177</v>
      </c>
      <c r="I28" s="143"/>
    </row>
    <row r="29" spans="1:9" ht="15" customHeight="1" x14ac:dyDescent="0.3">
      <c r="A29" s="32">
        <f t="shared" si="4"/>
        <v>5</v>
      </c>
      <c r="B29" s="51">
        <v>115682</v>
      </c>
      <c r="C29" s="52" t="s">
        <v>54</v>
      </c>
      <c r="D29" s="51">
        <v>2.5</v>
      </c>
      <c r="E29" s="53">
        <v>6.9444444444444441E-3</v>
      </c>
      <c r="F29" s="34">
        <f>H28+E29</f>
        <v>0.69791666666666619</v>
      </c>
      <c r="G29" s="75">
        <v>6.9444444444444397E-3</v>
      </c>
      <c r="H29" s="24">
        <f t="shared" si="3"/>
        <v>0.70486111111111061</v>
      </c>
      <c r="I29" s="143"/>
    </row>
    <row r="30" spans="1:9" ht="15" customHeight="1" x14ac:dyDescent="0.3">
      <c r="A30" s="32">
        <f t="shared" si="4"/>
        <v>6</v>
      </c>
      <c r="B30" s="51">
        <v>115580</v>
      </c>
      <c r="C30" s="52" t="s">
        <v>55</v>
      </c>
      <c r="D30" s="51">
        <v>1.5</v>
      </c>
      <c r="E30" s="53">
        <v>3.472222222222222E-3</v>
      </c>
      <c r="F30" s="34">
        <f>H29+E30</f>
        <v>0.70833333333333282</v>
      </c>
      <c r="G30" s="75">
        <v>6.9444444444444397E-3</v>
      </c>
      <c r="H30" s="24">
        <f t="shared" si="3"/>
        <v>0.71527777777777724</v>
      </c>
      <c r="I30" s="144"/>
    </row>
    <row r="31" spans="1:9" ht="27.6" x14ac:dyDescent="0.3">
      <c r="A31" s="32"/>
      <c r="B31" s="18" t="s">
        <v>20</v>
      </c>
      <c r="C31" s="35" t="s">
        <v>21</v>
      </c>
      <c r="D31" s="33">
        <v>47</v>
      </c>
      <c r="E31" s="26">
        <v>6.5972222222222224E-2</v>
      </c>
      <c r="F31" s="34">
        <f>H30+E31</f>
        <v>0.78124999999999944</v>
      </c>
      <c r="G31" s="75">
        <v>6.9444444444444441E-3</v>
      </c>
      <c r="H31" s="24">
        <f t="shared" si="3"/>
        <v>0.78819444444444386</v>
      </c>
      <c r="I31" s="74" t="s">
        <v>71</v>
      </c>
    </row>
    <row r="32" spans="1:9" ht="27.6" x14ac:dyDescent="0.3">
      <c r="A32" s="32"/>
      <c r="B32" s="57" t="s">
        <v>22</v>
      </c>
      <c r="C32" s="76" t="s">
        <v>21</v>
      </c>
      <c r="D32" s="69">
        <v>1.5</v>
      </c>
      <c r="E32" s="68">
        <v>3.472222222222222E-3</v>
      </c>
      <c r="F32" s="34">
        <f>H31+E32</f>
        <v>0.79166666666666607</v>
      </c>
      <c r="G32" s="23">
        <v>6.9444444444444441E-3</v>
      </c>
      <c r="H32" s="59">
        <f t="shared" ref="H32" si="5">F32+G32</f>
        <v>0.79861111111111049</v>
      </c>
      <c r="I32" s="72" t="s">
        <v>23</v>
      </c>
    </row>
    <row r="33" spans="2:9" x14ac:dyDescent="0.3">
      <c r="D33" s="37"/>
      <c r="E33" s="38"/>
      <c r="F33" s="38"/>
      <c r="G33" s="38"/>
      <c r="H33" s="38"/>
      <c r="I33" s="39"/>
    </row>
    <row r="34" spans="2:9" x14ac:dyDescent="0.3">
      <c r="B34" s="40" t="s">
        <v>30</v>
      </c>
      <c r="C34" s="66">
        <f>H32-F16</f>
        <v>0.42361111111111049</v>
      </c>
      <c r="D34" s="40"/>
      <c r="E34" s="40"/>
      <c r="F34" s="40"/>
      <c r="G34" s="40"/>
      <c r="H34" s="41"/>
    </row>
    <row r="35" spans="2:9" x14ac:dyDescent="0.3">
      <c r="B35" s="40" t="s">
        <v>31</v>
      </c>
      <c r="C35" s="67">
        <f>SUM(E16:E32)</f>
        <v>0.27083333333333331</v>
      </c>
      <c r="D35" s="40"/>
      <c r="E35" s="42"/>
      <c r="F35" s="40"/>
      <c r="G35" s="40"/>
      <c r="H35" s="43"/>
      <c r="I35" s="44"/>
    </row>
    <row r="36" spans="2:9" x14ac:dyDescent="0.3">
      <c r="B36" s="40" t="s">
        <v>32</v>
      </c>
      <c r="C36" s="66">
        <f>SUM(G16:G32)</f>
        <v>0.15277777777777776</v>
      </c>
      <c r="D36" s="40"/>
      <c r="E36" s="40"/>
      <c r="F36" s="40"/>
      <c r="G36" s="40"/>
      <c r="H36" s="43"/>
      <c r="I36" s="46"/>
    </row>
    <row r="37" spans="2:9" x14ac:dyDescent="0.3">
      <c r="B37" s="47"/>
      <c r="C37" s="47"/>
      <c r="E37" s="48"/>
      <c r="F37" s="48"/>
      <c r="G37" s="48"/>
      <c r="H37" s="48"/>
      <c r="I37" s="44"/>
    </row>
    <row r="38" spans="2:9" x14ac:dyDescent="0.3">
      <c r="B38" s="47"/>
      <c r="C38" s="45"/>
      <c r="E38" s="48"/>
      <c r="F38" s="48"/>
      <c r="G38" s="48"/>
      <c r="H38" s="48"/>
    </row>
    <row r="39" spans="2:9" s="4" customFormat="1" x14ac:dyDescent="0.3">
      <c r="B39" s="49"/>
      <c r="E39" s="5"/>
      <c r="F39" s="5"/>
      <c r="G39" s="5"/>
      <c r="H39" s="5"/>
      <c r="I39" s="5"/>
    </row>
    <row r="43" spans="2:9" x14ac:dyDescent="0.3">
      <c r="E43" s="48"/>
    </row>
    <row r="44" spans="2:9" x14ac:dyDescent="0.3">
      <c r="E44" s="48"/>
    </row>
  </sheetData>
  <mergeCells count="10">
    <mergeCell ref="I16:I21"/>
    <mergeCell ref="I25:I30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A41" sqref="A35:XFD41"/>
    </sheetView>
  </sheetViews>
  <sheetFormatPr defaultColWidth="10.44140625" defaultRowHeight="13.8" x14ac:dyDescent="0.3"/>
  <cols>
    <col min="1" max="1" width="4.109375" style="9" customWidth="1"/>
    <col min="2" max="2" width="26.33203125" style="9" customWidth="1"/>
    <col min="3" max="3" width="34.88671875" style="9" customWidth="1"/>
    <col min="4" max="4" width="14" style="9" customWidth="1"/>
    <col min="5" max="5" width="8.6640625" style="9" customWidth="1"/>
    <col min="6" max="7" width="10" style="9" customWidth="1"/>
    <col min="8" max="8" width="12.44140625" style="9" customWidth="1"/>
    <col min="9" max="9" width="19.44140625" style="9" customWidth="1"/>
    <col min="10" max="21" width="5.5546875" style="9" customWidth="1"/>
    <col min="22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34" t="s">
        <v>0</v>
      </c>
      <c r="D4" s="134"/>
      <c r="E4" s="134"/>
      <c r="F4" s="134"/>
      <c r="G4" s="134"/>
      <c r="H4" s="134"/>
    </row>
    <row r="5" spans="1:10" x14ac:dyDescent="0.3">
      <c r="A5" s="134" t="s">
        <v>42</v>
      </c>
      <c r="B5" s="134"/>
      <c r="C5" s="134"/>
      <c r="D5" s="134"/>
      <c r="E5" s="134"/>
      <c r="F5" s="134"/>
      <c r="G5" s="134"/>
      <c r="H5" s="134"/>
      <c r="I5" s="134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59</v>
      </c>
      <c r="D7" s="80">
        <f>C10</f>
        <v>187</v>
      </c>
      <c r="E7" s="9" t="str">
        <f>C9</f>
        <v>вторник, четверг, суббота</v>
      </c>
    </row>
    <row r="8" spans="1:10" x14ac:dyDescent="0.3">
      <c r="A8" s="9" t="s">
        <v>4</v>
      </c>
      <c r="C8" s="12"/>
    </row>
    <row r="9" spans="1:10" x14ac:dyDescent="0.3">
      <c r="A9" s="9" t="s">
        <v>5</v>
      </c>
      <c r="C9" s="11" t="s">
        <v>41</v>
      </c>
    </row>
    <row r="10" spans="1:10" x14ac:dyDescent="0.3">
      <c r="A10" s="9" t="s">
        <v>6</v>
      </c>
      <c r="C10" s="50">
        <f>SUM(D16:D34)</f>
        <v>187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33</v>
      </c>
      <c r="D12" s="15"/>
      <c r="F12" s="13"/>
      <c r="G12" s="13"/>
    </row>
    <row r="13" spans="1:10" x14ac:dyDescent="0.3">
      <c r="C13" s="12"/>
      <c r="G13" s="56"/>
      <c r="H13" s="9" t="s">
        <v>67</v>
      </c>
    </row>
    <row r="14" spans="1:10" x14ac:dyDescent="0.3">
      <c r="A14" s="135" t="s">
        <v>10</v>
      </c>
      <c r="B14" s="137" t="s">
        <v>11</v>
      </c>
      <c r="C14" s="139" t="s">
        <v>12</v>
      </c>
      <c r="D14" s="137" t="s">
        <v>13</v>
      </c>
      <c r="E14" s="137" t="s">
        <v>14</v>
      </c>
      <c r="F14" s="137"/>
      <c r="G14" s="137"/>
      <c r="H14" s="137"/>
      <c r="I14" s="137" t="s">
        <v>15</v>
      </c>
    </row>
    <row r="15" spans="1:10" ht="27.6" x14ac:dyDescent="0.3">
      <c r="A15" s="136"/>
      <c r="B15" s="138"/>
      <c r="C15" s="140"/>
      <c r="D15" s="141"/>
      <c r="E15" s="72" t="s">
        <v>16</v>
      </c>
      <c r="F15" s="72" t="s">
        <v>17</v>
      </c>
      <c r="G15" s="72" t="s">
        <v>18</v>
      </c>
      <c r="H15" s="72" t="s">
        <v>19</v>
      </c>
      <c r="I15" s="137"/>
    </row>
    <row r="16" spans="1:10" ht="27.6" x14ac:dyDescent="0.3">
      <c r="A16" s="16"/>
      <c r="B16" s="18" t="s">
        <v>22</v>
      </c>
      <c r="C16" s="25" t="s">
        <v>21</v>
      </c>
      <c r="D16" s="61"/>
      <c r="E16" s="26"/>
      <c r="F16" s="22">
        <v>0.3923611111111111</v>
      </c>
      <c r="G16" s="23">
        <v>6.9444444444444441E-3</v>
      </c>
      <c r="H16" s="24">
        <f t="shared" ref="H16:H27" si="0">F16+G16</f>
        <v>0.39930555555555552</v>
      </c>
      <c r="I16" s="17" t="s">
        <v>23</v>
      </c>
    </row>
    <row r="17" spans="1:9" x14ac:dyDescent="0.3">
      <c r="A17" s="16"/>
      <c r="B17" s="18"/>
      <c r="C17" s="27" t="s">
        <v>24</v>
      </c>
      <c r="D17" s="61">
        <v>1.5</v>
      </c>
      <c r="E17" s="26">
        <v>3.4722222222222099E-3</v>
      </c>
      <c r="F17" s="22">
        <f t="shared" ref="F17:F27" si="1">H16+E17</f>
        <v>0.40277777777777773</v>
      </c>
      <c r="G17" s="75">
        <v>2.7777777777777776E-2</v>
      </c>
      <c r="H17" s="24">
        <f t="shared" si="0"/>
        <v>0.43055555555555552</v>
      </c>
      <c r="I17" s="29"/>
    </row>
    <row r="18" spans="1:9" ht="41.4" x14ac:dyDescent="0.3">
      <c r="A18" s="16"/>
      <c r="B18" s="30" t="s">
        <v>25</v>
      </c>
      <c r="C18" s="19" t="s">
        <v>21</v>
      </c>
      <c r="D18" s="61">
        <v>1.5</v>
      </c>
      <c r="E18" s="31">
        <v>3.472222222222222E-3</v>
      </c>
      <c r="F18" s="22">
        <f t="shared" si="1"/>
        <v>0.43402777777777773</v>
      </c>
      <c r="G18" s="75">
        <v>6.9444444444444441E-3</v>
      </c>
      <c r="H18" s="24">
        <f t="shared" si="0"/>
        <v>0.44097222222222215</v>
      </c>
      <c r="I18" s="74" t="s">
        <v>26</v>
      </c>
    </row>
    <row r="19" spans="1:9" ht="15" customHeight="1" x14ac:dyDescent="0.3">
      <c r="A19" s="32">
        <v>1</v>
      </c>
      <c r="B19" s="51">
        <v>108808</v>
      </c>
      <c r="C19" s="52" t="s">
        <v>34</v>
      </c>
      <c r="D19" s="54">
        <v>8</v>
      </c>
      <c r="E19" s="53">
        <v>1.3888888888888888E-2</v>
      </c>
      <c r="F19" s="22">
        <f>H18+E19</f>
        <v>0.45486111111111105</v>
      </c>
      <c r="G19" s="75">
        <v>1.3888888888888888E-2</v>
      </c>
      <c r="H19" s="24">
        <f t="shared" si="0"/>
        <v>0.46874999999999994</v>
      </c>
      <c r="I19" s="145" t="s">
        <v>28</v>
      </c>
    </row>
    <row r="20" spans="1:9" ht="30" customHeight="1" x14ac:dyDescent="0.3">
      <c r="A20" s="32">
        <f t="shared" ref="A20:A25" si="2">A19+1</f>
        <v>2</v>
      </c>
      <c r="B20" s="51">
        <v>108806</v>
      </c>
      <c r="C20" s="52" t="s">
        <v>37</v>
      </c>
      <c r="D20" s="55">
        <v>23</v>
      </c>
      <c r="E20" s="53">
        <v>2.7777777777777776E-2</v>
      </c>
      <c r="F20" s="22">
        <f t="shared" ref="F20:F22" si="3">H19+E20</f>
        <v>0.49652777777777773</v>
      </c>
      <c r="G20" s="75">
        <v>1.3888888888888888E-2</v>
      </c>
      <c r="H20" s="24">
        <f t="shared" si="0"/>
        <v>0.51041666666666663</v>
      </c>
      <c r="I20" s="146"/>
    </row>
    <row r="21" spans="1:9" ht="30" customHeight="1" x14ac:dyDescent="0.3">
      <c r="A21" s="32">
        <f t="shared" si="2"/>
        <v>3</v>
      </c>
      <c r="B21" s="51">
        <v>108800</v>
      </c>
      <c r="C21" s="52" t="s">
        <v>36</v>
      </c>
      <c r="D21" s="54">
        <v>8.5</v>
      </c>
      <c r="E21" s="53">
        <v>1.3888888888888888E-2</v>
      </c>
      <c r="F21" s="22">
        <f t="shared" si="3"/>
        <v>0.52430555555555547</v>
      </c>
      <c r="G21" s="75">
        <v>1.3888888888888888E-2</v>
      </c>
      <c r="H21" s="24">
        <f t="shared" si="0"/>
        <v>0.53819444444444431</v>
      </c>
      <c r="I21" s="146"/>
    </row>
    <row r="22" spans="1:9" ht="15" customHeight="1" x14ac:dyDescent="0.3">
      <c r="A22" s="32">
        <f t="shared" si="2"/>
        <v>4</v>
      </c>
      <c r="B22" s="51">
        <v>108805</v>
      </c>
      <c r="C22" s="52" t="s">
        <v>35</v>
      </c>
      <c r="D22" s="54">
        <v>8.5</v>
      </c>
      <c r="E22" s="53">
        <v>1.3888888888888888E-2</v>
      </c>
      <c r="F22" s="22">
        <f t="shared" si="3"/>
        <v>0.55208333333333315</v>
      </c>
      <c r="G22" s="75">
        <v>1.38888888888889E-2</v>
      </c>
      <c r="H22" s="24">
        <f t="shared" si="0"/>
        <v>0.5659722222222221</v>
      </c>
      <c r="I22" s="146"/>
    </row>
    <row r="23" spans="1:9" ht="15" customHeight="1" x14ac:dyDescent="0.3">
      <c r="A23" s="32">
        <f t="shared" si="2"/>
        <v>5</v>
      </c>
      <c r="B23" s="51">
        <v>108833</v>
      </c>
      <c r="C23" s="52" t="s">
        <v>38</v>
      </c>
      <c r="D23" s="55">
        <v>26</v>
      </c>
      <c r="E23" s="53">
        <v>3.125E-2</v>
      </c>
      <c r="F23" s="34">
        <f>H22+E23</f>
        <v>0.5972222222222221</v>
      </c>
      <c r="G23" s="75">
        <v>1.38888888888889E-2</v>
      </c>
      <c r="H23" s="24">
        <f t="shared" si="0"/>
        <v>0.61111111111111105</v>
      </c>
      <c r="I23" s="146"/>
    </row>
    <row r="24" spans="1:9" ht="15" customHeight="1" x14ac:dyDescent="0.3">
      <c r="A24" s="32">
        <f t="shared" si="2"/>
        <v>6</v>
      </c>
      <c r="B24" s="51">
        <v>108835</v>
      </c>
      <c r="C24" s="52" t="s">
        <v>39</v>
      </c>
      <c r="D24" s="54">
        <v>34</v>
      </c>
      <c r="E24" s="53">
        <v>4.1666666666666664E-2</v>
      </c>
      <c r="F24" s="34">
        <f>H23+E24</f>
        <v>0.65277777777777768</v>
      </c>
      <c r="G24" s="75">
        <v>1.38888888888889E-2</v>
      </c>
      <c r="H24" s="24">
        <f t="shared" si="0"/>
        <v>0.66666666666666663</v>
      </c>
      <c r="I24" s="146"/>
    </row>
    <row r="25" spans="1:9" ht="27.6" x14ac:dyDescent="0.3">
      <c r="A25" s="32">
        <f t="shared" si="2"/>
        <v>7</v>
      </c>
      <c r="B25" s="51">
        <v>108832</v>
      </c>
      <c r="C25" s="52" t="s">
        <v>40</v>
      </c>
      <c r="D25" s="54">
        <v>22.5</v>
      </c>
      <c r="E25" s="53">
        <v>2.7777777777777776E-2</v>
      </c>
      <c r="F25" s="22">
        <f>H24+E25</f>
        <v>0.69444444444444442</v>
      </c>
      <c r="G25" s="75">
        <v>1.38888888888889E-2</v>
      </c>
      <c r="H25" s="24">
        <f t="shared" si="0"/>
        <v>0.70833333333333337</v>
      </c>
      <c r="I25" s="147"/>
    </row>
    <row r="26" spans="1:9" ht="27.6" x14ac:dyDescent="0.3">
      <c r="A26" s="32"/>
      <c r="B26" s="18" t="s">
        <v>20</v>
      </c>
      <c r="C26" s="35" t="s">
        <v>21</v>
      </c>
      <c r="D26" s="33">
        <v>52</v>
      </c>
      <c r="E26" s="26">
        <v>6.5972222222222224E-2</v>
      </c>
      <c r="F26" s="22">
        <f>H25+E26</f>
        <v>0.77430555555555558</v>
      </c>
      <c r="G26" s="75">
        <v>2.7777777777777776E-2</v>
      </c>
      <c r="H26" s="24">
        <f t="shared" si="0"/>
        <v>0.80208333333333337</v>
      </c>
      <c r="I26" s="74"/>
    </row>
    <row r="27" spans="1:9" ht="27.6" x14ac:dyDescent="0.3">
      <c r="A27" s="32"/>
      <c r="B27" s="57" t="s">
        <v>22</v>
      </c>
      <c r="C27" s="76" t="s">
        <v>21</v>
      </c>
      <c r="D27" s="69">
        <v>1.5</v>
      </c>
      <c r="E27" s="68">
        <v>3.472222222222222E-3</v>
      </c>
      <c r="F27" s="58">
        <f t="shared" si="1"/>
        <v>0.80555555555555558</v>
      </c>
      <c r="G27" s="23">
        <v>6.9444444444444441E-3</v>
      </c>
      <c r="H27" s="59">
        <f t="shared" si="0"/>
        <v>0.8125</v>
      </c>
      <c r="I27" s="72" t="s">
        <v>23</v>
      </c>
    </row>
    <row r="28" spans="1:9" x14ac:dyDescent="0.3">
      <c r="D28" s="37"/>
      <c r="E28" s="38"/>
      <c r="F28" s="38"/>
      <c r="G28" s="38"/>
      <c r="H28" s="38"/>
      <c r="I28" s="39"/>
    </row>
    <row r="29" spans="1:9" x14ac:dyDescent="0.3">
      <c r="B29" s="40" t="s">
        <v>30</v>
      </c>
      <c r="C29" s="66">
        <f>H27-F16</f>
        <v>0.4201388888888889</v>
      </c>
      <c r="D29" s="40"/>
      <c r="E29" s="40"/>
      <c r="F29" s="40"/>
      <c r="G29" s="40"/>
      <c r="H29" s="41"/>
    </row>
    <row r="30" spans="1:9" x14ac:dyDescent="0.3">
      <c r="B30" s="40" t="s">
        <v>31</v>
      </c>
      <c r="C30" s="67">
        <f>SUM(E16:E27)</f>
        <v>0.24652777777777773</v>
      </c>
      <c r="D30" s="40"/>
      <c r="E30" s="42"/>
      <c r="F30" s="40"/>
      <c r="G30" s="40"/>
      <c r="H30" s="43"/>
      <c r="I30" s="44"/>
    </row>
    <row r="31" spans="1:9" x14ac:dyDescent="0.3">
      <c r="B31" s="40" t="s">
        <v>32</v>
      </c>
      <c r="C31" s="66">
        <f>SUM(G16:G27)</f>
        <v>0.17361111111111113</v>
      </c>
      <c r="D31" s="40"/>
      <c r="E31" s="40"/>
      <c r="F31" s="40"/>
      <c r="G31" s="40"/>
      <c r="H31" s="43"/>
      <c r="I31" s="46"/>
    </row>
    <row r="32" spans="1:9" x14ac:dyDescent="0.3">
      <c r="B32" s="47"/>
      <c r="C32" s="47"/>
      <c r="E32" s="48"/>
      <c r="F32" s="48"/>
      <c r="G32" s="48"/>
      <c r="H32" s="48"/>
      <c r="I32" s="44"/>
    </row>
    <row r="33" spans="2:9" x14ac:dyDescent="0.3">
      <c r="B33" s="47"/>
      <c r="C33" s="45"/>
      <c r="E33" s="48"/>
      <c r="F33" s="48"/>
      <c r="G33" s="48"/>
      <c r="H33" s="48"/>
    </row>
    <row r="34" spans="2:9" s="4" customFormat="1" x14ac:dyDescent="0.3">
      <c r="B34" s="49"/>
      <c r="E34" s="5"/>
      <c r="F34" s="5"/>
      <c r="G34" s="5"/>
      <c r="H34" s="5"/>
      <c r="I34" s="5"/>
    </row>
    <row r="38" spans="2:9" x14ac:dyDescent="0.3">
      <c r="E38" s="48"/>
    </row>
    <row r="39" spans="2:9" x14ac:dyDescent="0.3">
      <c r="E39" s="48"/>
    </row>
  </sheetData>
  <mergeCells count="9">
    <mergeCell ref="I19:I25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A40" sqref="A34:XFD40"/>
    </sheetView>
  </sheetViews>
  <sheetFormatPr defaultColWidth="10.44140625" defaultRowHeight="13.8" x14ac:dyDescent="0.3"/>
  <cols>
    <col min="1" max="1" width="4.109375" style="9" customWidth="1"/>
    <col min="2" max="2" width="26.33203125" style="9" customWidth="1"/>
    <col min="3" max="3" width="34.88671875" style="9" customWidth="1"/>
    <col min="4" max="4" width="14" style="9" customWidth="1"/>
    <col min="5" max="5" width="8.6640625" style="9" customWidth="1"/>
    <col min="6" max="7" width="10" style="9" customWidth="1"/>
    <col min="8" max="8" width="12.44140625" style="9" customWidth="1"/>
    <col min="9" max="9" width="19.44140625" style="9" customWidth="1"/>
    <col min="10" max="21" width="5.5546875" style="9" customWidth="1"/>
    <col min="22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34" t="s">
        <v>0</v>
      </c>
      <c r="D4" s="134"/>
      <c r="E4" s="134"/>
      <c r="F4" s="134"/>
      <c r="G4" s="134"/>
      <c r="H4" s="134"/>
    </row>
    <row r="5" spans="1:10" x14ac:dyDescent="0.3">
      <c r="A5" s="134" t="s">
        <v>42</v>
      </c>
      <c r="B5" s="134"/>
      <c r="C5" s="134"/>
      <c r="D5" s="134"/>
      <c r="E5" s="134"/>
      <c r="F5" s="134"/>
      <c r="G5" s="134"/>
      <c r="H5" s="134"/>
      <c r="I5" s="134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60</v>
      </c>
      <c r="D7" s="80">
        <f>C10</f>
        <v>174.5</v>
      </c>
      <c r="E7" s="9" t="str">
        <f>C9</f>
        <v>среда, пятница</v>
      </c>
    </row>
    <row r="8" spans="1:10" x14ac:dyDescent="0.3">
      <c r="A8" s="9" t="s">
        <v>4</v>
      </c>
      <c r="C8" s="12"/>
    </row>
    <row r="9" spans="1:10" x14ac:dyDescent="0.3">
      <c r="A9" s="9" t="s">
        <v>5</v>
      </c>
      <c r="C9" s="11" t="s">
        <v>43</v>
      </c>
    </row>
    <row r="10" spans="1:10" x14ac:dyDescent="0.3">
      <c r="A10" s="9" t="s">
        <v>6</v>
      </c>
      <c r="C10" s="50">
        <f>SUM(D16:D33)</f>
        <v>174.5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33</v>
      </c>
      <c r="D12" s="15"/>
      <c r="F12" s="13"/>
      <c r="G12" s="13"/>
    </row>
    <row r="13" spans="1:10" x14ac:dyDescent="0.3">
      <c r="C13" s="12"/>
      <c r="G13" s="56"/>
      <c r="H13" s="9" t="s">
        <v>67</v>
      </c>
    </row>
    <row r="14" spans="1:10" x14ac:dyDescent="0.3">
      <c r="A14" s="135" t="s">
        <v>10</v>
      </c>
      <c r="B14" s="137" t="s">
        <v>11</v>
      </c>
      <c r="C14" s="139" t="s">
        <v>12</v>
      </c>
      <c r="D14" s="137" t="s">
        <v>13</v>
      </c>
      <c r="E14" s="137" t="s">
        <v>14</v>
      </c>
      <c r="F14" s="137"/>
      <c r="G14" s="137"/>
      <c r="H14" s="137"/>
      <c r="I14" s="137" t="s">
        <v>15</v>
      </c>
    </row>
    <row r="15" spans="1:10" ht="27.6" x14ac:dyDescent="0.3">
      <c r="A15" s="136"/>
      <c r="B15" s="138"/>
      <c r="C15" s="140"/>
      <c r="D15" s="141"/>
      <c r="E15" s="72" t="s">
        <v>16</v>
      </c>
      <c r="F15" s="72" t="s">
        <v>17</v>
      </c>
      <c r="G15" s="72" t="s">
        <v>18</v>
      </c>
      <c r="H15" s="72" t="s">
        <v>19</v>
      </c>
      <c r="I15" s="137"/>
    </row>
    <row r="16" spans="1:10" ht="27.6" x14ac:dyDescent="0.3">
      <c r="A16" s="16"/>
      <c r="B16" s="18" t="s">
        <v>22</v>
      </c>
      <c r="C16" s="25" t="s">
        <v>21</v>
      </c>
      <c r="D16" s="61"/>
      <c r="E16" s="26"/>
      <c r="F16" s="22">
        <v>0.3923611111111111</v>
      </c>
      <c r="G16" s="23">
        <v>6.9444444444444441E-3</v>
      </c>
      <c r="H16" s="24">
        <f t="shared" ref="H16:H26" si="0">F16+G16</f>
        <v>0.39930555555555552</v>
      </c>
      <c r="I16" s="17" t="s">
        <v>23</v>
      </c>
    </row>
    <row r="17" spans="1:9" x14ac:dyDescent="0.3">
      <c r="A17" s="16"/>
      <c r="B17" s="18"/>
      <c r="C17" s="27" t="s">
        <v>24</v>
      </c>
      <c r="D17" s="61">
        <v>1.5</v>
      </c>
      <c r="E17" s="26">
        <v>3.4722222222222099E-3</v>
      </c>
      <c r="F17" s="22">
        <f t="shared" ref="F17:F26" si="1">H16+E17</f>
        <v>0.40277777777777773</v>
      </c>
      <c r="G17" s="75">
        <v>2.7777777777777776E-2</v>
      </c>
      <c r="H17" s="24">
        <f t="shared" si="0"/>
        <v>0.43055555555555552</v>
      </c>
      <c r="I17" s="29"/>
    </row>
    <row r="18" spans="1:9" ht="41.4" x14ac:dyDescent="0.3">
      <c r="A18" s="16"/>
      <c r="B18" s="30" t="s">
        <v>25</v>
      </c>
      <c r="C18" s="19" t="s">
        <v>21</v>
      </c>
      <c r="D18" s="61">
        <v>1.5</v>
      </c>
      <c r="E18" s="31">
        <v>3.472222222222222E-3</v>
      </c>
      <c r="F18" s="22">
        <f t="shared" si="1"/>
        <v>0.43402777777777773</v>
      </c>
      <c r="G18" s="75">
        <v>6.9444444444444441E-3</v>
      </c>
      <c r="H18" s="24">
        <f t="shared" si="0"/>
        <v>0.44097222222222215</v>
      </c>
      <c r="I18" s="74" t="s">
        <v>26</v>
      </c>
    </row>
    <row r="19" spans="1:9" ht="15" customHeight="1" x14ac:dyDescent="0.3">
      <c r="A19" s="32">
        <v>1</v>
      </c>
      <c r="B19" s="51">
        <v>108808</v>
      </c>
      <c r="C19" s="52" t="s">
        <v>34</v>
      </c>
      <c r="D19" s="54">
        <v>8</v>
      </c>
      <c r="E19" s="53">
        <v>1.3888888888888888E-2</v>
      </c>
      <c r="F19" s="22">
        <f>H18+E19</f>
        <v>0.45486111111111105</v>
      </c>
      <c r="G19" s="75">
        <v>1.3888888888888888E-2</v>
      </c>
      <c r="H19" s="24">
        <f t="shared" si="0"/>
        <v>0.46874999999999994</v>
      </c>
      <c r="I19" s="145" t="s">
        <v>28</v>
      </c>
    </row>
    <row r="20" spans="1:9" ht="30" customHeight="1" x14ac:dyDescent="0.3">
      <c r="A20" s="32">
        <f t="shared" ref="A20:A24" si="2">A19+1</f>
        <v>2</v>
      </c>
      <c r="B20" s="51">
        <v>108806</v>
      </c>
      <c r="C20" s="52" t="s">
        <v>37</v>
      </c>
      <c r="D20" s="55">
        <v>23</v>
      </c>
      <c r="E20" s="53">
        <v>2.7777777777777776E-2</v>
      </c>
      <c r="F20" s="22">
        <f t="shared" ref="F20:F22" si="3">H19+E20</f>
        <v>0.49652777777777773</v>
      </c>
      <c r="G20" s="75">
        <v>1.3888888888888888E-2</v>
      </c>
      <c r="H20" s="24">
        <f t="shared" si="0"/>
        <v>0.51041666666666663</v>
      </c>
      <c r="I20" s="146"/>
    </row>
    <row r="21" spans="1:9" ht="30" customHeight="1" x14ac:dyDescent="0.3">
      <c r="A21" s="32">
        <f t="shared" si="2"/>
        <v>3</v>
      </c>
      <c r="B21" s="51">
        <v>108800</v>
      </c>
      <c r="C21" s="52" t="s">
        <v>36</v>
      </c>
      <c r="D21" s="54">
        <v>8.5</v>
      </c>
      <c r="E21" s="53">
        <v>1.3888888888888888E-2</v>
      </c>
      <c r="F21" s="22">
        <f t="shared" si="3"/>
        <v>0.52430555555555547</v>
      </c>
      <c r="G21" s="75">
        <v>1.3888888888888888E-2</v>
      </c>
      <c r="H21" s="24">
        <f t="shared" si="0"/>
        <v>0.53819444444444431</v>
      </c>
      <c r="I21" s="146"/>
    </row>
    <row r="22" spans="1:9" ht="15" customHeight="1" x14ac:dyDescent="0.3">
      <c r="A22" s="32">
        <f t="shared" si="2"/>
        <v>4</v>
      </c>
      <c r="B22" s="51">
        <v>108805</v>
      </c>
      <c r="C22" s="52" t="s">
        <v>35</v>
      </c>
      <c r="D22" s="54">
        <v>8.5</v>
      </c>
      <c r="E22" s="53">
        <v>1.3888888888888888E-2</v>
      </c>
      <c r="F22" s="22">
        <f t="shared" si="3"/>
        <v>0.55208333333333315</v>
      </c>
      <c r="G22" s="75">
        <v>1.38888888888889E-2</v>
      </c>
      <c r="H22" s="24">
        <f t="shared" si="0"/>
        <v>0.5659722222222221</v>
      </c>
      <c r="I22" s="146"/>
    </row>
    <row r="23" spans="1:9" ht="15" customHeight="1" x14ac:dyDescent="0.3">
      <c r="A23" s="32">
        <f t="shared" si="2"/>
        <v>5</v>
      </c>
      <c r="B23" s="51">
        <v>108833</v>
      </c>
      <c r="C23" s="52" t="s">
        <v>38</v>
      </c>
      <c r="D23" s="55">
        <v>26</v>
      </c>
      <c r="E23" s="53">
        <v>3.125E-2</v>
      </c>
      <c r="F23" s="34">
        <f>H22+E23</f>
        <v>0.5972222222222221</v>
      </c>
      <c r="G23" s="75">
        <v>1.38888888888889E-2</v>
      </c>
      <c r="H23" s="24">
        <f t="shared" si="0"/>
        <v>0.61111111111111105</v>
      </c>
      <c r="I23" s="146"/>
    </row>
    <row r="24" spans="1:9" ht="15" customHeight="1" x14ac:dyDescent="0.3">
      <c r="A24" s="32">
        <f t="shared" si="2"/>
        <v>6</v>
      </c>
      <c r="B24" s="51">
        <v>108835</v>
      </c>
      <c r="C24" s="52" t="s">
        <v>39</v>
      </c>
      <c r="D24" s="54">
        <v>34</v>
      </c>
      <c r="E24" s="53">
        <v>4.1666666666666664E-2</v>
      </c>
      <c r="F24" s="34">
        <f>H23+E24</f>
        <v>0.65277777777777768</v>
      </c>
      <c r="G24" s="75">
        <v>1.38888888888889E-2</v>
      </c>
      <c r="H24" s="24">
        <f t="shared" si="0"/>
        <v>0.66666666666666663</v>
      </c>
      <c r="I24" s="146"/>
    </row>
    <row r="25" spans="1:9" ht="27.6" x14ac:dyDescent="0.3">
      <c r="A25" s="32"/>
      <c r="B25" s="18" t="s">
        <v>20</v>
      </c>
      <c r="C25" s="35" t="s">
        <v>21</v>
      </c>
      <c r="D25" s="33">
        <v>62</v>
      </c>
      <c r="E25" s="26">
        <v>8.6805555555555566E-2</v>
      </c>
      <c r="F25" s="34">
        <f>H24+E25</f>
        <v>0.75347222222222221</v>
      </c>
      <c r="G25" s="75">
        <v>2.7777777777777776E-2</v>
      </c>
      <c r="H25" s="24">
        <f t="shared" si="0"/>
        <v>0.78125</v>
      </c>
      <c r="I25" s="74"/>
    </row>
    <row r="26" spans="1:9" ht="27.6" x14ac:dyDescent="0.3">
      <c r="A26" s="32"/>
      <c r="B26" s="57" t="s">
        <v>22</v>
      </c>
      <c r="C26" s="76" t="s">
        <v>21</v>
      </c>
      <c r="D26" s="69">
        <v>1.5</v>
      </c>
      <c r="E26" s="68">
        <v>3.472222222222222E-3</v>
      </c>
      <c r="F26" s="58">
        <f t="shared" si="1"/>
        <v>0.78472222222222221</v>
      </c>
      <c r="G26" s="23">
        <v>6.9444444444444441E-3</v>
      </c>
      <c r="H26" s="59">
        <f t="shared" si="0"/>
        <v>0.79166666666666663</v>
      </c>
      <c r="I26" s="72" t="s">
        <v>23</v>
      </c>
    </row>
    <row r="27" spans="1:9" x14ac:dyDescent="0.3">
      <c r="D27" s="37"/>
      <c r="E27" s="38"/>
      <c r="F27" s="38"/>
      <c r="G27" s="38"/>
      <c r="H27" s="38"/>
      <c r="I27" s="39"/>
    </row>
    <row r="28" spans="1:9" x14ac:dyDescent="0.3">
      <c r="B28" s="40" t="s">
        <v>30</v>
      </c>
      <c r="C28" s="66">
        <f>H26-F16</f>
        <v>0.39930555555555552</v>
      </c>
      <c r="D28" s="40"/>
      <c r="E28" s="40"/>
      <c r="F28" s="40"/>
      <c r="G28" s="40"/>
      <c r="H28" s="41"/>
    </row>
    <row r="29" spans="1:9" x14ac:dyDescent="0.3">
      <c r="B29" s="40" t="s">
        <v>31</v>
      </c>
      <c r="C29" s="67">
        <f>SUM(E16:E26)</f>
        <v>0.23958333333333331</v>
      </c>
      <c r="D29" s="40"/>
      <c r="E29" s="42"/>
      <c r="F29" s="40"/>
      <c r="G29" s="40"/>
      <c r="H29" s="43"/>
      <c r="I29" s="44"/>
    </row>
    <row r="30" spans="1:9" x14ac:dyDescent="0.3">
      <c r="B30" s="40" t="s">
        <v>32</v>
      </c>
      <c r="C30" s="66">
        <f>SUM(G16:G26)</f>
        <v>0.15972222222222224</v>
      </c>
      <c r="D30" s="40"/>
      <c r="E30" s="40"/>
      <c r="F30" s="40"/>
      <c r="G30" s="40"/>
      <c r="H30" s="43"/>
      <c r="I30" s="46"/>
    </row>
    <row r="31" spans="1:9" x14ac:dyDescent="0.3">
      <c r="B31" s="47"/>
      <c r="C31" s="47"/>
      <c r="E31" s="48"/>
      <c r="F31" s="48"/>
      <c r="G31" s="48"/>
      <c r="H31" s="48"/>
      <c r="I31" s="44"/>
    </row>
    <row r="32" spans="1:9" x14ac:dyDescent="0.3">
      <c r="B32" s="47"/>
      <c r="C32" s="45"/>
      <c r="E32" s="48"/>
      <c r="F32" s="48"/>
      <c r="G32" s="48"/>
      <c r="H32" s="48"/>
    </row>
    <row r="33" spans="2:9" s="4" customFormat="1" x14ac:dyDescent="0.3">
      <c r="B33" s="49"/>
      <c r="E33" s="5"/>
      <c r="F33" s="5"/>
      <c r="G33" s="5"/>
      <c r="H33" s="5"/>
      <c r="I33" s="5"/>
    </row>
    <row r="37" spans="2:9" x14ac:dyDescent="0.3">
      <c r="E37" s="48"/>
    </row>
    <row r="38" spans="2:9" x14ac:dyDescent="0.3">
      <c r="E38" s="48"/>
    </row>
  </sheetData>
  <mergeCells count="9">
    <mergeCell ref="I19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A39" sqref="A33:XFD39"/>
    </sheetView>
  </sheetViews>
  <sheetFormatPr defaultColWidth="10.44140625" defaultRowHeight="13.8" x14ac:dyDescent="0.3"/>
  <cols>
    <col min="1" max="1" width="4.109375" style="9" customWidth="1"/>
    <col min="2" max="2" width="26.33203125" style="9" customWidth="1"/>
    <col min="3" max="3" width="34.88671875" style="9" customWidth="1"/>
    <col min="4" max="4" width="14" style="9" customWidth="1"/>
    <col min="5" max="5" width="8.6640625" style="9" customWidth="1"/>
    <col min="6" max="7" width="10" style="9" customWidth="1"/>
    <col min="8" max="8" width="12.44140625" style="9" customWidth="1"/>
    <col min="9" max="9" width="19.44140625" style="9" customWidth="1"/>
    <col min="10" max="21" width="5.5546875" style="9" customWidth="1"/>
    <col min="22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34" t="s">
        <v>0</v>
      </c>
      <c r="D4" s="134"/>
      <c r="E4" s="134"/>
      <c r="F4" s="134"/>
      <c r="G4" s="134"/>
      <c r="H4" s="134"/>
    </row>
    <row r="5" spans="1:10" x14ac:dyDescent="0.3">
      <c r="A5" s="134" t="s">
        <v>42</v>
      </c>
      <c r="B5" s="134"/>
      <c r="C5" s="134"/>
      <c r="D5" s="134"/>
      <c r="E5" s="134"/>
      <c r="F5" s="134"/>
      <c r="G5" s="134"/>
      <c r="H5" s="134"/>
      <c r="I5" s="134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61</v>
      </c>
      <c r="D7" s="80">
        <f>C10</f>
        <v>171</v>
      </c>
      <c r="E7" s="9" t="str">
        <f>C9</f>
        <v>воскресенье, понедельник</v>
      </c>
    </row>
    <row r="8" spans="1:10" x14ac:dyDescent="0.3">
      <c r="A8" s="9" t="s">
        <v>4</v>
      </c>
      <c r="C8" s="12"/>
    </row>
    <row r="9" spans="1:10" x14ac:dyDescent="0.3">
      <c r="A9" s="9" t="s">
        <v>5</v>
      </c>
      <c r="C9" s="11" t="s">
        <v>45</v>
      </c>
    </row>
    <row r="10" spans="1:10" x14ac:dyDescent="0.3">
      <c r="A10" s="9" t="s">
        <v>6</v>
      </c>
      <c r="C10" s="60">
        <f>SUM(D16:D25)</f>
        <v>171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33</v>
      </c>
      <c r="D12" s="15"/>
      <c r="F12" s="13"/>
      <c r="G12" s="13"/>
    </row>
    <row r="13" spans="1:10" x14ac:dyDescent="0.3">
      <c r="C13" s="12"/>
      <c r="G13" s="56"/>
      <c r="H13" s="9" t="s">
        <v>67</v>
      </c>
    </row>
    <row r="14" spans="1:10" x14ac:dyDescent="0.3">
      <c r="A14" s="135" t="s">
        <v>10</v>
      </c>
      <c r="B14" s="137" t="s">
        <v>11</v>
      </c>
      <c r="C14" s="139" t="s">
        <v>12</v>
      </c>
      <c r="D14" s="137" t="s">
        <v>13</v>
      </c>
      <c r="E14" s="137" t="s">
        <v>14</v>
      </c>
      <c r="F14" s="137"/>
      <c r="G14" s="137"/>
      <c r="H14" s="137"/>
      <c r="I14" s="137" t="s">
        <v>15</v>
      </c>
    </row>
    <row r="15" spans="1:10" ht="27.6" x14ac:dyDescent="0.3">
      <c r="A15" s="136"/>
      <c r="B15" s="138"/>
      <c r="C15" s="140"/>
      <c r="D15" s="141"/>
      <c r="E15" s="70" t="s">
        <v>16</v>
      </c>
      <c r="F15" s="70" t="s">
        <v>17</v>
      </c>
      <c r="G15" s="70" t="s">
        <v>18</v>
      </c>
      <c r="H15" s="70" t="s">
        <v>19</v>
      </c>
      <c r="I15" s="137"/>
    </row>
    <row r="16" spans="1:10" ht="27.6" x14ac:dyDescent="0.3">
      <c r="A16" s="16"/>
      <c r="B16" s="18" t="s">
        <v>22</v>
      </c>
      <c r="C16" s="25" t="s">
        <v>21</v>
      </c>
      <c r="D16" s="61"/>
      <c r="E16" s="26">
        <v>0</v>
      </c>
      <c r="F16" s="22">
        <v>0.3923611111111111</v>
      </c>
      <c r="G16" s="23">
        <v>6.9444444444444441E-3</v>
      </c>
      <c r="H16" s="24">
        <f t="shared" ref="H16:H25" si="0">F16+G16</f>
        <v>0.39930555555555552</v>
      </c>
      <c r="I16" s="17" t="s">
        <v>23</v>
      </c>
    </row>
    <row r="17" spans="1:10" x14ac:dyDescent="0.3">
      <c r="A17" s="16"/>
      <c r="B17" s="18"/>
      <c r="C17" s="27" t="s">
        <v>24</v>
      </c>
      <c r="D17" s="61">
        <v>1.5</v>
      </c>
      <c r="E17" s="26">
        <v>3.4722222222222099E-3</v>
      </c>
      <c r="F17" s="22">
        <f t="shared" ref="F17:F25" si="1">H16+E17</f>
        <v>0.40277777777777773</v>
      </c>
      <c r="G17" s="28">
        <v>2.7777777777777776E-2</v>
      </c>
      <c r="H17" s="24">
        <f t="shared" si="0"/>
        <v>0.43055555555555552</v>
      </c>
      <c r="I17" s="29"/>
    </row>
    <row r="18" spans="1:10" ht="41.4" x14ac:dyDescent="0.3">
      <c r="A18" s="16"/>
      <c r="B18" s="30" t="s">
        <v>25</v>
      </c>
      <c r="C18" s="19" t="s">
        <v>21</v>
      </c>
      <c r="D18" s="61">
        <v>1.5</v>
      </c>
      <c r="E18" s="31">
        <v>3.472222222222222E-3</v>
      </c>
      <c r="F18" s="22">
        <f t="shared" si="1"/>
        <v>0.43402777777777773</v>
      </c>
      <c r="G18" s="28">
        <v>6.9444444444444441E-3</v>
      </c>
      <c r="H18" s="24">
        <f t="shared" si="0"/>
        <v>0.44097222222222215</v>
      </c>
      <c r="I18" s="71" t="s">
        <v>26</v>
      </c>
    </row>
    <row r="19" spans="1:10" ht="27.6" x14ac:dyDescent="0.3">
      <c r="A19" s="32">
        <v>1</v>
      </c>
      <c r="B19" s="51">
        <v>108808</v>
      </c>
      <c r="C19" s="52" t="s">
        <v>34</v>
      </c>
      <c r="D19" s="62">
        <v>8</v>
      </c>
      <c r="E19" s="53">
        <v>1.3888888888888888E-2</v>
      </c>
      <c r="F19" s="22">
        <f t="shared" si="1"/>
        <v>0.45486111111111105</v>
      </c>
      <c r="G19" s="28">
        <v>1.3888888888888888E-2</v>
      </c>
      <c r="H19" s="24">
        <f t="shared" si="0"/>
        <v>0.46874999999999994</v>
      </c>
      <c r="I19" s="148" t="s">
        <v>68</v>
      </c>
    </row>
    <row r="20" spans="1:10" ht="30" customHeight="1" x14ac:dyDescent="0.3">
      <c r="A20" s="32">
        <f>A19+1</f>
        <v>2</v>
      </c>
      <c r="B20" s="51">
        <v>108800</v>
      </c>
      <c r="C20" s="52" t="s">
        <v>36</v>
      </c>
      <c r="D20" s="62">
        <v>28</v>
      </c>
      <c r="E20" s="53">
        <v>2.7777777777777776E-2</v>
      </c>
      <c r="F20" s="22">
        <f t="shared" si="1"/>
        <v>0.49652777777777773</v>
      </c>
      <c r="G20" s="28">
        <v>1.3888888888888888E-2</v>
      </c>
      <c r="H20" s="24">
        <f t="shared" si="0"/>
        <v>0.51041666666666663</v>
      </c>
      <c r="I20" s="149"/>
    </row>
    <row r="21" spans="1:10" ht="27.6" x14ac:dyDescent="0.3">
      <c r="A21" s="32">
        <f t="shared" ref="A21:A23" si="2">A20+1</f>
        <v>3</v>
      </c>
      <c r="B21" s="51">
        <v>108805</v>
      </c>
      <c r="C21" s="52" t="s">
        <v>35</v>
      </c>
      <c r="D21" s="62">
        <v>8.5</v>
      </c>
      <c r="E21" s="53">
        <v>1.3888888888888888E-2</v>
      </c>
      <c r="F21" s="22">
        <f t="shared" si="1"/>
        <v>0.52430555555555547</v>
      </c>
      <c r="G21" s="28">
        <v>1.3888888888888888E-2</v>
      </c>
      <c r="H21" s="24">
        <f t="shared" si="0"/>
        <v>0.53819444444444431</v>
      </c>
      <c r="I21" s="149"/>
    </row>
    <row r="22" spans="1:10" ht="27.6" x14ac:dyDescent="0.3">
      <c r="A22" s="32">
        <f t="shared" si="2"/>
        <v>4</v>
      </c>
      <c r="B22" s="51">
        <v>108833</v>
      </c>
      <c r="C22" s="52" t="s">
        <v>38</v>
      </c>
      <c r="D22" s="63">
        <v>26</v>
      </c>
      <c r="E22" s="53">
        <v>3.125E-2</v>
      </c>
      <c r="F22" s="22">
        <f t="shared" si="1"/>
        <v>0.56944444444444431</v>
      </c>
      <c r="G22" s="28">
        <v>1.38888888888889E-2</v>
      </c>
      <c r="H22" s="24">
        <f t="shared" si="0"/>
        <v>0.58333333333333326</v>
      </c>
      <c r="I22" s="149"/>
    </row>
    <row r="23" spans="1:10" ht="27.6" x14ac:dyDescent="0.3">
      <c r="A23" s="32">
        <f t="shared" si="2"/>
        <v>5</v>
      </c>
      <c r="B23" s="51">
        <v>108835</v>
      </c>
      <c r="C23" s="52" t="s">
        <v>39</v>
      </c>
      <c r="D23" s="62">
        <v>34</v>
      </c>
      <c r="E23" s="53">
        <v>4.1666666666666664E-2</v>
      </c>
      <c r="F23" s="22">
        <f t="shared" si="1"/>
        <v>0.62499999999999989</v>
      </c>
      <c r="G23" s="28">
        <v>1.38888888888889E-2</v>
      </c>
      <c r="H23" s="24">
        <f t="shared" si="0"/>
        <v>0.63888888888888884</v>
      </c>
      <c r="I23" s="150"/>
      <c r="J23" s="9" t="s">
        <v>65</v>
      </c>
    </row>
    <row r="24" spans="1:10" ht="27.6" x14ac:dyDescent="0.3">
      <c r="A24" s="32"/>
      <c r="B24" s="18" t="s">
        <v>20</v>
      </c>
      <c r="C24" s="65" t="s">
        <v>21</v>
      </c>
      <c r="D24" s="33">
        <v>62</v>
      </c>
      <c r="E24" s="26">
        <v>8.3333333333333329E-2</v>
      </c>
      <c r="F24" s="22">
        <f t="shared" si="1"/>
        <v>0.72222222222222221</v>
      </c>
      <c r="G24" s="28">
        <v>2.7777777777777776E-2</v>
      </c>
      <c r="H24" s="24">
        <f t="shared" si="0"/>
        <v>0.75</v>
      </c>
      <c r="I24" s="71"/>
    </row>
    <row r="25" spans="1:10" ht="27.6" x14ac:dyDescent="0.3">
      <c r="A25" s="32"/>
      <c r="B25" s="18" t="s">
        <v>22</v>
      </c>
      <c r="C25" s="65" t="s">
        <v>21</v>
      </c>
      <c r="D25" s="64">
        <v>1.5</v>
      </c>
      <c r="E25" s="26">
        <v>3.472222222222222E-3</v>
      </c>
      <c r="F25" s="22">
        <f t="shared" si="1"/>
        <v>0.75347222222222221</v>
      </c>
      <c r="G25" s="23">
        <v>6.9444444444444441E-3</v>
      </c>
      <c r="H25" s="24">
        <f t="shared" si="0"/>
        <v>0.76041666666666663</v>
      </c>
      <c r="I25" s="17" t="s">
        <v>23</v>
      </c>
    </row>
    <row r="26" spans="1:10" x14ac:dyDescent="0.3">
      <c r="D26" s="37"/>
      <c r="E26" s="38"/>
      <c r="F26" s="38"/>
      <c r="G26" s="38"/>
      <c r="H26" s="38"/>
      <c r="I26" s="39"/>
    </row>
    <row r="27" spans="1:10" x14ac:dyDescent="0.3">
      <c r="B27" s="40" t="s">
        <v>30</v>
      </c>
      <c r="C27" s="66">
        <f>H25-F16</f>
        <v>0.36805555555555552</v>
      </c>
      <c r="D27" s="40"/>
      <c r="E27" s="40"/>
      <c r="F27" s="40"/>
      <c r="G27" s="40"/>
      <c r="H27" s="41"/>
    </row>
    <row r="28" spans="1:10" x14ac:dyDescent="0.3">
      <c r="B28" s="40" t="s">
        <v>31</v>
      </c>
      <c r="C28" s="67">
        <f>SUM(E16:E25)</f>
        <v>0.22222222222222221</v>
      </c>
      <c r="D28" s="40"/>
      <c r="E28" s="42"/>
      <c r="F28" s="40"/>
      <c r="G28" s="40"/>
      <c r="H28" s="43"/>
      <c r="I28" s="44"/>
    </row>
    <row r="29" spans="1:10" x14ac:dyDescent="0.3">
      <c r="B29" s="40" t="s">
        <v>32</v>
      </c>
      <c r="C29" s="66">
        <f>SUM(G16:G25)</f>
        <v>0.14583333333333334</v>
      </c>
      <c r="D29" s="40"/>
      <c r="E29" s="40"/>
      <c r="F29" s="40"/>
      <c r="G29" s="40"/>
      <c r="H29" s="43"/>
      <c r="I29" s="46"/>
    </row>
    <row r="30" spans="1:10" x14ac:dyDescent="0.3">
      <c r="B30" s="47"/>
      <c r="C30" s="47"/>
      <c r="E30" s="48"/>
      <c r="F30" s="48"/>
      <c r="G30" s="48"/>
      <c r="H30" s="48"/>
      <c r="I30" s="44"/>
    </row>
    <row r="31" spans="1:10" x14ac:dyDescent="0.3">
      <c r="B31" s="47"/>
      <c r="C31" s="45"/>
      <c r="E31" s="48"/>
      <c r="F31" s="48"/>
      <c r="G31" s="48"/>
      <c r="H31" s="48"/>
    </row>
    <row r="32" spans="1:10" s="4" customFormat="1" x14ac:dyDescent="0.3">
      <c r="B32" s="49"/>
      <c r="E32" s="5"/>
      <c r="F32" s="5"/>
      <c r="G32" s="5"/>
      <c r="H32" s="5"/>
      <c r="I32" s="5"/>
    </row>
    <row r="36" spans="5:5" x14ac:dyDescent="0.3">
      <c r="E36" s="48"/>
    </row>
    <row r="37" spans="5:5" x14ac:dyDescent="0.3">
      <c r="E37" s="48"/>
    </row>
  </sheetData>
  <mergeCells count="9">
    <mergeCell ref="I19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70" zoomScaleNormal="70" workbookViewId="0">
      <selection activeCell="E39" sqref="E39"/>
    </sheetView>
  </sheetViews>
  <sheetFormatPr defaultColWidth="10.44140625" defaultRowHeight="13.8" x14ac:dyDescent="0.3"/>
  <cols>
    <col min="1" max="1" width="4.109375" style="9" customWidth="1"/>
    <col min="2" max="2" width="26.33203125" style="9" customWidth="1"/>
    <col min="3" max="3" width="37.5546875" style="9" customWidth="1"/>
    <col min="4" max="4" width="14" style="9" customWidth="1"/>
    <col min="5" max="5" width="8.6640625" style="9" customWidth="1"/>
    <col min="6" max="7" width="10" style="9" customWidth="1"/>
    <col min="8" max="8" width="12.44140625" style="9" customWidth="1"/>
    <col min="9" max="9" width="19.44140625" style="9" customWidth="1"/>
    <col min="10" max="21" width="5.5546875" style="9" customWidth="1"/>
    <col min="22" max="16384" width="10.44140625" style="9"/>
  </cols>
  <sheetData>
    <row r="1" spans="1:10" s="5" customFormat="1" x14ac:dyDescent="0.3">
      <c r="A1" s="1"/>
      <c r="B1" s="1"/>
      <c r="C1" s="1"/>
      <c r="D1" s="2"/>
      <c r="E1" s="3"/>
      <c r="F1" s="4"/>
      <c r="G1" s="4"/>
      <c r="H1" s="4"/>
      <c r="I1" s="4"/>
      <c r="J1" s="4"/>
    </row>
    <row r="2" spans="1:10" s="5" customFormat="1" x14ac:dyDescent="0.3">
      <c r="D2" s="6"/>
      <c r="E2" s="7"/>
      <c r="F2" s="4"/>
      <c r="G2" s="4"/>
      <c r="H2" s="4"/>
      <c r="I2" s="4"/>
      <c r="J2" s="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10"/>
      <c r="B4" s="10"/>
      <c r="C4" s="134" t="s">
        <v>0</v>
      </c>
      <c r="D4" s="134"/>
      <c r="E4" s="134"/>
      <c r="F4" s="134"/>
      <c r="G4" s="134"/>
      <c r="H4" s="134"/>
    </row>
    <row r="5" spans="1:10" ht="15" customHeight="1" x14ac:dyDescent="0.3">
      <c r="A5" s="134" t="s">
        <v>64</v>
      </c>
      <c r="B5" s="134"/>
      <c r="C5" s="134"/>
      <c r="D5" s="134"/>
      <c r="E5" s="134"/>
      <c r="F5" s="134"/>
      <c r="G5" s="134"/>
      <c r="H5" s="134"/>
      <c r="I5" s="134"/>
    </row>
    <row r="6" spans="1:10" x14ac:dyDescent="0.3">
      <c r="A6" s="9" t="s">
        <v>1</v>
      </c>
      <c r="C6" s="11" t="s">
        <v>2</v>
      </c>
    </row>
    <row r="7" spans="1:10" x14ac:dyDescent="0.3">
      <c r="A7" s="9" t="s">
        <v>3</v>
      </c>
      <c r="C7" s="11" t="s">
        <v>69</v>
      </c>
      <c r="D7" s="80">
        <f>C10</f>
        <v>165</v>
      </c>
      <c r="E7" s="9" t="str">
        <f>C9</f>
        <v>понедельник-воскресенье</v>
      </c>
    </row>
    <row r="8" spans="1:10" x14ac:dyDescent="0.3">
      <c r="A8" s="9" t="s">
        <v>4</v>
      </c>
      <c r="C8" s="12"/>
    </row>
    <row r="9" spans="1:10" x14ac:dyDescent="0.3">
      <c r="A9" s="9" t="s">
        <v>5</v>
      </c>
      <c r="C9" s="11" t="s">
        <v>46</v>
      </c>
    </row>
    <row r="10" spans="1:10" x14ac:dyDescent="0.3">
      <c r="A10" s="9" t="s">
        <v>6</v>
      </c>
      <c r="C10" s="60">
        <f>SUM(D16:D24)</f>
        <v>165</v>
      </c>
    </row>
    <row r="11" spans="1:10" x14ac:dyDescent="0.3">
      <c r="A11" s="9" t="s">
        <v>7</v>
      </c>
      <c r="C11" s="11" t="s">
        <v>8</v>
      </c>
    </row>
    <row r="12" spans="1:10" x14ac:dyDescent="0.3">
      <c r="A12" s="14" t="s">
        <v>9</v>
      </c>
      <c r="B12" s="14"/>
      <c r="C12" s="13" t="s">
        <v>33</v>
      </c>
      <c r="D12" s="15"/>
      <c r="F12" s="13"/>
      <c r="G12" s="13"/>
    </row>
    <row r="13" spans="1:10" x14ac:dyDescent="0.3">
      <c r="C13" s="12"/>
      <c r="G13" s="56"/>
    </row>
    <row r="14" spans="1:10" x14ac:dyDescent="0.3">
      <c r="A14" s="135" t="s">
        <v>10</v>
      </c>
      <c r="B14" s="137" t="s">
        <v>11</v>
      </c>
      <c r="C14" s="139" t="s">
        <v>12</v>
      </c>
      <c r="D14" s="137" t="s">
        <v>13</v>
      </c>
      <c r="E14" s="137" t="s">
        <v>14</v>
      </c>
      <c r="F14" s="137"/>
      <c r="G14" s="137"/>
      <c r="H14" s="137"/>
      <c r="I14" s="137" t="s">
        <v>15</v>
      </c>
    </row>
    <row r="15" spans="1:10" ht="27.6" x14ac:dyDescent="0.3">
      <c r="A15" s="136"/>
      <c r="B15" s="138"/>
      <c r="C15" s="140"/>
      <c r="D15" s="141"/>
      <c r="E15" s="72" t="s">
        <v>62</v>
      </c>
      <c r="F15" s="72" t="s">
        <v>63</v>
      </c>
      <c r="G15" s="72" t="s">
        <v>18</v>
      </c>
      <c r="H15" s="72" t="s">
        <v>19</v>
      </c>
      <c r="I15" s="137"/>
    </row>
    <row r="16" spans="1:10" ht="27.6" x14ac:dyDescent="0.3">
      <c r="A16" s="16"/>
      <c r="B16" s="18" t="s">
        <v>22</v>
      </c>
      <c r="C16" s="25" t="s">
        <v>21</v>
      </c>
      <c r="D16" s="20"/>
      <c r="E16" s="26">
        <v>0</v>
      </c>
      <c r="F16" s="22">
        <v>0.28125</v>
      </c>
      <c r="G16" s="23">
        <v>6.9444444444444441E-3</v>
      </c>
      <c r="H16" s="24">
        <f>F16+G16</f>
        <v>0.28819444444444442</v>
      </c>
      <c r="I16" s="17" t="s">
        <v>23</v>
      </c>
    </row>
    <row r="17" spans="1:9" x14ac:dyDescent="0.3">
      <c r="A17" s="16"/>
      <c r="B17" s="18"/>
      <c r="C17" s="27" t="s">
        <v>24</v>
      </c>
      <c r="D17" s="20">
        <v>1.5</v>
      </c>
      <c r="E17" s="26">
        <v>3.4722222222222099E-3</v>
      </c>
      <c r="F17" s="22">
        <f t="shared" ref="F17:F24" si="0">H16+E17</f>
        <v>0.29166666666666663</v>
      </c>
      <c r="G17" s="75">
        <v>2.7777777777777776E-2</v>
      </c>
      <c r="H17" s="24">
        <f t="shared" ref="H17:H23" si="1">F17+G17</f>
        <v>0.31944444444444442</v>
      </c>
      <c r="I17" s="29"/>
    </row>
    <row r="18" spans="1:9" ht="27.6" x14ac:dyDescent="0.3">
      <c r="A18" s="32">
        <v>1</v>
      </c>
      <c r="B18" s="77">
        <v>108827</v>
      </c>
      <c r="C18" s="78" t="s">
        <v>44</v>
      </c>
      <c r="D18" s="77">
        <v>46</v>
      </c>
      <c r="E18" s="79">
        <v>6.25E-2</v>
      </c>
      <c r="F18" s="22">
        <f t="shared" si="0"/>
        <v>0.38194444444444442</v>
      </c>
      <c r="G18" s="75">
        <v>1.3888888888888888E-2</v>
      </c>
      <c r="H18" s="24">
        <f t="shared" si="1"/>
        <v>0.39583333333333331</v>
      </c>
      <c r="I18" s="145" t="s">
        <v>28</v>
      </c>
    </row>
    <row r="19" spans="1:9" x14ac:dyDescent="0.3">
      <c r="A19" s="32">
        <f>A18+1</f>
        <v>2</v>
      </c>
      <c r="B19" s="77">
        <v>115597</v>
      </c>
      <c r="C19" s="78" t="s">
        <v>49</v>
      </c>
      <c r="D19" s="77">
        <v>51</v>
      </c>
      <c r="E19" s="79">
        <v>5.9027777777777783E-2</v>
      </c>
      <c r="F19" s="22">
        <f t="shared" si="0"/>
        <v>0.4548611111111111</v>
      </c>
      <c r="G19" s="75">
        <v>1.3888888888888888E-2</v>
      </c>
      <c r="H19" s="24">
        <f t="shared" si="1"/>
        <v>0.46875</v>
      </c>
      <c r="I19" s="151"/>
    </row>
    <row r="20" spans="1:9" ht="15" customHeight="1" x14ac:dyDescent="0.3">
      <c r="A20" s="32">
        <f>A19+1</f>
        <v>3</v>
      </c>
      <c r="B20" s="77">
        <v>115372</v>
      </c>
      <c r="C20" s="78" t="s">
        <v>48</v>
      </c>
      <c r="D20" s="77">
        <v>7.5</v>
      </c>
      <c r="E20" s="79">
        <v>1.3888888888888888E-2</v>
      </c>
      <c r="F20" s="22">
        <f t="shared" si="0"/>
        <v>0.4826388888888889</v>
      </c>
      <c r="G20" s="75">
        <v>1.38888888888889E-2</v>
      </c>
      <c r="H20" s="24">
        <f t="shared" si="1"/>
        <v>0.49652777777777779</v>
      </c>
      <c r="I20" s="151"/>
    </row>
    <row r="21" spans="1:9" ht="30" customHeight="1" x14ac:dyDescent="0.3">
      <c r="A21" s="32">
        <f t="shared" ref="A21:A22" si="2">A20+1</f>
        <v>4</v>
      </c>
      <c r="B21" s="77">
        <v>117519</v>
      </c>
      <c r="C21" s="78" t="s">
        <v>50</v>
      </c>
      <c r="D21" s="77">
        <v>7.5</v>
      </c>
      <c r="E21" s="79">
        <v>1.3888888888888888E-2</v>
      </c>
      <c r="F21" s="34">
        <f t="shared" si="0"/>
        <v>0.51041666666666663</v>
      </c>
      <c r="G21" s="75">
        <v>1.38888888888889E-2</v>
      </c>
      <c r="H21" s="24">
        <f t="shared" si="1"/>
        <v>0.52430555555555558</v>
      </c>
      <c r="I21" s="151"/>
    </row>
    <row r="22" spans="1:9" x14ac:dyDescent="0.3">
      <c r="A22" s="32">
        <f t="shared" si="2"/>
        <v>5</v>
      </c>
      <c r="B22" s="77">
        <v>121357</v>
      </c>
      <c r="C22" s="78" t="s">
        <v>57</v>
      </c>
      <c r="D22" s="77">
        <v>20</v>
      </c>
      <c r="E22" s="79">
        <v>3.8194444444444441E-2</v>
      </c>
      <c r="F22" s="34">
        <f t="shared" si="0"/>
        <v>0.5625</v>
      </c>
      <c r="G22" s="75">
        <v>1.3888888888888888E-2</v>
      </c>
      <c r="H22" s="24">
        <f t="shared" si="1"/>
        <v>0.57638888888888884</v>
      </c>
      <c r="I22" s="152"/>
    </row>
    <row r="23" spans="1:9" ht="27.6" x14ac:dyDescent="0.3">
      <c r="A23" s="32"/>
      <c r="B23" s="18" t="s">
        <v>20</v>
      </c>
      <c r="C23" s="35" t="s">
        <v>21</v>
      </c>
      <c r="D23" s="33">
        <v>30</v>
      </c>
      <c r="E23" s="26">
        <v>3.4722222222222224E-2</v>
      </c>
      <c r="F23" s="22">
        <f t="shared" si="0"/>
        <v>0.61111111111111105</v>
      </c>
      <c r="G23" s="75">
        <v>2.7777777777777776E-2</v>
      </c>
      <c r="H23" s="24">
        <f t="shared" si="1"/>
        <v>0.63888888888888884</v>
      </c>
      <c r="I23" s="74"/>
    </row>
    <row r="24" spans="1:9" ht="27.6" x14ac:dyDescent="0.3">
      <c r="A24" s="32"/>
      <c r="B24" s="18" t="s">
        <v>22</v>
      </c>
      <c r="C24" s="65" t="s">
        <v>21</v>
      </c>
      <c r="D24" s="36">
        <v>1.5</v>
      </c>
      <c r="E24" s="26">
        <v>3.472222222222222E-3</v>
      </c>
      <c r="F24" s="22">
        <f t="shared" si="0"/>
        <v>0.64236111111111105</v>
      </c>
      <c r="G24" s="23">
        <v>6.9444444444444441E-3</v>
      </c>
      <c r="H24" s="24">
        <f>F24+G24</f>
        <v>0.64930555555555547</v>
      </c>
      <c r="I24" s="17" t="s">
        <v>23</v>
      </c>
    </row>
    <row r="25" spans="1:9" x14ac:dyDescent="0.3">
      <c r="D25" s="37"/>
      <c r="E25" s="38"/>
      <c r="F25" s="38"/>
      <c r="G25" s="38"/>
      <c r="H25" s="38"/>
      <c r="I25" s="39"/>
    </row>
    <row r="26" spans="1:9" x14ac:dyDescent="0.3">
      <c r="B26" s="40" t="s">
        <v>30</v>
      </c>
      <c r="C26" s="66">
        <f>H24-F16</f>
        <v>0.36805555555555547</v>
      </c>
      <c r="D26" s="40"/>
      <c r="E26" s="40"/>
      <c r="F26" s="40"/>
      <c r="G26" s="40"/>
      <c r="H26" s="41"/>
    </row>
    <row r="27" spans="1:9" x14ac:dyDescent="0.3">
      <c r="B27" s="40" t="s">
        <v>31</v>
      </c>
      <c r="C27" s="67">
        <f>SUM(E16:E24)</f>
        <v>0.22916666666666669</v>
      </c>
      <c r="D27" s="40"/>
      <c r="E27" s="42"/>
      <c r="F27" s="40"/>
      <c r="G27" s="40"/>
      <c r="H27" s="43"/>
      <c r="I27" s="44"/>
    </row>
    <row r="28" spans="1:9" x14ac:dyDescent="0.3">
      <c r="B28" s="40" t="s">
        <v>32</v>
      </c>
      <c r="C28" s="67">
        <f>SUM(G16:G24)</f>
        <v>0.13888888888888892</v>
      </c>
      <c r="D28" s="40"/>
      <c r="E28" s="40"/>
      <c r="F28" s="40"/>
      <c r="G28" s="40"/>
      <c r="H28" s="43"/>
      <c r="I28" s="46"/>
    </row>
    <row r="29" spans="1:9" x14ac:dyDescent="0.3">
      <c r="B29" s="47"/>
      <c r="C29" s="47"/>
      <c r="E29" s="48"/>
      <c r="F29" s="48"/>
      <c r="G29" s="48"/>
      <c r="H29" s="48"/>
      <c r="I29" s="44"/>
    </row>
    <row r="30" spans="1:9" x14ac:dyDescent="0.3">
      <c r="B30" s="47"/>
      <c r="C30" s="45"/>
      <c r="E30" s="48"/>
      <c r="F30" s="48"/>
      <c r="G30" s="48"/>
      <c r="H30" s="48"/>
    </row>
    <row r="31" spans="1:9" s="4" customFormat="1" x14ac:dyDescent="0.3">
      <c r="B31" s="49"/>
      <c r="E31" s="5"/>
      <c r="F31" s="5"/>
      <c r="G31" s="5"/>
      <c r="H31" s="5"/>
      <c r="I31" s="5"/>
    </row>
    <row r="35" spans="5:5" x14ac:dyDescent="0.3">
      <c r="E35" s="48"/>
    </row>
    <row r="36" spans="5:5" x14ac:dyDescent="0.3">
      <c r="E36" s="48"/>
    </row>
  </sheetData>
  <mergeCells count="9">
    <mergeCell ref="I18:I22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от 125 км</vt:lpstr>
      <vt:lpstr>77.87.101</vt:lpstr>
      <vt:lpstr>77.87.202</vt:lpstr>
      <vt:lpstr>87.109 НП</vt:lpstr>
      <vt:lpstr>87.118 НП</vt:lpstr>
      <vt:lpstr>87.118 03 НП</vt:lpstr>
      <vt:lpstr>87.118 07 НП</vt:lpstr>
      <vt:lpstr>87.130 НП</vt:lpstr>
      <vt:lpstr>'87.109 НП'!Область_печати</vt:lpstr>
      <vt:lpstr>'87.118 03 НП'!Область_печати</vt:lpstr>
      <vt:lpstr>'87.118 07 НП'!Область_печати</vt:lpstr>
      <vt:lpstr>'87.118 НП'!Область_печати</vt:lpstr>
      <vt:lpstr>'87.130 НП'!Область_печати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 Светлана Николаевна</dc:creator>
  <cp:lastModifiedBy>Белов Вячеслав Викторович</cp:lastModifiedBy>
  <cp:lastPrinted>2025-08-05T12:58:29Z</cp:lastPrinted>
  <dcterms:created xsi:type="dcterms:W3CDTF">2025-05-12T12:17:23Z</dcterms:created>
  <dcterms:modified xsi:type="dcterms:W3CDTF">2026-05-20T09:37:33Z</dcterms:modified>
</cp:coreProperties>
</file>