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A.Kuzina\Desktop\УФПС г. Москвы\Неконкурентные ЗП\9. ЭМ 5 закупок\4. от 100 до 150\"/>
    </mc:Choice>
  </mc:AlternateContent>
  <bookViews>
    <workbookView xWindow="0" yWindow="0" windowWidth="20496" windowHeight="7020" tabRatio="914"/>
  </bookViews>
  <sheets>
    <sheet name="от 100 до 150 км" sheetId="456" r:id="rId1"/>
    <sheet name="87.319 01" sheetId="481" r:id="rId2"/>
    <sheet name="87.319" sheetId="480" r:id="rId3"/>
    <sheet name="87.318" sheetId="479" r:id="rId4"/>
    <sheet name="87.317 06" sheetId="478" r:id="rId5"/>
    <sheet name="87.317" sheetId="477" r:id="rId6"/>
    <sheet name="87.316 02" sheetId="476" r:id="rId7"/>
    <sheet name="87.316" sheetId="475" r:id="rId8"/>
    <sheet name="87.315" sheetId="474" r:id="rId9"/>
    <sheet name="87.314" sheetId="473" r:id="rId10"/>
    <sheet name="87.313 06" sheetId="472" r:id="rId11"/>
    <sheet name="87.313" sheetId="471" r:id="rId12"/>
    <sheet name="87.311" sheetId="470" r:id="rId13"/>
    <sheet name="87.309 01" sheetId="469" r:id="rId14"/>
    <sheet name="87.309" sheetId="468" r:id="rId15"/>
    <sheet name="87.308 01" sheetId="467" r:id="rId16"/>
    <sheet name="87.308" sheetId="466" r:id="rId17"/>
    <sheet name="87.307" sheetId="465" r:id="rId18"/>
    <sheet name="87.306" sheetId="464" r:id="rId19"/>
    <sheet name="87.305" sheetId="463" r:id="rId20"/>
    <sheet name="87.304" sheetId="462" r:id="rId21"/>
    <sheet name="87.303 07" sheetId="461" r:id="rId22"/>
    <sheet name="87.303 01" sheetId="460" r:id="rId23"/>
    <sheet name="87.303" sheetId="459" r:id="rId24"/>
    <sheet name="87.302" sheetId="458" r:id="rId25"/>
    <sheet name="87.301" sheetId="457" r:id="rId26"/>
    <sheet name="87.101 НП" sheetId="396" r:id="rId27"/>
    <sheet name="87.103 НП" sheetId="331" r:id="rId28"/>
    <sheet name="87.103 01 НП" sheetId="351" r:id="rId29"/>
    <sheet name="87.103 07 НП" sheetId="353" r:id="rId30"/>
    <sheet name="87.105 НП" sheetId="400" r:id="rId31"/>
    <sheet name="87.105 07 НП " sheetId="401" r:id="rId32"/>
    <sheet name="87.108 НП" sheetId="404" r:id="rId33"/>
    <sheet name="87.112 НП" sheetId="409" r:id="rId34"/>
    <sheet name="87.117 НП " sheetId="420" r:id="rId35"/>
    <sheet name="87.119 НП" sheetId="423" r:id="rId36"/>
    <sheet name="87.121 НП" sheetId="427" r:id="rId37"/>
    <sheet name="87.123 НП" sheetId="429" r:id="rId38"/>
    <sheet name="87.123 06 НП" sheetId="430" r:id="rId39"/>
    <sheet name="87.123 07 НП" sheetId="431" r:id="rId40"/>
    <sheet name="87.127 НП" sheetId="436" r:id="rId41"/>
    <sheet name="87.127 07 НП" sheetId="437" r:id="rId42"/>
    <sheet name="87.128 НП" sheetId="438" r:id="rId43"/>
    <sheet name="87.128 07 НП" sheetId="439" r:id="rId44"/>
    <sheet name="87.129 НП" sheetId="440" r:id="rId45"/>
    <sheet name="87.131 НП" sheetId="442" r:id="rId46"/>
    <sheet name="87.201 НП" sheetId="443" r:id="rId47"/>
    <sheet name="87.202 НП" sheetId="444" r:id="rId48"/>
  </sheets>
  <definedNames>
    <definedName name="_xlnm._FilterDatabase" localSheetId="0" hidden="1">'от 100 до 150 км'!$A$1:$C$48</definedName>
    <definedName name="_xlnm.Print_Area" localSheetId="26">'87.101 НП'!$A$1:$I$38</definedName>
    <definedName name="_xlnm.Print_Area" localSheetId="28">'87.103 01 НП'!$A$1:$I$37</definedName>
    <definedName name="_xlnm.Print_Area" localSheetId="29">'87.103 07 НП'!$A$1:$I$35</definedName>
    <definedName name="_xlnm.Print_Area" localSheetId="27">'87.103 НП'!$A$1:$I$38</definedName>
    <definedName name="_xlnm.Print_Area" localSheetId="31">'87.105 07 НП '!$A$1:$I$34</definedName>
    <definedName name="_xlnm.Print_Area" localSheetId="30">'87.105 НП'!$A$1:$I$36</definedName>
    <definedName name="_xlnm.Print_Area" localSheetId="32">'87.108 НП'!$A$1:$I$36</definedName>
    <definedName name="_xlnm.Print_Area" localSheetId="33">'87.112 НП'!$A$1:$I$36</definedName>
    <definedName name="_xlnm.Print_Area" localSheetId="34">'87.117 НП '!$A$1:$I$35</definedName>
    <definedName name="_xlnm.Print_Area" localSheetId="35">'87.119 НП'!$A$1:$I$34</definedName>
    <definedName name="_xlnm.Print_Area" localSheetId="36">'87.121 НП'!$A$1:$I$35</definedName>
    <definedName name="_xlnm.Print_Area" localSheetId="38">'87.123 06 НП'!$A$1:$I$36</definedName>
    <definedName name="_xlnm.Print_Area" localSheetId="39">'87.123 07 НП'!$A$1:$I$35</definedName>
    <definedName name="_xlnm.Print_Area" localSheetId="37">'87.123 НП'!$A$1:$I$37</definedName>
    <definedName name="_xlnm.Print_Area" localSheetId="41">'87.127 07 НП'!$A$1:$I$32</definedName>
    <definedName name="_xlnm.Print_Area" localSheetId="40">'87.127 НП'!$A$1:$I$35</definedName>
    <definedName name="_xlnm.Print_Area" localSheetId="43">'87.128 07 НП'!$A$1:$I$33</definedName>
    <definedName name="_xlnm.Print_Area" localSheetId="42">'87.128 НП'!$A$1:$I$34</definedName>
    <definedName name="_xlnm.Print_Area" localSheetId="44">'87.129 НП'!$A$1:$I$43</definedName>
    <definedName name="_xlnm.Print_Area" localSheetId="45">'87.131 НП'!$A$1:$I$34</definedName>
    <definedName name="_xlnm.Print_Area" localSheetId="46">'87.201 НП'!$A$1:$I$36</definedName>
    <definedName name="_xlnm.Print_Area" localSheetId="47">'87.202 НП'!$A$1:$I$35</definedName>
    <definedName name="_xlnm.Print_Area" localSheetId="25">'87.301'!$A$1:$I$34</definedName>
    <definedName name="_xlnm.Print_Area" localSheetId="24">'87.302'!$A$1:$I$33</definedName>
    <definedName name="_xlnm.Print_Area" localSheetId="23">'87.303'!$A$1:$I$33</definedName>
    <definedName name="_xlnm.Print_Area" localSheetId="22">'87.303 01'!$A$1:$I$33</definedName>
    <definedName name="_xlnm.Print_Area" localSheetId="21">'87.303 07'!$A$1:$I$29</definedName>
    <definedName name="_xlnm.Print_Area" localSheetId="20">'87.304'!$A$1:$I$34</definedName>
    <definedName name="_xlnm.Print_Area" localSheetId="19">'87.305'!$A$1:$I$33</definedName>
    <definedName name="_xlnm.Print_Area" localSheetId="18">'87.306'!$A$1:$I$33</definedName>
    <definedName name="_xlnm.Print_Area" localSheetId="17">'87.307'!$A$1:$I$33</definedName>
    <definedName name="_xlnm.Print_Area" localSheetId="16">'87.308'!$A$1:$I$32</definedName>
    <definedName name="_xlnm.Print_Area" localSheetId="15">'87.308 01'!$A$1:$I$31</definedName>
    <definedName name="_xlnm.Print_Area" localSheetId="14">'87.309'!$A$1:$I$33</definedName>
    <definedName name="_xlnm.Print_Area" localSheetId="13">'87.309 01'!$A$1:$I$32</definedName>
    <definedName name="_xlnm.Print_Area" localSheetId="12">'87.311'!$A$1:$I$32</definedName>
    <definedName name="_xlnm.Print_Area" localSheetId="11">'87.313'!$A$1:$I$31</definedName>
    <definedName name="_xlnm.Print_Area" localSheetId="10">'87.313 06'!$A$1:$I$30</definedName>
    <definedName name="_xlnm.Print_Area" localSheetId="9">'87.314'!$A$1:$I$32</definedName>
    <definedName name="_xlnm.Print_Area" localSheetId="8">'87.315'!$A$1:$I$32</definedName>
    <definedName name="_xlnm.Print_Area" localSheetId="7">'87.316'!$A$1:$I$32</definedName>
    <definedName name="_xlnm.Print_Area" localSheetId="6">'87.316 02'!$A$1:$I$34</definedName>
    <definedName name="_xlnm.Print_Area" localSheetId="5">'87.317'!$A$1:$I$31</definedName>
    <definedName name="_xlnm.Print_Area" localSheetId="4">'87.317 06'!$A$1:$I$33</definedName>
    <definedName name="_xlnm.Print_Area" localSheetId="3">'87.318'!$A$1:$I$32</definedName>
    <definedName name="_xlnm.Print_Area" localSheetId="2">'87.319'!$A$1:$I$32</definedName>
    <definedName name="_xlnm.Print_Area" localSheetId="1">'87.319 01'!$A$1:$I$31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481" l="1"/>
  <c r="C28" i="481"/>
  <c r="A20" i="481"/>
  <c r="A21" i="481" s="1"/>
  <c r="A22" i="481" s="1"/>
  <c r="A23" i="481" s="1"/>
  <c r="H17" i="481"/>
  <c r="F18" i="481" s="1"/>
  <c r="H18" i="481" s="1"/>
  <c r="F19" i="481" s="1"/>
  <c r="H19" i="481" s="1"/>
  <c r="F20" i="481" s="1"/>
  <c r="H20" i="481" s="1"/>
  <c r="F21" i="481" s="1"/>
  <c r="H21" i="481" s="1"/>
  <c r="F22" i="481" s="1"/>
  <c r="H22" i="481" s="1"/>
  <c r="F23" i="481" s="1"/>
  <c r="H23" i="481" s="1"/>
  <c r="F24" i="481" s="1"/>
  <c r="H24" i="481" s="1"/>
  <c r="F25" i="481" s="1"/>
  <c r="H25" i="481" s="1"/>
  <c r="C11" i="481"/>
  <c r="F7" i="481"/>
  <c r="E7" i="481"/>
  <c r="D7" i="481"/>
  <c r="C30" i="480"/>
  <c r="C29" i="480"/>
  <c r="A20" i="480"/>
  <c r="A21" i="480" s="1"/>
  <c r="A22" i="480" s="1"/>
  <c r="A23" i="480" s="1"/>
  <c r="A24" i="480" s="1"/>
  <c r="F18" i="480"/>
  <c r="H18" i="480" s="1"/>
  <c r="F19" i="480" s="1"/>
  <c r="H19" i="480" s="1"/>
  <c r="F20" i="480" s="1"/>
  <c r="H20" i="480" s="1"/>
  <c r="F21" i="480" s="1"/>
  <c r="H21" i="480" s="1"/>
  <c r="F22" i="480" s="1"/>
  <c r="H22" i="480" s="1"/>
  <c r="F23" i="480" s="1"/>
  <c r="H23" i="480" s="1"/>
  <c r="F24" i="480" s="1"/>
  <c r="H24" i="480" s="1"/>
  <c r="F25" i="480" s="1"/>
  <c r="H25" i="480" s="1"/>
  <c r="F26" i="480" s="1"/>
  <c r="H26" i="480" s="1"/>
  <c r="H17" i="480"/>
  <c r="C11" i="480"/>
  <c r="F7" i="480"/>
  <c r="E7" i="480"/>
  <c r="D7" i="480"/>
  <c r="C30" i="479"/>
  <c r="C29" i="479"/>
  <c r="A20" i="479"/>
  <c r="A21" i="479" s="1"/>
  <c r="A22" i="479" s="1"/>
  <c r="A23" i="479" s="1"/>
  <c r="A24" i="479" s="1"/>
  <c r="F18" i="479"/>
  <c r="H18" i="479" s="1"/>
  <c r="F19" i="479" s="1"/>
  <c r="H19" i="479" s="1"/>
  <c r="F20" i="479" s="1"/>
  <c r="H20" i="479" s="1"/>
  <c r="F21" i="479" s="1"/>
  <c r="H21" i="479" s="1"/>
  <c r="F22" i="479" s="1"/>
  <c r="H22" i="479" s="1"/>
  <c r="F23" i="479" s="1"/>
  <c r="H23" i="479" s="1"/>
  <c r="F24" i="479" s="1"/>
  <c r="H24" i="479" s="1"/>
  <c r="F25" i="479" s="1"/>
  <c r="H25" i="479" s="1"/>
  <c r="F26" i="479" s="1"/>
  <c r="H26" i="479" s="1"/>
  <c r="H17" i="479"/>
  <c r="C11" i="479"/>
  <c r="F7" i="479"/>
  <c r="E7" i="479"/>
  <c r="D7" i="479"/>
  <c r="C31" i="478"/>
  <c r="C30" i="478"/>
  <c r="A20" i="478"/>
  <c r="A21" i="478" s="1"/>
  <c r="A22" i="478" s="1"/>
  <c r="A23" i="478" s="1"/>
  <c r="A24" i="478" s="1"/>
  <c r="A25" i="478" s="1"/>
  <c r="H17" i="478"/>
  <c r="F18" i="478" s="1"/>
  <c r="H18" i="478" s="1"/>
  <c r="F19" i="478" s="1"/>
  <c r="H19" i="478" s="1"/>
  <c r="F20" i="478" s="1"/>
  <c r="H20" i="478" s="1"/>
  <c r="F21" i="478" s="1"/>
  <c r="H21" i="478" s="1"/>
  <c r="F22" i="478" s="1"/>
  <c r="H22" i="478" s="1"/>
  <c r="F23" i="478" s="1"/>
  <c r="H23" i="478" s="1"/>
  <c r="F24" i="478" s="1"/>
  <c r="H24" i="478" s="1"/>
  <c r="F25" i="478" s="1"/>
  <c r="H25" i="478" s="1"/>
  <c r="F26" i="478" s="1"/>
  <c r="H26" i="478" s="1"/>
  <c r="F27" i="478" s="1"/>
  <c r="H27" i="478" s="1"/>
  <c r="C11" i="478"/>
  <c r="F7" i="478"/>
  <c r="E7" i="478"/>
  <c r="D7" i="478"/>
  <c r="C29" i="477"/>
  <c r="C28" i="477"/>
  <c r="A19" i="477"/>
  <c r="A20" i="477" s="1"/>
  <c r="A21" i="477" s="1"/>
  <c r="A22" i="477" s="1"/>
  <c r="A23" i="477" s="1"/>
  <c r="F17" i="477"/>
  <c r="H17" i="477" s="1"/>
  <c r="F18" i="477" s="1"/>
  <c r="H18" i="477" s="1"/>
  <c r="F19" i="477" s="1"/>
  <c r="H19" i="477" s="1"/>
  <c r="F20" i="477" s="1"/>
  <c r="H20" i="477" s="1"/>
  <c r="F21" i="477" s="1"/>
  <c r="H21" i="477" s="1"/>
  <c r="F22" i="477" s="1"/>
  <c r="H22" i="477" s="1"/>
  <c r="F23" i="477" s="1"/>
  <c r="H23" i="477" s="1"/>
  <c r="F24" i="477" s="1"/>
  <c r="H24" i="477" s="1"/>
  <c r="F25" i="477" s="1"/>
  <c r="H25" i="477" s="1"/>
  <c r="H16" i="477"/>
  <c r="C10" i="477"/>
  <c r="F6" i="477"/>
  <c r="E6" i="477"/>
  <c r="D6" i="477"/>
  <c r="C32" i="476"/>
  <c r="C31" i="476"/>
  <c r="A20" i="476"/>
  <c r="A21" i="476" s="1"/>
  <c r="A22" i="476" s="1"/>
  <c r="A23" i="476" s="1"/>
  <c r="A24" i="476" s="1"/>
  <c r="A25" i="476" s="1"/>
  <c r="A26" i="476" s="1"/>
  <c r="F18" i="476"/>
  <c r="H18" i="476" s="1"/>
  <c r="F19" i="476" s="1"/>
  <c r="H19" i="476" s="1"/>
  <c r="F20" i="476" s="1"/>
  <c r="H20" i="476" s="1"/>
  <c r="F21" i="476" s="1"/>
  <c r="H21" i="476" s="1"/>
  <c r="F22" i="476" s="1"/>
  <c r="H22" i="476" s="1"/>
  <c r="F23" i="476" s="1"/>
  <c r="H23" i="476" s="1"/>
  <c r="F24" i="476" s="1"/>
  <c r="H24" i="476" s="1"/>
  <c r="F25" i="476" s="1"/>
  <c r="H25" i="476" s="1"/>
  <c r="F26" i="476" s="1"/>
  <c r="H26" i="476" s="1"/>
  <c r="F27" i="476" s="1"/>
  <c r="H27" i="476" s="1"/>
  <c r="F28" i="476" s="1"/>
  <c r="H28" i="476" s="1"/>
  <c r="H17" i="476"/>
  <c r="C11" i="476"/>
  <c r="F7" i="476"/>
  <c r="E7" i="476"/>
  <c r="D7" i="476"/>
  <c r="C30" i="475"/>
  <c r="C29" i="475"/>
  <c r="A20" i="475"/>
  <c r="A21" i="475" s="1"/>
  <c r="A22" i="475" s="1"/>
  <c r="A23" i="475" s="1"/>
  <c r="A24" i="475" s="1"/>
  <c r="F18" i="475"/>
  <c r="H18" i="475" s="1"/>
  <c r="F19" i="475" s="1"/>
  <c r="H19" i="475" s="1"/>
  <c r="F20" i="475" s="1"/>
  <c r="H20" i="475" s="1"/>
  <c r="F21" i="475" s="1"/>
  <c r="H21" i="475" s="1"/>
  <c r="F22" i="475" s="1"/>
  <c r="H22" i="475" s="1"/>
  <c r="F23" i="475" s="1"/>
  <c r="H23" i="475" s="1"/>
  <c r="F24" i="475" s="1"/>
  <c r="H24" i="475" s="1"/>
  <c r="F25" i="475" s="1"/>
  <c r="H25" i="475" s="1"/>
  <c r="F26" i="475" s="1"/>
  <c r="H26" i="475" s="1"/>
  <c r="H17" i="475"/>
  <c r="C11" i="475"/>
  <c r="F7" i="475"/>
  <c r="E7" i="475"/>
  <c r="D7" i="475"/>
  <c r="C30" i="474"/>
  <c r="C29" i="474"/>
  <c r="A20" i="474"/>
  <c r="A21" i="474" s="1"/>
  <c r="A22" i="474" s="1"/>
  <c r="A23" i="474" s="1"/>
  <c r="A24" i="474" s="1"/>
  <c r="F18" i="474"/>
  <c r="H18" i="474" s="1"/>
  <c r="F19" i="474" s="1"/>
  <c r="H19" i="474" s="1"/>
  <c r="F20" i="474" s="1"/>
  <c r="H20" i="474" s="1"/>
  <c r="F21" i="474" s="1"/>
  <c r="H21" i="474" s="1"/>
  <c r="F22" i="474" s="1"/>
  <c r="H22" i="474" s="1"/>
  <c r="F23" i="474" s="1"/>
  <c r="H23" i="474" s="1"/>
  <c r="F24" i="474" s="1"/>
  <c r="H24" i="474" s="1"/>
  <c r="F25" i="474" s="1"/>
  <c r="H25" i="474" s="1"/>
  <c r="F26" i="474" s="1"/>
  <c r="H26" i="474" s="1"/>
  <c r="H17" i="474"/>
  <c r="C11" i="474"/>
  <c r="F7" i="474"/>
  <c r="E7" i="474"/>
  <c r="D7" i="474"/>
  <c r="C30" i="473"/>
  <c r="C29" i="473"/>
  <c r="A19" i="473"/>
  <c r="A20" i="473" s="1"/>
  <c r="A21" i="473" s="1"/>
  <c r="A22" i="473" s="1"/>
  <c r="A23" i="473" s="1"/>
  <c r="A24" i="473" s="1"/>
  <c r="H16" i="473"/>
  <c r="F17" i="473" s="1"/>
  <c r="H17" i="473" s="1"/>
  <c r="F18" i="473" s="1"/>
  <c r="H18" i="473" s="1"/>
  <c r="F19" i="473" s="1"/>
  <c r="H19" i="473" s="1"/>
  <c r="F20" i="473" s="1"/>
  <c r="H20" i="473" s="1"/>
  <c r="F21" i="473" s="1"/>
  <c r="H21" i="473" s="1"/>
  <c r="F22" i="473" s="1"/>
  <c r="H22" i="473" s="1"/>
  <c r="F23" i="473" s="1"/>
  <c r="H23" i="473" s="1"/>
  <c r="F24" i="473" s="1"/>
  <c r="H24" i="473" s="1"/>
  <c r="F25" i="473" s="1"/>
  <c r="H25" i="473" s="1"/>
  <c r="F26" i="473" s="1"/>
  <c r="H26" i="473" s="1"/>
  <c r="C10" i="473"/>
  <c r="F6" i="473"/>
  <c r="E6" i="473"/>
  <c r="D6" i="473"/>
  <c r="C28" i="472"/>
  <c r="C27" i="472"/>
  <c r="A19" i="472"/>
  <c r="A20" i="472" s="1"/>
  <c r="A21" i="472" s="1"/>
  <c r="A22" i="472" s="1"/>
  <c r="H16" i="472"/>
  <c r="F17" i="472" s="1"/>
  <c r="H17" i="472" s="1"/>
  <c r="F18" i="472" s="1"/>
  <c r="H18" i="472" s="1"/>
  <c r="F19" i="472" s="1"/>
  <c r="H19" i="472" s="1"/>
  <c r="F20" i="472" s="1"/>
  <c r="H20" i="472" s="1"/>
  <c r="F21" i="472" s="1"/>
  <c r="H21" i="472" s="1"/>
  <c r="F22" i="472" s="1"/>
  <c r="H22" i="472" s="1"/>
  <c r="F23" i="472" s="1"/>
  <c r="H23" i="472" s="1"/>
  <c r="F24" i="472" s="1"/>
  <c r="H24" i="472" s="1"/>
  <c r="C10" i="472"/>
  <c r="F6" i="472"/>
  <c r="E6" i="472"/>
  <c r="D6" i="472"/>
  <c r="C29" i="471"/>
  <c r="C28" i="471"/>
  <c r="A19" i="471"/>
  <c r="A20" i="471" s="1"/>
  <c r="A21" i="471" s="1"/>
  <c r="A22" i="471" s="1"/>
  <c r="A23" i="471" s="1"/>
  <c r="F17" i="471"/>
  <c r="H17" i="471" s="1"/>
  <c r="F18" i="471" s="1"/>
  <c r="H18" i="471" s="1"/>
  <c r="F19" i="471" s="1"/>
  <c r="H19" i="471" s="1"/>
  <c r="F20" i="471" s="1"/>
  <c r="H20" i="471" s="1"/>
  <c r="F21" i="471" s="1"/>
  <c r="H21" i="471" s="1"/>
  <c r="F22" i="471" s="1"/>
  <c r="H22" i="471" s="1"/>
  <c r="F23" i="471" s="1"/>
  <c r="H23" i="471" s="1"/>
  <c r="F24" i="471" s="1"/>
  <c r="H24" i="471" s="1"/>
  <c r="F25" i="471" s="1"/>
  <c r="H25" i="471" s="1"/>
  <c r="H16" i="471"/>
  <c r="C10" i="471"/>
  <c r="F6" i="471"/>
  <c r="E6" i="471"/>
  <c r="D6" i="471"/>
  <c r="C30" i="470"/>
  <c r="C29" i="470"/>
  <c r="A19" i="470"/>
  <c r="A20" i="470" s="1"/>
  <c r="A21" i="470" s="1"/>
  <c r="A22" i="470" s="1"/>
  <c r="A23" i="470" s="1"/>
  <c r="A24" i="470" s="1"/>
  <c r="H16" i="470"/>
  <c r="F17" i="470" s="1"/>
  <c r="H17" i="470" s="1"/>
  <c r="F18" i="470" s="1"/>
  <c r="H18" i="470" s="1"/>
  <c r="F19" i="470" s="1"/>
  <c r="H19" i="470" s="1"/>
  <c r="F20" i="470" s="1"/>
  <c r="H20" i="470" s="1"/>
  <c r="F21" i="470" s="1"/>
  <c r="H21" i="470" s="1"/>
  <c r="F22" i="470" s="1"/>
  <c r="H22" i="470" s="1"/>
  <c r="F23" i="470" s="1"/>
  <c r="H23" i="470" s="1"/>
  <c r="F24" i="470" s="1"/>
  <c r="H24" i="470" s="1"/>
  <c r="F25" i="470" s="1"/>
  <c r="H25" i="470" s="1"/>
  <c r="F26" i="470" s="1"/>
  <c r="H26" i="470" s="1"/>
  <c r="C10" i="470"/>
  <c r="F6" i="470"/>
  <c r="E6" i="470"/>
  <c r="D6" i="470"/>
  <c r="C30" i="469"/>
  <c r="C29" i="469"/>
  <c r="A20" i="469"/>
  <c r="A21" i="469" s="1"/>
  <c r="A22" i="469" s="1"/>
  <c r="A23" i="469" s="1"/>
  <c r="A24" i="469" s="1"/>
  <c r="F18" i="469"/>
  <c r="H18" i="469" s="1"/>
  <c r="F19" i="469" s="1"/>
  <c r="H19" i="469" s="1"/>
  <c r="F20" i="469" s="1"/>
  <c r="H20" i="469" s="1"/>
  <c r="F21" i="469" s="1"/>
  <c r="H21" i="469" s="1"/>
  <c r="F22" i="469" s="1"/>
  <c r="H22" i="469" s="1"/>
  <c r="F23" i="469" s="1"/>
  <c r="H23" i="469" s="1"/>
  <c r="F24" i="469" s="1"/>
  <c r="H24" i="469" s="1"/>
  <c r="F25" i="469" s="1"/>
  <c r="H25" i="469" s="1"/>
  <c r="F26" i="469" s="1"/>
  <c r="H26" i="469" s="1"/>
  <c r="H17" i="469"/>
  <c r="C11" i="469"/>
  <c r="F7" i="469"/>
  <c r="E7" i="469"/>
  <c r="D7" i="469"/>
  <c r="C31" i="468"/>
  <c r="C30" i="468"/>
  <c r="A19" i="468"/>
  <c r="A20" i="468" s="1"/>
  <c r="A21" i="468" s="1"/>
  <c r="A22" i="468" s="1"/>
  <c r="A23" i="468" s="1"/>
  <c r="A24" i="468" s="1"/>
  <c r="A25" i="468" s="1"/>
  <c r="F17" i="468"/>
  <c r="H17" i="468" s="1"/>
  <c r="F18" i="468" s="1"/>
  <c r="H18" i="468" s="1"/>
  <c r="F19" i="468" s="1"/>
  <c r="H19" i="468" s="1"/>
  <c r="F20" i="468" s="1"/>
  <c r="H20" i="468" s="1"/>
  <c r="F21" i="468" s="1"/>
  <c r="H21" i="468" s="1"/>
  <c r="F22" i="468" s="1"/>
  <c r="H22" i="468" s="1"/>
  <c r="F23" i="468" s="1"/>
  <c r="H23" i="468" s="1"/>
  <c r="F24" i="468" s="1"/>
  <c r="H24" i="468" s="1"/>
  <c r="F25" i="468" s="1"/>
  <c r="H25" i="468" s="1"/>
  <c r="F26" i="468" s="1"/>
  <c r="H26" i="468" s="1"/>
  <c r="F27" i="468" s="1"/>
  <c r="H27" i="468" s="1"/>
  <c r="H16" i="468"/>
  <c r="C10" i="468"/>
  <c r="F6" i="468"/>
  <c r="E6" i="468"/>
  <c r="D6" i="468"/>
  <c r="C29" i="467"/>
  <c r="C28" i="467"/>
  <c r="A20" i="467"/>
  <c r="A21" i="467" s="1"/>
  <c r="A22" i="467" s="1"/>
  <c r="A23" i="467" s="1"/>
  <c r="H17" i="467"/>
  <c r="F18" i="467" s="1"/>
  <c r="H18" i="467" s="1"/>
  <c r="F19" i="467" s="1"/>
  <c r="H19" i="467" s="1"/>
  <c r="F20" i="467" s="1"/>
  <c r="H20" i="467" s="1"/>
  <c r="F21" i="467" s="1"/>
  <c r="H21" i="467" s="1"/>
  <c r="F22" i="467" s="1"/>
  <c r="H22" i="467" s="1"/>
  <c r="F23" i="467" s="1"/>
  <c r="H23" i="467" s="1"/>
  <c r="F24" i="467" s="1"/>
  <c r="H24" i="467" s="1"/>
  <c r="F25" i="467" s="1"/>
  <c r="H25" i="467" s="1"/>
  <c r="C11" i="467"/>
  <c r="F7" i="467"/>
  <c r="E7" i="467"/>
  <c r="D7" i="467"/>
  <c r="C30" i="466"/>
  <c r="C29" i="466"/>
  <c r="A20" i="466"/>
  <c r="A21" i="466" s="1"/>
  <c r="A22" i="466" s="1"/>
  <c r="A23" i="466" s="1"/>
  <c r="A24" i="466" s="1"/>
  <c r="F18" i="466"/>
  <c r="H18" i="466" s="1"/>
  <c r="F19" i="466" s="1"/>
  <c r="H19" i="466" s="1"/>
  <c r="F20" i="466" s="1"/>
  <c r="H20" i="466" s="1"/>
  <c r="F21" i="466" s="1"/>
  <c r="H21" i="466" s="1"/>
  <c r="F22" i="466" s="1"/>
  <c r="H22" i="466" s="1"/>
  <c r="F23" i="466" s="1"/>
  <c r="H23" i="466" s="1"/>
  <c r="F24" i="466" s="1"/>
  <c r="H24" i="466" s="1"/>
  <c r="F25" i="466" s="1"/>
  <c r="H25" i="466" s="1"/>
  <c r="F26" i="466" s="1"/>
  <c r="H26" i="466" s="1"/>
  <c r="H17" i="466"/>
  <c r="C11" i="466"/>
  <c r="F7" i="466"/>
  <c r="E7" i="466"/>
  <c r="D7" i="466"/>
  <c r="C31" i="465"/>
  <c r="C30" i="465"/>
  <c r="A19" i="465"/>
  <c r="A20" i="465" s="1"/>
  <c r="A21" i="465" s="1"/>
  <c r="A22" i="465" s="1"/>
  <c r="A23" i="465" s="1"/>
  <c r="A24" i="465" s="1"/>
  <c r="A25" i="465" s="1"/>
  <c r="F17" i="465"/>
  <c r="H17" i="465" s="1"/>
  <c r="F18" i="465" s="1"/>
  <c r="H18" i="465" s="1"/>
  <c r="F19" i="465" s="1"/>
  <c r="H19" i="465" s="1"/>
  <c r="F20" i="465" s="1"/>
  <c r="H20" i="465" s="1"/>
  <c r="F21" i="465" s="1"/>
  <c r="H21" i="465" s="1"/>
  <c r="F22" i="465" s="1"/>
  <c r="H22" i="465" s="1"/>
  <c r="F23" i="465" s="1"/>
  <c r="H23" i="465" s="1"/>
  <c r="F24" i="465" s="1"/>
  <c r="H24" i="465" s="1"/>
  <c r="F25" i="465" s="1"/>
  <c r="H25" i="465" s="1"/>
  <c r="F26" i="465" s="1"/>
  <c r="H26" i="465" s="1"/>
  <c r="F27" i="465" s="1"/>
  <c r="H27" i="465" s="1"/>
  <c r="H16" i="465"/>
  <c r="C10" i="465"/>
  <c r="F6" i="465"/>
  <c r="E6" i="465"/>
  <c r="D6" i="465"/>
  <c r="C31" i="464"/>
  <c r="C30" i="464"/>
  <c r="A19" i="464"/>
  <c r="A20" i="464" s="1"/>
  <c r="A21" i="464" s="1"/>
  <c r="A22" i="464" s="1"/>
  <c r="A23" i="464" s="1"/>
  <c r="A24" i="464" s="1"/>
  <c r="A25" i="464" s="1"/>
  <c r="H16" i="464"/>
  <c r="F17" i="464" s="1"/>
  <c r="H17" i="464" s="1"/>
  <c r="F18" i="464" s="1"/>
  <c r="H18" i="464" s="1"/>
  <c r="F19" i="464" s="1"/>
  <c r="H19" i="464" s="1"/>
  <c r="F20" i="464" s="1"/>
  <c r="H20" i="464" s="1"/>
  <c r="F21" i="464" s="1"/>
  <c r="H21" i="464" s="1"/>
  <c r="F22" i="464" s="1"/>
  <c r="H22" i="464" s="1"/>
  <c r="F23" i="464" s="1"/>
  <c r="H23" i="464" s="1"/>
  <c r="F24" i="464" s="1"/>
  <c r="H24" i="464" s="1"/>
  <c r="F25" i="464" s="1"/>
  <c r="H25" i="464" s="1"/>
  <c r="F26" i="464" s="1"/>
  <c r="H26" i="464" s="1"/>
  <c r="F27" i="464" s="1"/>
  <c r="H27" i="464" s="1"/>
  <c r="C10" i="464"/>
  <c r="F6" i="464"/>
  <c r="E6" i="464"/>
  <c r="D6" i="464"/>
  <c r="C31" i="463"/>
  <c r="C30" i="463"/>
  <c r="A19" i="463"/>
  <c r="A20" i="463" s="1"/>
  <c r="A21" i="463" s="1"/>
  <c r="A22" i="463" s="1"/>
  <c r="A23" i="463" s="1"/>
  <c r="A24" i="463" s="1"/>
  <c r="A25" i="463" s="1"/>
  <c r="F17" i="463"/>
  <c r="H17" i="463" s="1"/>
  <c r="F18" i="463" s="1"/>
  <c r="H18" i="463" s="1"/>
  <c r="F19" i="463" s="1"/>
  <c r="H19" i="463" s="1"/>
  <c r="F20" i="463" s="1"/>
  <c r="H20" i="463" s="1"/>
  <c r="F21" i="463" s="1"/>
  <c r="H21" i="463" s="1"/>
  <c r="F22" i="463" s="1"/>
  <c r="H22" i="463" s="1"/>
  <c r="F23" i="463" s="1"/>
  <c r="H23" i="463" s="1"/>
  <c r="F24" i="463" s="1"/>
  <c r="H24" i="463" s="1"/>
  <c r="F25" i="463" s="1"/>
  <c r="H25" i="463" s="1"/>
  <c r="F26" i="463" s="1"/>
  <c r="H26" i="463" s="1"/>
  <c r="F27" i="463" s="1"/>
  <c r="H27" i="463" s="1"/>
  <c r="H16" i="463"/>
  <c r="C10" i="463"/>
  <c r="F6" i="463"/>
  <c r="E6" i="463"/>
  <c r="D6" i="463"/>
  <c r="C32" i="462"/>
  <c r="C31" i="462"/>
  <c r="A20" i="462"/>
  <c r="A21" i="462" s="1"/>
  <c r="A22" i="462" s="1"/>
  <c r="A23" i="462" s="1"/>
  <c r="A24" i="462" s="1"/>
  <c r="A25" i="462" s="1"/>
  <c r="A26" i="462" s="1"/>
  <c r="F18" i="462"/>
  <c r="H18" i="462" s="1"/>
  <c r="F19" i="462" s="1"/>
  <c r="H19" i="462" s="1"/>
  <c r="F20" i="462" s="1"/>
  <c r="H20" i="462" s="1"/>
  <c r="F21" i="462" s="1"/>
  <c r="H21" i="462" s="1"/>
  <c r="F22" i="462" s="1"/>
  <c r="H22" i="462" s="1"/>
  <c r="F23" i="462" s="1"/>
  <c r="H23" i="462" s="1"/>
  <c r="F24" i="462" s="1"/>
  <c r="H24" i="462" s="1"/>
  <c r="F25" i="462" s="1"/>
  <c r="H25" i="462" s="1"/>
  <c r="F26" i="462" s="1"/>
  <c r="H26" i="462" s="1"/>
  <c r="F27" i="462" s="1"/>
  <c r="H27" i="462" s="1"/>
  <c r="F28" i="462" s="1"/>
  <c r="H28" i="462" s="1"/>
  <c r="H17" i="462"/>
  <c r="C11" i="462"/>
  <c r="F7" i="462"/>
  <c r="E7" i="462"/>
  <c r="D7" i="462"/>
  <c r="C28" i="461"/>
  <c r="C27" i="461"/>
  <c r="A19" i="461"/>
  <c r="A20" i="461" s="1"/>
  <c r="A21" i="461" s="1"/>
  <c r="A22" i="461" s="1"/>
  <c r="H16" i="461"/>
  <c r="F17" i="461" s="1"/>
  <c r="H17" i="461" s="1"/>
  <c r="F18" i="461" s="1"/>
  <c r="H18" i="461" s="1"/>
  <c r="F19" i="461" s="1"/>
  <c r="H19" i="461" s="1"/>
  <c r="F20" i="461" s="1"/>
  <c r="H20" i="461" s="1"/>
  <c r="F21" i="461" s="1"/>
  <c r="H21" i="461" s="1"/>
  <c r="F22" i="461" s="1"/>
  <c r="H22" i="461" s="1"/>
  <c r="F23" i="461" s="1"/>
  <c r="H23" i="461" s="1"/>
  <c r="F24" i="461" s="1"/>
  <c r="H24" i="461" s="1"/>
  <c r="C10" i="461"/>
  <c r="F6" i="461"/>
  <c r="E6" i="461"/>
  <c r="D6" i="461"/>
  <c r="C30" i="460"/>
  <c r="C29" i="460"/>
  <c r="A20" i="460"/>
  <c r="A21" i="460" s="1"/>
  <c r="A22" i="460" s="1"/>
  <c r="A23" i="460" s="1"/>
  <c r="A24" i="460" s="1"/>
  <c r="F18" i="460"/>
  <c r="H18" i="460" s="1"/>
  <c r="F19" i="460" s="1"/>
  <c r="H19" i="460" s="1"/>
  <c r="F20" i="460" s="1"/>
  <c r="H20" i="460" s="1"/>
  <c r="F21" i="460" s="1"/>
  <c r="H21" i="460" s="1"/>
  <c r="F22" i="460" s="1"/>
  <c r="H22" i="460" s="1"/>
  <c r="F23" i="460" s="1"/>
  <c r="H23" i="460" s="1"/>
  <c r="F24" i="460" s="1"/>
  <c r="H24" i="460" s="1"/>
  <c r="F25" i="460" s="1"/>
  <c r="H25" i="460" s="1"/>
  <c r="F26" i="460" s="1"/>
  <c r="H26" i="460" s="1"/>
  <c r="H17" i="460"/>
  <c r="C11" i="460"/>
  <c r="F7" i="460"/>
  <c r="E7" i="460"/>
  <c r="D7" i="460"/>
  <c r="C30" i="459"/>
  <c r="C29" i="459"/>
  <c r="A19" i="459"/>
  <c r="A20" i="459" s="1"/>
  <c r="A21" i="459" s="1"/>
  <c r="A22" i="459" s="1"/>
  <c r="A23" i="459" s="1"/>
  <c r="A24" i="459" s="1"/>
  <c r="H16" i="459"/>
  <c r="F17" i="459" s="1"/>
  <c r="H17" i="459" s="1"/>
  <c r="F18" i="459" s="1"/>
  <c r="H18" i="459" s="1"/>
  <c r="F19" i="459" s="1"/>
  <c r="H19" i="459" s="1"/>
  <c r="F20" i="459" s="1"/>
  <c r="H20" i="459" s="1"/>
  <c r="F21" i="459" s="1"/>
  <c r="H21" i="459" s="1"/>
  <c r="F22" i="459" s="1"/>
  <c r="H22" i="459" s="1"/>
  <c r="F23" i="459" s="1"/>
  <c r="H23" i="459" s="1"/>
  <c r="F24" i="459" s="1"/>
  <c r="H24" i="459" s="1"/>
  <c r="F25" i="459" s="1"/>
  <c r="H25" i="459" s="1"/>
  <c r="F26" i="459" s="1"/>
  <c r="H26" i="459" s="1"/>
  <c r="C10" i="459"/>
  <c r="F6" i="459"/>
  <c r="E6" i="459"/>
  <c r="D6" i="459"/>
  <c r="C30" i="458"/>
  <c r="C29" i="458"/>
  <c r="A19" i="458"/>
  <c r="A20" i="458" s="1"/>
  <c r="A21" i="458" s="1"/>
  <c r="A22" i="458" s="1"/>
  <c r="A23" i="458" s="1"/>
  <c r="A24" i="458" s="1"/>
  <c r="H16" i="458"/>
  <c r="F17" i="458" s="1"/>
  <c r="H17" i="458" s="1"/>
  <c r="F18" i="458" s="1"/>
  <c r="H18" i="458" s="1"/>
  <c r="F19" i="458" s="1"/>
  <c r="H19" i="458" s="1"/>
  <c r="F20" i="458" s="1"/>
  <c r="H20" i="458" s="1"/>
  <c r="F21" i="458" s="1"/>
  <c r="H21" i="458" s="1"/>
  <c r="F22" i="458" s="1"/>
  <c r="H22" i="458" s="1"/>
  <c r="F23" i="458" s="1"/>
  <c r="H23" i="458" s="1"/>
  <c r="F24" i="458" s="1"/>
  <c r="H24" i="458" s="1"/>
  <c r="F25" i="458" s="1"/>
  <c r="H25" i="458" s="1"/>
  <c r="F26" i="458" s="1"/>
  <c r="H26" i="458" s="1"/>
  <c r="C10" i="458"/>
  <c r="F6" i="458"/>
  <c r="E6" i="458"/>
  <c r="D6" i="458"/>
  <c r="C31" i="457"/>
  <c r="C30" i="457"/>
  <c r="A19" i="457"/>
  <c r="A20" i="457" s="1"/>
  <c r="A21" i="457" s="1"/>
  <c r="A22" i="457" s="1"/>
  <c r="A23" i="457" s="1"/>
  <c r="A24" i="457" s="1"/>
  <c r="A25" i="457" s="1"/>
  <c r="F17" i="457"/>
  <c r="H17" i="457" s="1"/>
  <c r="F18" i="457" s="1"/>
  <c r="H18" i="457" s="1"/>
  <c r="F19" i="457" s="1"/>
  <c r="H19" i="457" s="1"/>
  <c r="F20" i="457" s="1"/>
  <c r="H20" i="457" s="1"/>
  <c r="F21" i="457" s="1"/>
  <c r="H21" i="457" s="1"/>
  <c r="F22" i="457" s="1"/>
  <c r="H22" i="457" s="1"/>
  <c r="F23" i="457" s="1"/>
  <c r="H23" i="457" s="1"/>
  <c r="F24" i="457" s="1"/>
  <c r="H24" i="457" s="1"/>
  <c r="F25" i="457" s="1"/>
  <c r="H25" i="457" s="1"/>
  <c r="F26" i="457" s="1"/>
  <c r="H26" i="457" s="1"/>
  <c r="F27" i="457" s="1"/>
  <c r="H27" i="457" s="1"/>
  <c r="H16" i="457"/>
  <c r="C10" i="457"/>
  <c r="F6" i="457"/>
  <c r="E6" i="457"/>
  <c r="D6" i="457"/>
  <c r="C27" i="481" l="1"/>
  <c r="G7" i="481"/>
  <c r="C28" i="480"/>
  <c r="G7" i="480"/>
  <c r="C28" i="479"/>
  <c r="G7" i="479"/>
  <c r="C29" i="478"/>
  <c r="G7" i="478"/>
  <c r="C27" i="477"/>
  <c r="G6" i="477"/>
  <c r="C30" i="476"/>
  <c r="G7" i="476"/>
  <c r="C28" i="475"/>
  <c r="G7" i="475"/>
  <c r="C28" i="474"/>
  <c r="G7" i="474"/>
  <c r="C28" i="473"/>
  <c r="G6" i="473"/>
  <c r="C26" i="472"/>
  <c r="G6" i="472"/>
  <c r="C27" i="471"/>
  <c r="G6" i="471"/>
  <c r="C28" i="470"/>
  <c r="G6" i="470"/>
  <c r="C28" i="469"/>
  <c r="G7" i="469"/>
  <c r="C29" i="468"/>
  <c r="G6" i="468"/>
  <c r="C27" i="467"/>
  <c r="G7" i="467"/>
  <c r="C28" i="466"/>
  <c r="G7" i="466"/>
  <c r="C29" i="465"/>
  <c r="G6" i="465"/>
  <c r="C29" i="464"/>
  <c r="G6" i="464"/>
  <c r="C29" i="463"/>
  <c r="G6" i="463"/>
  <c r="C30" i="462"/>
  <c r="G7" i="462"/>
  <c r="C26" i="461"/>
  <c r="G6" i="461"/>
  <c r="C28" i="460"/>
  <c r="G7" i="460"/>
  <c r="C28" i="459"/>
  <c r="G6" i="459"/>
  <c r="C28" i="458"/>
  <c r="G6" i="458"/>
  <c r="C29" i="457"/>
  <c r="G6" i="457"/>
  <c r="E7" i="444"/>
  <c r="E7" i="443"/>
  <c r="E7" i="442"/>
  <c r="E12" i="440"/>
  <c r="E7" i="439"/>
  <c r="E7" i="438"/>
  <c r="E7" i="437"/>
  <c r="E8" i="436"/>
  <c r="E7" i="431"/>
  <c r="E7" i="430"/>
  <c r="E7" i="429"/>
  <c r="E7" i="427"/>
  <c r="E7" i="423"/>
  <c r="E7" i="420"/>
  <c r="E7" i="409" l="1"/>
  <c r="E7" i="404"/>
  <c r="E7" i="401"/>
  <c r="E7" i="400"/>
  <c r="E7" i="353"/>
  <c r="E7" i="351"/>
  <c r="E7" i="331"/>
  <c r="E7" i="396"/>
  <c r="C32" i="444" l="1"/>
  <c r="C31" i="444"/>
  <c r="A20" i="444"/>
  <c r="A21" i="444" s="1"/>
  <c r="A22" i="444" s="1"/>
  <c r="A23" i="444" s="1"/>
  <c r="A24" i="444" s="1"/>
  <c r="A25" i="444" s="1"/>
  <c r="A26" i="444" s="1"/>
  <c r="H16" i="444"/>
  <c r="F17" i="444" s="1"/>
  <c r="H17" i="444" s="1"/>
  <c r="F18" i="444" s="1"/>
  <c r="H18" i="444" s="1"/>
  <c r="F19" i="444" s="1"/>
  <c r="H19" i="444" s="1"/>
  <c r="F20" i="444" s="1"/>
  <c r="H20" i="444" s="1"/>
  <c r="F21" i="444" s="1"/>
  <c r="H21" i="444" s="1"/>
  <c r="F22" i="444" s="1"/>
  <c r="H22" i="444" s="1"/>
  <c r="F23" i="444" s="1"/>
  <c r="H23" i="444" s="1"/>
  <c r="F24" i="444" s="1"/>
  <c r="H24" i="444" s="1"/>
  <c r="F25" i="444" s="1"/>
  <c r="H25" i="444" s="1"/>
  <c r="F26" i="444" s="1"/>
  <c r="H26" i="444" s="1"/>
  <c r="F27" i="444" s="1"/>
  <c r="H27" i="444" s="1"/>
  <c r="F28" i="444" s="1"/>
  <c r="H28" i="444" s="1"/>
  <c r="C30" i="444" s="1"/>
  <c r="C10" i="444"/>
  <c r="D7" i="444" s="1"/>
  <c r="C33" i="443"/>
  <c r="C32" i="443"/>
  <c r="A22" i="443"/>
  <c r="A23" i="443" s="1"/>
  <c r="A24" i="443" s="1"/>
  <c r="A25" i="443" s="1"/>
  <c r="A26" i="443" s="1"/>
  <c r="A27" i="443" s="1"/>
  <c r="A20" i="443"/>
  <c r="A21" i="443" s="1"/>
  <c r="H16" i="443"/>
  <c r="F17" i="443" s="1"/>
  <c r="H17" i="443" s="1"/>
  <c r="F18" i="443" s="1"/>
  <c r="H18" i="443" s="1"/>
  <c r="F19" i="443" s="1"/>
  <c r="H19" i="443" s="1"/>
  <c r="F20" i="443" s="1"/>
  <c r="H20" i="443" s="1"/>
  <c r="F21" i="443" s="1"/>
  <c r="H21" i="443" s="1"/>
  <c r="F22" i="443" s="1"/>
  <c r="H22" i="443" s="1"/>
  <c r="F23" i="443" s="1"/>
  <c r="H23" i="443" s="1"/>
  <c r="F24" i="443" s="1"/>
  <c r="H24" i="443" s="1"/>
  <c r="F25" i="443" s="1"/>
  <c r="H25" i="443" s="1"/>
  <c r="F26" i="443" s="1"/>
  <c r="H26" i="443" s="1"/>
  <c r="F27" i="443" s="1"/>
  <c r="H27" i="443" s="1"/>
  <c r="F28" i="443" s="1"/>
  <c r="H28" i="443" s="1"/>
  <c r="F29" i="443" s="1"/>
  <c r="H29" i="443" s="1"/>
  <c r="C31" i="443" s="1"/>
  <c r="C10" i="443"/>
  <c r="D7" i="443" s="1"/>
  <c r="C31" i="442" l="1"/>
  <c r="C30" i="442"/>
  <c r="A20" i="442"/>
  <c r="A21" i="442" s="1"/>
  <c r="A22" i="442" s="1"/>
  <c r="A23" i="442" s="1"/>
  <c r="A24" i="442" s="1"/>
  <c r="A25" i="442" s="1"/>
  <c r="H16" i="442"/>
  <c r="F17" i="442" s="1"/>
  <c r="H17" i="442" s="1"/>
  <c r="F18" i="442" s="1"/>
  <c r="H18" i="442" s="1"/>
  <c r="F19" i="442" s="1"/>
  <c r="H19" i="442" s="1"/>
  <c r="F20" i="442" s="1"/>
  <c r="H20" i="442" s="1"/>
  <c r="F21" i="442" s="1"/>
  <c r="H21" i="442" s="1"/>
  <c r="F22" i="442" s="1"/>
  <c r="H22" i="442" s="1"/>
  <c r="F23" i="442" s="1"/>
  <c r="H23" i="442" s="1"/>
  <c r="F24" i="442" s="1"/>
  <c r="H24" i="442" s="1"/>
  <c r="F25" i="442" s="1"/>
  <c r="H25" i="442" s="1"/>
  <c r="F26" i="442" s="1"/>
  <c r="H26" i="442" s="1"/>
  <c r="F27" i="442" s="1"/>
  <c r="H27" i="442" s="1"/>
  <c r="C29" i="442" s="1"/>
  <c r="C10" i="442"/>
  <c r="D7" i="442" s="1"/>
  <c r="C40" i="440"/>
  <c r="C39" i="440"/>
  <c r="A25" i="440"/>
  <c r="A26" i="440" s="1"/>
  <c r="A27" i="440" s="1"/>
  <c r="A28" i="440" s="1"/>
  <c r="A29" i="440" s="1"/>
  <c r="A30" i="440" s="1"/>
  <c r="A31" i="440" s="1"/>
  <c r="A32" i="440" s="1"/>
  <c r="A33" i="440" s="1"/>
  <c r="A34" i="440" s="1"/>
  <c r="H21" i="440"/>
  <c r="F22" i="440" s="1"/>
  <c r="H22" i="440" s="1"/>
  <c r="F23" i="440" s="1"/>
  <c r="H23" i="440" s="1"/>
  <c r="F24" i="440" s="1"/>
  <c r="H24" i="440" s="1"/>
  <c r="F25" i="440" s="1"/>
  <c r="H25" i="440" s="1"/>
  <c r="F26" i="440" s="1"/>
  <c r="H26" i="440" s="1"/>
  <c r="F27" i="440" s="1"/>
  <c r="H27" i="440" s="1"/>
  <c r="F28" i="440" s="1"/>
  <c r="H28" i="440" s="1"/>
  <c r="F29" i="440" s="1"/>
  <c r="H29" i="440" s="1"/>
  <c r="F30" i="440" s="1"/>
  <c r="H30" i="440" s="1"/>
  <c r="F31" i="440" s="1"/>
  <c r="H31" i="440" s="1"/>
  <c r="F32" i="440" s="1"/>
  <c r="H32" i="440" s="1"/>
  <c r="F33" i="440" s="1"/>
  <c r="H33" i="440" s="1"/>
  <c r="F34" i="440" s="1"/>
  <c r="H34" i="440" s="1"/>
  <c r="F35" i="440" s="1"/>
  <c r="H35" i="440" s="1"/>
  <c r="F36" i="440" s="1"/>
  <c r="H36" i="440" s="1"/>
  <c r="C38" i="440" s="1"/>
  <c r="C15" i="440"/>
  <c r="D12" i="440" s="1"/>
  <c r="C30" i="439"/>
  <c r="C29" i="439"/>
  <c r="A20" i="439"/>
  <c r="A21" i="439" s="1"/>
  <c r="A22" i="439" s="1"/>
  <c r="A23" i="439" s="1"/>
  <c r="A24" i="439" s="1"/>
  <c r="H16" i="439"/>
  <c r="F17" i="439" s="1"/>
  <c r="H17" i="439" s="1"/>
  <c r="F18" i="439" s="1"/>
  <c r="H18" i="439" s="1"/>
  <c r="F19" i="439" s="1"/>
  <c r="H19" i="439" s="1"/>
  <c r="F20" i="439" s="1"/>
  <c r="H20" i="439" s="1"/>
  <c r="F21" i="439" s="1"/>
  <c r="H21" i="439" s="1"/>
  <c r="F22" i="439" s="1"/>
  <c r="H22" i="439" s="1"/>
  <c r="F23" i="439" s="1"/>
  <c r="H23" i="439" s="1"/>
  <c r="F24" i="439" s="1"/>
  <c r="H24" i="439" s="1"/>
  <c r="F25" i="439" s="1"/>
  <c r="H25" i="439" s="1"/>
  <c r="F26" i="439" s="1"/>
  <c r="H26" i="439" s="1"/>
  <c r="C28" i="439" s="1"/>
  <c r="C10" i="439"/>
  <c r="D7" i="439" s="1"/>
  <c r="C31" i="438"/>
  <c r="C30" i="438"/>
  <c r="A20" i="438"/>
  <c r="A21" i="438" s="1"/>
  <c r="A22" i="438" s="1"/>
  <c r="A23" i="438" s="1"/>
  <c r="A24" i="438" s="1"/>
  <c r="A25" i="438" s="1"/>
  <c r="H16" i="438"/>
  <c r="F17" i="438" s="1"/>
  <c r="H17" i="438" s="1"/>
  <c r="F18" i="438" s="1"/>
  <c r="H18" i="438" s="1"/>
  <c r="F19" i="438" s="1"/>
  <c r="H19" i="438" s="1"/>
  <c r="F20" i="438" s="1"/>
  <c r="H20" i="438" s="1"/>
  <c r="F21" i="438" s="1"/>
  <c r="H21" i="438" s="1"/>
  <c r="F22" i="438" s="1"/>
  <c r="H22" i="438" s="1"/>
  <c r="F23" i="438" s="1"/>
  <c r="H23" i="438" s="1"/>
  <c r="F24" i="438" s="1"/>
  <c r="H24" i="438" s="1"/>
  <c r="F25" i="438" s="1"/>
  <c r="H25" i="438" s="1"/>
  <c r="F26" i="438" s="1"/>
  <c r="H26" i="438" s="1"/>
  <c r="F27" i="438" s="1"/>
  <c r="H27" i="438" s="1"/>
  <c r="C29" i="438" s="1"/>
  <c r="C10" i="438"/>
  <c r="D7" i="438" s="1"/>
  <c r="C30" i="437"/>
  <c r="C29" i="437"/>
  <c r="A20" i="437"/>
  <c r="A21" i="437" s="1"/>
  <c r="A22" i="437" s="1"/>
  <c r="A23" i="437" s="1"/>
  <c r="A24" i="437" s="1"/>
  <c r="H16" i="437"/>
  <c r="F17" i="437" s="1"/>
  <c r="H17" i="437" s="1"/>
  <c r="F18" i="437" s="1"/>
  <c r="H18" i="437" s="1"/>
  <c r="F19" i="437" s="1"/>
  <c r="H19" i="437" s="1"/>
  <c r="F20" i="437" s="1"/>
  <c r="H20" i="437" s="1"/>
  <c r="F21" i="437" s="1"/>
  <c r="H21" i="437" s="1"/>
  <c r="F22" i="437" s="1"/>
  <c r="H22" i="437" s="1"/>
  <c r="F23" i="437" s="1"/>
  <c r="H23" i="437" s="1"/>
  <c r="F24" i="437" s="1"/>
  <c r="H24" i="437" s="1"/>
  <c r="F25" i="437" s="1"/>
  <c r="H25" i="437" s="1"/>
  <c r="F26" i="437" s="1"/>
  <c r="H26" i="437" s="1"/>
  <c r="C28" i="437" s="1"/>
  <c r="C10" i="437"/>
  <c r="D7" i="437" s="1"/>
  <c r="C32" i="436"/>
  <c r="C31" i="436"/>
  <c r="A21" i="436"/>
  <c r="A22" i="436" s="1"/>
  <c r="A23" i="436" s="1"/>
  <c r="A24" i="436" s="1"/>
  <c r="A25" i="436" s="1"/>
  <c r="A26" i="436" s="1"/>
  <c r="H17" i="436"/>
  <c r="F18" i="436" s="1"/>
  <c r="H18" i="436" s="1"/>
  <c r="F19" i="436" s="1"/>
  <c r="H19" i="436" s="1"/>
  <c r="F20" i="436" s="1"/>
  <c r="H20" i="436" s="1"/>
  <c r="F21" i="436" s="1"/>
  <c r="H21" i="436" s="1"/>
  <c r="F22" i="436" s="1"/>
  <c r="H22" i="436" s="1"/>
  <c r="F23" i="436" s="1"/>
  <c r="H23" i="436" s="1"/>
  <c r="F24" i="436" s="1"/>
  <c r="H24" i="436" s="1"/>
  <c r="F25" i="436" s="1"/>
  <c r="H25" i="436" s="1"/>
  <c r="F26" i="436" s="1"/>
  <c r="H26" i="436" s="1"/>
  <c r="F27" i="436" s="1"/>
  <c r="H27" i="436" s="1"/>
  <c r="F28" i="436" s="1"/>
  <c r="H28" i="436" s="1"/>
  <c r="C30" i="436" s="1"/>
  <c r="C11" i="436"/>
  <c r="D8" i="436" s="1"/>
  <c r="C32" i="431" l="1"/>
  <c r="C31" i="431"/>
  <c r="A20" i="431"/>
  <c r="A21" i="431" s="1"/>
  <c r="A22" i="431" s="1"/>
  <c r="A23" i="431" s="1"/>
  <c r="A24" i="431" s="1"/>
  <c r="A25" i="431" s="1"/>
  <c r="A26" i="431" s="1"/>
  <c r="H16" i="431"/>
  <c r="F17" i="431" s="1"/>
  <c r="H17" i="431" s="1"/>
  <c r="F18" i="431" s="1"/>
  <c r="H18" i="431" s="1"/>
  <c r="F19" i="431" s="1"/>
  <c r="H19" i="431" s="1"/>
  <c r="F20" i="431" s="1"/>
  <c r="H20" i="431" s="1"/>
  <c r="F21" i="431" s="1"/>
  <c r="H21" i="431" s="1"/>
  <c r="F22" i="431" s="1"/>
  <c r="H22" i="431" s="1"/>
  <c r="F23" i="431" s="1"/>
  <c r="H23" i="431" s="1"/>
  <c r="F24" i="431" s="1"/>
  <c r="H24" i="431" s="1"/>
  <c r="F25" i="431" s="1"/>
  <c r="H25" i="431" s="1"/>
  <c r="F26" i="431" s="1"/>
  <c r="H26" i="431" s="1"/>
  <c r="F27" i="431" s="1"/>
  <c r="H27" i="431" s="1"/>
  <c r="C10" i="431"/>
  <c r="D7" i="431" s="1"/>
  <c r="F28" i="431" l="1"/>
  <c r="H28" i="431" s="1"/>
  <c r="C30" i="431" s="1"/>
  <c r="C33" i="430" l="1"/>
  <c r="C32" i="430"/>
  <c r="A20" i="430"/>
  <c r="A21" i="430" s="1"/>
  <c r="A22" i="430" s="1"/>
  <c r="A23" i="430" s="1"/>
  <c r="A24" i="430" s="1"/>
  <c r="A25" i="430" s="1"/>
  <c r="A26" i="430" s="1"/>
  <c r="A27" i="430" s="1"/>
  <c r="H16" i="430"/>
  <c r="F17" i="430" s="1"/>
  <c r="H17" i="430" s="1"/>
  <c r="F18" i="430" s="1"/>
  <c r="H18" i="430" s="1"/>
  <c r="C10" i="430"/>
  <c r="D7" i="430" s="1"/>
  <c r="C34" i="429"/>
  <c r="C33" i="429"/>
  <c r="A20" i="429"/>
  <c r="A21" i="429" s="1"/>
  <c r="A22" i="429" s="1"/>
  <c r="A23" i="429" s="1"/>
  <c r="A24" i="429" s="1"/>
  <c r="A25" i="429" s="1"/>
  <c r="A26" i="429" s="1"/>
  <c r="A27" i="429" s="1"/>
  <c r="A28" i="429" s="1"/>
  <c r="H16" i="429"/>
  <c r="F17" i="429" s="1"/>
  <c r="H17" i="429" s="1"/>
  <c r="F18" i="429" s="1"/>
  <c r="H18" i="429" s="1"/>
  <c r="F19" i="429" s="1"/>
  <c r="H19" i="429" s="1"/>
  <c r="F20" i="429" s="1"/>
  <c r="H20" i="429" s="1"/>
  <c r="F21" i="429" s="1"/>
  <c r="H21" i="429" s="1"/>
  <c r="F22" i="429" s="1"/>
  <c r="H22" i="429" s="1"/>
  <c r="F23" i="429" s="1"/>
  <c r="H23" i="429" s="1"/>
  <c r="F24" i="429" s="1"/>
  <c r="H24" i="429" s="1"/>
  <c r="F25" i="429" s="1"/>
  <c r="H25" i="429" s="1"/>
  <c r="F26" i="429" s="1"/>
  <c r="H26" i="429" s="1"/>
  <c r="F27" i="429" s="1"/>
  <c r="H27" i="429" s="1"/>
  <c r="F28" i="429" s="1"/>
  <c r="H28" i="429" s="1"/>
  <c r="F29" i="429" s="1"/>
  <c r="H29" i="429" s="1"/>
  <c r="C10" i="429"/>
  <c r="D7" i="429" s="1"/>
  <c r="C32" i="427"/>
  <c r="C31" i="427"/>
  <c r="A20" i="427"/>
  <c r="A21" i="427" s="1"/>
  <c r="A22" i="427" s="1"/>
  <c r="A23" i="427" s="1"/>
  <c r="A24" i="427" s="1"/>
  <c r="A25" i="427" s="1"/>
  <c r="A26" i="427" s="1"/>
  <c r="H16" i="427"/>
  <c r="F17" i="427" s="1"/>
  <c r="H17" i="427" s="1"/>
  <c r="F18" i="427" s="1"/>
  <c r="H18" i="427" s="1"/>
  <c r="F19" i="427" s="1"/>
  <c r="H19" i="427" s="1"/>
  <c r="F20" i="427" s="1"/>
  <c r="H20" i="427" s="1"/>
  <c r="F21" i="427" s="1"/>
  <c r="H21" i="427" s="1"/>
  <c r="F22" i="427" s="1"/>
  <c r="H22" i="427" s="1"/>
  <c r="F23" i="427" s="1"/>
  <c r="H23" i="427" s="1"/>
  <c r="F24" i="427" s="1"/>
  <c r="H24" i="427" s="1"/>
  <c r="F25" i="427" s="1"/>
  <c r="H25" i="427" s="1"/>
  <c r="F26" i="427" s="1"/>
  <c r="H26" i="427" s="1"/>
  <c r="F27" i="427" s="1"/>
  <c r="H27" i="427" s="1"/>
  <c r="C10" i="427"/>
  <c r="D7" i="427" s="1"/>
  <c r="C31" i="423"/>
  <c r="C30" i="423"/>
  <c r="A20" i="423"/>
  <c r="A21" i="423" s="1"/>
  <c r="A22" i="423" s="1"/>
  <c r="A23" i="423" s="1"/>
  <c r="A24" i="423" s="1"/>
  <c r="A25" i="423" s="1"/>
  <c r="H16" i="423"/>
  <c r="F17" i="423" s="1"/>
  <c r="H17" i="423" s="1"/>
  <c r="F18" i="423" s="1"/>
  <c r="H18" i="423" s="1"/>
  <c r="F19" i="423" s="1"/>
  <c r="H19" i="423" s="1"/>
  <c r="F20" i="423" s="1"/>
  <c r="H20" i="423" s="1"/>
  <c r="F21" i="423" s="1"/>
  <c r="H21" i="423" s="1"/>
  <c r="F22" i="423" s="1"/>
  <c r="H22" i="423" s="1"/>
  <c r="F23" i="423" s="1"/>
  <c r="H23" i="423" s="1"/>
  <c r="F24" i="423" s="1"/>
  <c r="H24" i="423" s="1"/>
  <c r="F25" i="423" s="1"/>
  <c r="H25" i="423" s="1"/>
  <c r="F26" i="423" s="1"/>
  <c r="H26" i="423" s="1"/>
  <c r="C10" i="423"/>
  <c r="D7" i="423" s="1"/>
  <c r="C32" i="420"/>
  <c r="C31" i="420"/>
  <c r="A20" i="420"/>
  <c r="A21" i="420" s="1"/>
  <c r="A22" i="420" s="1"/>
  <c r="A23" i="420" s="1"/>
  <c r="A24" i="420" s="1"/>
  <c r="A25" i="420" s="1"/>
  <c r="A26" i="420" s="1"/>
  <c r="H16" i="420"/>
  <c r="F17" i="420" s="1"/>
  <c r="H17" i="420" s="1"/>
  <c r="F18" i="420" s="1"/>
  <c r="H18" i="420" s="1"/>
  <c r="F19" i="420" s="1"/>
  <c r="H19" i="420" s="1"/>
  <c r="F20" i="420" s="1"/>
  <c r="H20" i="420" s="1"/>
  <c r="F21" i="420" s="1"/>
  <c r="H21" i="420" s="1"/>
  <c r="F22" i="420" s="1"/>
  <c r="H22" i="420" s="1"/>
  <c r="F23" i="420" s="1"/>
  <c r="H23" i="420" s="1"/>
  <c r="F24" i="420" s="1"/>
  <c r="H24" i="420" s="1"/>
  <c r="F25" i="420" s="1"/>
  <c r="H25" i="420" s="1"/>
  <c r="F26" i="420" s="1"/>
  <c r="H26" i="420" s="1"/>
  <c r="F27" i="420" s="1"/>
  <c r="H27" i="420" s="1"/>
  <c r="C10" i="420"/>
  <c r="D7" i="420" s="1"/>
  <c r="C33" i="409"/>
  <c r="C32" i="409"/>
  <c r="A20" i="409"/>
  <c r="A21" i="409" s="1"/>
  <c r="A22" i="409" s="1"/>
  <c r="A23" i="409" s="1"/>
  <c r="A24" i="409" s="1"/>
  <c r="A25" i="409" s="1"/>
  <c r="A26" i="409" s="1"/>
  <c r="A27" i="409" s="1"/>
  <c r="H16" i="409"/>
  <c r="F17" i="409" s="1"/>
  <c r="H17" i="409" s="1"/>
  <c r="F18" i="409" s="1"/>
  <c r="H18" i="409" s="1"/>
  <c r="F19" i="409" s="1"/>
  <c r="H19" i="409" s="1"/>
  <c r="F20" i="409" s="1"/>
  <c r="H20" i="409" s="1"/>
  <c r="F21" i="409" s="1"/>
  <c r="H21" i="409" s="1"/>
  <c r="F22" i="409" s="1"/>
  <c r="H22" i="409" s="1"/>
  <c r="F23" i="409" s="1"/>
  <c r="H23" i="409" s="1"/>
  <c r="F24" i="409" s="1"/>
  <c r="H24" i="409" s="1"/>
  <c r="F25" i="409" s="1"/>
  <c r="H25" i="409" s="1"/>
  <c r="F26" i="409" s="1"/>
  <c r="H26" i="409" s="1"/>
  <c r="F27" i="409" s="1"/>
  <c r="H27" i="409" s="1"/>
  <c r="F28" i="409" s="1"/>
  <c r="H28" i="409" s="1"/>
  <c r="C10" i="409"/>
  <c r="D7" i="409" s="1"/>
  <c r="C33" i="404"/>
  <c r="C32" i="404"/>
  <c r="A20" i="404"/>
  <c r="A21" i="404" s="1"/>
  <c r="A22" i="404" s="1"/>
  <c r="A23" i="404" s="1"/>
  <c r="A24" i="404" s="1"/>
  <c r="A25" i="404" s="1"/>
  <c r="A26" i="404" s="1"/>
  <c r="A27" i="404" s="1"/>
  <c r="H16" i="404"/>
  <c r="F17" i="404" s="1"/>
  <c r="H17" i="404" s="1"/>
  <c r="F18" i="404" s="1"/>
  <c r="H18" i="404" s="1"/>
  <c r="F19" i="404" s="1"/>
  <c r="H19" i="404" s="1"/>
  <c r="F20" i="404" s="1"/>
  <c r="H20" i="404" s="1"/>
  <c r="F21" i="404" s="1"/>
  <c r="H21" i="404" s="1"/>
  <c r="F22" i="404" s="1"/>
  <c r="H22" i="404" s="1"/>
  <c r="F23" i="404" s="1"/>
  <c r="H23" i="404" s="1"/>
  <c r="F24" i="404" s="1"/>
  <c r="H24" i="404" s="1"/>
  <c r="F25" i="404" s="1"/>
  <c r="H25" i="404" s="1"/>
  <c r="F26" i="404" s="1"/>
  <c r="H26" i="404" s="1"/>
  <c r="F27" i="404" s="1"/>
  <c r="H27" i="404" s="1"/>
  <c r="F28" i="404" s="1"/>
  <c r="H28" i="404" s="1"/>
  <c r="C10" i="404"/>
  <c r="D7" i="404" s="1"/>
  <c r="C31" i="401"/>
  <c r="C30" i="401"/>
  <c r="A20" i="401"/>
  <c r="A21" i="401" s="1"/>
  <c r="A22" i="401" s="1"/>
  <c r="A23" i="401" s="1"/>
  <c r="A24" i="401" s="1"/>
  <c r="A25" i="401" s="1"/>
  <c r="H16" i="401"/>
  <c r="F17" i="401" s="1"/>
  <c r="H17" i="401" s="1"/>
  <c r="F18" i="401" s="1"/>
  <c r="H18" i="401" s="1"/>
  <c r="F19" i="401" s="1"/>
  <c r="H19" i="401" s="1"/>
  <c r="F20" i="401" s="1"/>
  <c r="H20" i="401" s="1"/>
  <c r="F21" i="401" s="1"/>
  <c r="H21" i="401" s="1"/>
  <c r="F22" i="401" s="1"/>
  <c r="H22" i="401" s="1"/>
  <c r="F23" i="401" s="1"/>
  <c r="H23" i="401" s="1"/>
  <c r="F24" i="401" s="1"/>
  <c r="H24" i="401" s="1"/>
  <c r="F25" i="401" s="1"/>
  <c r="H25" i="401" s="1"/>
  <c r="F26" i="401" s="1"/>
  <c r="H26" i="401" s="1"/>
  <c r="C10" i="401"/>
  <c r="D7" i="401" s="1"/>
  <c r="C33" i="400"/>
  <c r="C32" i="400"/>
  <c r="A20" i="400"/>
  <c r="A21" i="400" s="1"/>
  <c r="A22" i="400" s="1"/>
  <c r="A23" i="400" s="1"/>
  <c r="A24" i="400" s="1"/>
  <c r="A25" i="400" s="1"/>
  <c r="A26" i="400" s="1"/>
  <c r="A27" i="400" s="1"/>
  <c r="H16" i="400"/>
  <c r="F17" i="400" s="1"/>
  <c r="H17" i="400" s="1"/>
  <c r="F18" i="400" s="1"/>
  <c r="H18" i="400" s="1"/>
  <c r="F19" i="400" s="1"/>
  <c r="H19" i="400" s="1"/>
  <c r="F20" i="400" s="1"/>
  <c r="H20" i="400" s="1"/>
  <c r="F21" i="400" s="1"/>
  <c r="H21" i="400" s="1"/>
  <c r="F22" i="400" s="1"/>
  <c r="H22" i="400" s="1"/>
  <c r="F23" i="400" s="1"/>
  <c r="H23" i="400" s="1"/>
  <c r="F24" i="400" s="1"/>
  <c r="H24" i="400" s="1"/>
  <c r="F25" i="400" s="1"/>
  <c r="H25" i="400" s="1"/>
  <c r="F26" i="400" s="1"/>
  <c r="H26" i="400" s="1"/>
  <c r="F27" i="400" s="1"/>
  <c r="H27" i="400" s="1"/>
  <c r="F28" i="400" s="1"/>
  <c r="H28" i="400" s="1"/>
  <c r="C10" i="400"/>
  <c r="D7" i="400" s="1"/>
  <c r="A20" i="396"/>
  <c r="A21" i="396" s="1"/>
  <c r="A22" i="396" s="1"/>
  <c r="A23" i="396" s="1"/>
  <c r="A24" i="396" s="1"/>
  <c r="A25" i="396" s="1"/>
  <c r="A26" i="396" s="1"/>
  <c r="A27" i="396" s="1"/>
  <c r="C35" i="396"/>
  <c r="C34" i="396"/>
  <c r="H16" i="396"/>
  <c r="F17" i="396" s="1"/>
  <c r="H17" i="396" s="1"/>
  <c r="F18" i="396" s="1"/>
  <c r="H18" i="396" s="1"/>
  <c r="F19" i="396" s="1"/>
  <c r="H19" i="396" s="1"/>
  <c r="F20" i="396" s="1"/>
  <c r="H20" i="396" s="1"/>
  <c r="F21" i="396" s="1"/>
  <c r="H21" i="396" s="1"/>
  <c r="F22" i="396" s="1"/>
  <c r="H22" i="396" s="1"/>
  <c r="F23" i="396" s="1"/>
  <c r="H23" i="396" s="1"/>
  <c r="F24" i="396" s="1"/>
  <c r="H24" i="396" s="1"/>
  <c r="F25" i="396" s="1"/>
  <c r="H25" i="396" s="1"/>
  <c r="F26" i="396" s="1"/>
  <c r="H26" i="396" s="1"/>
  <c r="F27" i="396" s="1"/>
  <c r="H27" i="396" s="1"/>
  <c r="F28" i="396" s="1"/>
  <c r="H28" i="396" s="1"/>
  <c r="F29" i="396" s="1"/>
  <c r="H29" i="396" s="1"/>
  <c r="F30" i="396" s="1"/>
  <c r="H30" i="396" s="1"/>
  <c r="F31" i="396" s="1"/>
  <c r="H31" i="396" s="1"/>
  <c r="C10" i="396"/>
  <c r="D7" i="396" s="1"/>
  <c r="F19" i="430" l="1"/>
  <c r="H19" i="430" s="1"/>
  <c r="F20" i="430" s="1"/>
  <c r="H20" i="430" s="1"/>
  <c r="F21" i="430" s="1"/>
  <c r="H21" i="430" s="1"/>
  <c r="F22" i="430" s="1"/>
  <c r="H22" i="430" s="1"/>
  <c r="F23" i="430" s="1"/>
  <c r="H23" i="430" s="1"/>
  <c r="F24" i="430" s="1"/>
  <c r="H24" i="430" s="1"/>
  <c r="F25" i="430" s="1"/>
  <c r="H25" i="430" s="1"/>
  <c r="F26" i="430" s="1"/>
  <c r="H26" i="430" s="1"/>
  <c r="F27" i="430" s="1"/>
  <c r="H27" i="430" s="1"/>
  <c r="F28" i="430" s="1"/>
  <c r="H28" i="430" s="1"/>
  <c r="F29" i="430" s="1"/>
  <c r="H29" i="430" s="1"/>
  <c r="C31" i="430" s="1"/>
  <c r="F30" i="429"/>
  <c r="H30" i="429" s="1"/>
  <c r="C32" i="429" s="1"/>
  <c r="F28" i="427"/>
  <c r="H28" i="427" s="1"/>
  <c r="C30" i="427" s="1"/>
  <c r="F27" i="423"/>
  <c r="H27" i="423" s="1"/>
  <c r="C29" i="423" s="1"/>
  <c r="F28" i="420"/>
  <c r="H28" i="420" s="1"/>
  <c r="C30" i="420" s="1"/>
  <c r="F29" i="409"/>
  <c r="H29" i="409" s="1"/>
  <c r="C31" i="409" s="1"/>
  <c r="F29" i="404"/>
  <c r="H29" i="404" s="1"/>
  <c r="C31" i="404" s="1"/>
  <c r="F27" i="401"/>
  <c r="H27" i="401" s="1"/>
  <c r="C29" i="401" s="1"/>
  <c r="F29" i="400"/>
  <c r="H29" i="400" s="1"/>
  <c r="C31" i="400" s="1"/>
  <c r="C33" i="396"/>
  <c r="C32" i="353" l="1"/>
  <c r="C31" i="353"/>
  <c r="A20" i="353"/>
  <c r="A21" i="353" s="1"/>
  <c r="A22" i="353" s="1"/>
  <c r="A23" i="353" s="1"/>
  <c r="A24" i="353" s="1"/>
  <c r="A25" i="353" s="1"/>
  <c r="A26" i="353" s="1"/>
  <c r="H16" i="353"/>
  <c r="F17" i="353" s="1"/>
  <c r="H17" i="353" s="1"/>
  <c r="F18" i="353" s="1"/>
  <c r="H18" i="353" s="1"/>
  <c r="F19" i="353" s="1"/>
  <c r="H19" i="353" s="1"/>
  <c r="F20" i="353" s="1"/>
  <c r="H20" i="353" s="1"/>
  <c r="F21" i="353" s="1"/>
  <c r="H21" i="353" s="1"/>
  <c r="F22" i="353" s="1"/>
  <c r="H22" i="353" s="1"/>
  <c r="F23" i="353" s="1"/>
  <c r="H23" i="353" s="1"/>
  <c r="F24" i="353" s="1"/>
  <c r="H24" i="353" s="1"/>
  <c r="F25" i="353" s="1"/>
  <c r="H25" i="353" s="1"/>
  <c r="F26" i="353" s="1"/>
  <c r="H26" i="353" s="1"/>
  <c r="F27" i="353" s="1"/>
  <c r="H27" i="353" s="1"/>
  <c r="F28" i="353" s="1"/>
  <c r="H28" i="353" s="1"/>
  <c r="C30" i="353" s="1"/>
  <c r="C10" i="353"/>
  <c r="D7" i="353" s="1"/>
  <c r="C34" i="351"/>
  <c r="C33" i="351"/>
  <c r="A20" i="351"/>
  <c r="A21" i="351" s="1"/>
  <c r="A22" i="351" s="1"/>
  <c r="A23" i="351" s="1"/>
  <c r="A24" i="351" s="1"/>
  <c r="A25" i="351" s="1"/>
  <c r="A26" i="351" s="1"/>
  <c r="A27" i="351" s="1"/>
  <c r="A28" i="351" s="1"/>
  <c r="H16" i="351"/>
  <c r="F17" i="351" s="1"/>
  <c r="H17" i="351" s="1"/>
  <c r="F18" i="351" s="1"/>
  <c r="H18" i="351" s="1"/>
  <c r="F19" i="351" s="1"/>
  <c r="H19" i="351" s="1"/>
  <c r="F20" i="351" s="1"/>
  <c r="H20" i="351" s="1"/>
  <c r="F21" i="351" s="1"/>
  <c r="H21" i="351" s="1"/>
  <c r="F22" i="351" s="1"/>
  <c r="H22" i="351" s="1"/>
  <c r="F23" i="351" s="1"/>
  <c r="H23" i="351" s="1"/>
  <c r="F24" i="351" s="1"/>
  <c r="H24" i="351" s="1"/>
  <c r="F25" i="351" s="1"/>
  <c r="H25" i="351" s="1"/>
  <c r="F26" i="351" s="1"/>
  <c r="H26" i="351" s="1"/>
  <c r="F27" i="351" s="1"/>
  <c r="H27" i="351" s="1"/>
  <c r="F28" i="351" s="1"/>
  <c r="H28" i="351" s="1"/>
  <c r="F29" i="351" s="1"/>
  <c r="H29" i="351" s="1"/>
  <c r="F30" i="351" s="1"/>
  <c r="H30" i="351" s="1"/>
  <c r="C32" i="351" s="1"/>
  <c r="C10" i="351"/>
  <c r="D7" i="351" s="1"/>
  <c r="C35" i="331" l="1"/>
  <c r="C34" i="331"/>
  <c r="A20" i="331"/>
  <c r="A21" i="331" s="1"/>
  <c r="A22" i="331" s="1"/>
  <c r="A23" i="331" s="1"/>
  <c r="A24" i="331" s="1"/>
  <c r="A25" i="331" s="1"/>
  <c r="A26" i="331" s="1"/>
  <c r="A27" i="331" s="1"/>
  <c r="A28" i="331" s="1"/>
  <c r="A29" i="331" s="1"/>
  <c r="H16" i="331"/>
  <c r="F17" i="331" s="1"/>
  <c r="H17" i="331" s="1"/>
  <c r="F18" i="331" s="1"/>
  <c r="H18" i="331" s="1"/>
  <c r="F19" i="331" s="1"/>
  <c r="H19" i="331" s="1"/>
  <c r="F20" i="331" s="1"/>
  <c r="H20" i="331" s="1"/>
  <c r="F21" i="331" s="1"/>
  <c r="H21" i="331" s="1"/>
  <c r="F22" i="331" s="1"/>
  <c r="H22" i="331" s="1"/>
  <c r="F23" i="331" s="1"/>
  <c r="H23" i="331" s="1"/>
  <c r="F24" i="331" s="1"/>
  <c r="H24" i="331" s="1"/>
  <c r="F25" i="331" s="1"/>
  <c r="H25" i="331" s="1"/>
  <c r="F26" i="331" s="1"/>
  <c r="H26" i="331" s="1"/>
  <c r="F27" i="331" s="1"/>
  <c r="H27" i="331" s="1"/>
  <c r="F28" i="331" s="1"/>
  <c r="H28" i="331" s="1"/>
  <c r="F29" i="331" s="1"/>
  <c r="H29" i="331" s="1"/>
  <c r="F30" i="331" s="1"/>
  <c r="H30" i="331" s="1"/>
  <c r="F31" i="331" s="1"/>
  <c r="H31" i="331" s="1"/>
  <c r="C33" i="331" s="1"/>
  <c r="C10" i="331"/>
  <c r="D7" i="331" s="1"/>
</calcChain>
</file>

<file path=xl/sharedStrings.xml><?xml version="1.0" encoding="utf-8"?>
<sst xmlns="http://schemas.openxmlformats.org/spreadsheetml/2006/main" count="2598" uniqueCount="339">
  <si>
    <t>УТВЕРЖДАЮ:</t>
  </si>
  <si>
    <t>УФПС г. Москвы АО "Почта России"</t>
  </si>
  <si>
    <t xml:space="preserve">МАРШРУТ      </t>
  </si>
  <si>
    <t>двухстороннего обмена всеми видами почты ЛЦ Внуково-2 с ОПС ММП-6</t>
  </si>
  <si>
    <t>Тип маршрута:</t>
  </si>
  <si>
    <t>внутригородской</t>
  </si>
  <si>
    <r>
      <t>Номер расписания:</t>
    </r>
    <r>
      <rPr>
        <b/>
        <sz val="11"/>
        <rFont val="Times New Roman"/>
        <family val="1"/>
        <charset val="204"/>
      </rPr>
      <t xml:space="preserve"> </t>
    </r>
  </si>
  <si>
    <r>
      <t>Дата ввода:</t>
    </r>
    <r>
      <rPr>
        <b/>
        <sz val="11"/>
        <rFont val="Times New Roman"/>
        <family val="1"/>
        <charset val="204"/>
      </rPr>
      <t xml:space="preserve"> </t>
    </r>
  </si>
  <si>
    <t>Частота курсирования по дн. нед.:</t>
  </si>
  <si>
    <t>Протяженность маршрута (км):</t>
  </si>
  <si>
    <t>Вид обмена:</t>
  </si>
  <si>
    <t>россыпь</t>
  </si>
  <si>
    <t>Грузоподьемность ТС (кг):</t>
  </si>
  <si>
    <t>№ п/п</t>
  </si>
  <si>
    <t>Наименование пунктов обмена по пути следования от начального пункта до конечного (отдых)</t>
  </si>
  <si>
    <t>Адрес</t>
  </si>
  <si>
    <t>Расстояния между пунктами обмена (км)</t>
  </si>
  <si>
    <t xml:space="preserve">Время движения автомашины </t>
  </si>
  <si>
    <t>Примечание</t>
  </si>
  <si>
    <t>В пути   час.мин</t>
  </si>
  <si>
    <t>Прибытие  час.мин</t>
  </si>
  <si>
    <t>Стоянка час.мин</t>
  </si>
  <si>
    <t>Отправление час.мин</t>
  </si>
  <si>
    <t>ЛЦ Внуково-2</t>
  </si>
  <si>
    <t>пос. Марушкинское, квартал 63, домовладение 1, строение 35</t>
  </si>
  <si>
    <t>ЛЦ Внуково-2 (диспетчерская)</t>
  </si>
  <si>
    <t>оформление путевого листа</t>
  </si>
  <si>
    <t>погрузка</t>
  </si>
  <si>
    <t>Склад ЛЦ Внуково-2
 (корпус 4, ворота 15, 16 
8-925-010-26-19)</t>
  </si>
  <si>
    <t>погрузка ТМЦ</t>
  </si>
  <si>
    <t>выгрузка почты из МПКО</t>
  </si>
  <si>
    <t>двухсторонний обмен почтой (выгрузка+погрузка)</t>
  </si>
  <si>
    <t>погрузка почты из ОПС</t>
  </si>
  <si>
    <t>-</t>
  </si>
  <si>
    <t>Всего на маршруте</t>
  </si>
  <si>
    <t>Время в пути</t>
  </si>
  <si>
    <t>Время в обмене</t>
  </si>
  <si>
    <t xml:space="preserve"> </t>
  </si>
  <si>
    <t>«____»___________ 2025 г.</t>
  </si>
  <si>
    <t>1000-2000</t>
  </si>
  <si>
    <t>г Москва, р-н Внуково, ул Лётчика Ульянина, д. 5</t>
  </si>
  <si>
    <t>г Москва, пр-д Боровский, д. 14</t>
  </si>
  <si>
    <t>г Москва, ул Богданова, д. 6</t>
  </si>
  <si>
    <t>г Москва, пр-кт Солнцевский, д. 9</t>
  </si>
  <si>
    <t>г Москва, ул Новопеределкинская, д. 14, к. А</t>
  </si>
  <si>
    <t>г Москва, ул Внуковская Б., д. 15</t>
  </si>
  <si>
    <t>понедельник-пятница</t>
  </si>
  <si>
    <t>двухстороннего обмена всеми видами почты ЛЦ Внуково-2 с ОПС ММП-6 и 7</t>
  </si>
  <si>
    <t>понедельник</t>
  </si>
  <si>
    <t>воскресенье</t>
  </si>
  <si>
    <t>г Москва, п Первомайское, п Птичное, ул Центральная, д. 100</t>
  </si>
  <si>
    <t>г Москва, р-н Краснопахорский, п Курилово, ул Центральная, д. 4А</t>
  </si>
  <si>
    <t>г Москва, р-н Вороново, с Кленово, ул Мичурина, д. 5</t>
  </si>
  <si>
    <t>г Москва, р-н Краснопахорский, с Красная Пахра, ул Заводская, д. 25</t>
  </si>
  <si>
    <t>г Москва, р-н Филимонковский, п Птичное, ул Центральная, д. 100</t>
  </si>
  <si>
    <t>г. Москва, р-н Краснопахорский, п Щапово, д. 59</t>
  </si>
  <si>
    <t>вторник-суббота</t>
  </si>
  <si>
    <t>г Москва, г Щербинка, ул Барышевская Роща, д. 2</t>
  </si>
  <si>
    <t>г Москва, р-н Коммунарка, п Воскресенское, д. 27</t>
  </si>
  <si>
    <t>г Москва, р-н Коммунарка, п Коммунарка, ул Александры Монаховой, д. 84, к. 4</t>
  </si>
  <si>
    <t>г Москва, г Щербинка, ул Остафьевская, д. 10</t>
  </si>
  <si>
    <t>г Москва, г Щербинка, ш Остафьевское, д. 14, к. 3</t>
  </si>
  <si>
    <t>г Москва, р-н Щербинка, п Знамя Октября, д. 13</t>
  </si>
  <si>
    <t>г Москва, р-н Щербинка, п Ерино, ул Высокая, д. 1</t>
  </si>
  <si>
    <t>понедельник-воскресенье</t>
  </si>
  <si>
    <t>г Москва, ул Венёвская, д. 3А</t>
  </si>
  <si>
    <t>г Москва, ул Скобелевская, д. 23</t>
  </si>
  <si>
    <t>г Москва, ул Поляны, д. 5А, к. 5, помещ. 4Н</t>
  </si>
  <si>
    <t>г Москва, ш Каширское, д. 142, к. 3, стр. 2</t>
  </si>
  <si>
    <t>г Москва, проезд Шипиловский, д. 59, к. 2, стр. 2</t>
  </si>
  <si>
    <t>г Москва, ул Домодедовская, д. 20, к. 3, стр. 2</t>
  </si>
  <si>
    <t>г Москва, ул Шипиловская, д. 13, к. 2</t>
  </si>
  <si>
    <t>двухстороннего обмена всеми видами почты ЛЦ Внуково-2 с ОПС ММП-7 и 9</t>
  </si>
  <si>
    <t>г Москва, ул Донская, д. 3</t>
  </si>
  <si>
    <t>г Москва, ул Яузская, д. 5</t>
  </si>
  <si>
    <t>г Москва, наб Котельническая, д. 1/15, к. В</t>
  </si>
  <si>
    <t>г Москва, ул Дубининская, д. 11, стр. 2</t>
  </si>
  <si>
    <t>г Москва, ул Большая Серпуховская, д. 40, стр. 1</t>
  </si>
  <si>
    <t>г Москва, ул Хавская, д. 3</t>
  </si>
  <si>
    <t>г Москва, ул Шаболовка, д. 69/32</t>
  </si>
  <si>
    <t>погрузка почты</t>
  </si>
  <si>
    <t>выгрузка почты</t>
  </si>
  <si>
    <t>понедельник-суббота</t>
  </si>
  <si>
    <t>выгрузка+погрузка</t>
  </si>
  <si>
    <t>суббота</t>
  </si>
  <si>
    <t>двухстороннего обмена всеми видами почты ЛЦ Внуково-2 с ОПС ММП-4 и 6</t>
  </si>
  <si>
    <t>двухстороннего обмена всеми видами почты ЛЦ Внуково-2 с ОПС ММП-4, 6 и 7</t>
  </si>
  <si>
    <t>г Москва, ул Заморёнова, д. 5, стр. 1</t>
  </si>
  <si>
    <t>г Москва, пл Кудринская, д. 1</t>
  </si>
  <si>
    <t>г Москва, пер Дегтярный, д. 5, стр. 1</t>
  </si>
  <si>
    <t>г Москва, ул 1-я Тверская-Ямская, д. 6</t>
  </si>
  <si>
    <t>г Москва, ул Новослободская, д. 49/2</t>
  </si>
  <si>
    <t>г Москва, ул Лесная, д. 8/12</t>
  </si>
  <si>
    <t>г Москва, ул Большая Грузинская, д. 62</t>
  </si>
  <si>
    <t>г Москва, ул Малая Грузинская, д. 46</t>
  </si>
  <si>
    <t>г Москва, пр-кт Кутузовский, д. 22, к. 2</t>
  </si>
  <si>
    <t>г Москва, ул Сергея Макеева, д. 2, стр. 1</t>
  </si>
  <si>
    <t>г Москва, ш Звенигородское, д. 3А, стр. 1</t>
  </si>
  <si>
    <t>г Москва, пр-кт Ленинградский, д. 23</t>
  </si>
  <si>
    <t>г Москва, ул Расковой, д. 14</t>
  </si>
  <si>
    <t>г Москва, ул Башиловская, д. 1, к. 1</t>
  </si>
  <si>
    <t>г Москва, ул Бутырская, д. 21</t>
  </si>
  <si>
    <t>двухстороннего обмена всеми видами почты ЛЦ Внуково-2 с ОПС ММП-3, 4, 6</t>
  </si>
  <si>
    <t>г Москва, р-н Филимонковский, п Валуево, д. 14</t>
  </si>
  <si>
    <t>г Москва, р-н Коммунарка, п Коммунарка, д. 14</t>
  </si>
  <si>
    <t>г Москва, ул Харьковская, д. 8, к. 2, стр. 2</t>
  </si>
  <si>
    <t>г Москва, проезд Востряковский, д. 11, к. 1, стр. 2</t>
  </si>
  <si>
    <t>г Москва, ул Куликовская, д. 1А</t>
  </si>
  <si>
    <t>г Москва, ул Грина, д. 5Б</t>
  </si>
  <si>
    <t>г Москва, р-н Коммунарка, б-р Скандинавский, д. 12</t>
  </si>
  <si>
    <t>г Москва, р-н Коммунарка, п Коммунарка, ул Липовый парк, д. 8, к. 2</t>
  </si>
  <si>
    <t>г Москва, ш Варшавское, д. 143</t>
  </si>
  <si>
    <t>г Москва, проезд Загорьевский, д. 9, к. 1</t>
  </si>
  <si>
    <t>г Москва, ул Бирюлёвская, д. 55, к. 1, стр. 2</t>
  </si>
  <si>
    <t>г Москва, ул Липецкая, д. 50, стр. 2</t>
  </si>
  <si>
    <t>г Москва, ул Ясеневая, д. 36</t>
  </si>
  <si>
    <t>г. Москва, ул. Ясеневая, д. 36</t>
  </si>
  <si>
    <t>г Москва, ул Тарусская, д. 14, к. 1</t>
  </si>
  <si>
    <t>г Москва, ул Рокотова, д. 2А</t>
  </si>
  <si>
    <t>г Москва, ул Чертановская, д. 32, стр. 4</t>
  </si>
  <si>
    <t>г Москва, пр-кт Пролетарский, д. 20, к. 1</t>
  </si>
  <si>
    <t>г Москва, б-р Кавказский, д. 35/2, к. 1</t>
  </si>
  <si>
    <t>г Москва, ул Кировоградская, д. 17, к. 1Б</t>
  </si>
  <si>
    <t>г Москва, ул Чертановская, д. 45А, к. 1</t>
  </si>
  <si>
    <t>г Москва, ул Живописная, д. 12, к. 1</t>
  </si>
  <si>
    <t>г Москва, ул Маршала Тухачевского, д. 32, к. 2</t>
  </si>
  <si>
    <t>г Москва, ул Народного Ополчения, д. 20, к. 1</t>
  </si>
  <si>
    <t>двухстороннего обмена всеми видами почты ЛЦ Внуково-2 с ОПС ММП-3 и 6</t>
  </si>
  <si>
    <t>г Москва, ул Матвеевская, д. 42, к. 4</t>
  </si>
  <si>
    <t>г Москва, ул Веерная, д. 3, к. 1</t>
  </si>
  <si>
    <t>г Москва, ул Кастанаевская, д. 25, к. 1</t>
  </si>
  <si>
    <t>г Москва, ул Большая Филёвская, д. 13</t>
  </si>
  <si>
    <t>г Москва, пр-кт Маршала Жукова, д. 9</t>
  </si>
  <si>
    <t>г Москва, проезд 4-й Войковский, д. 10</t>
  </si>
  <si>
    <t>119517 цех</t>
  </si>
  <si>
    <t>77.87.101</t>
  </si>
  <si>
    <t>77.87.103</t>
  </si>
  <si>
    <t>77.87.105</t>
  </si>
  <si>
    <t>77.87.105 07</t>
  </si>
  <si>
    <t>77.87.108</t>
  </si>
  <si>
    <t>77.87.112</t>
  </si>
  <si>
    <t>77.87.117</t>
  </si>
  <si>
    <t>77.87.119</t>
  </si>
  <si>
    <t>77.87.121</t>
  </si>
  <si>
    <t>77.87.123</t>
  </si>
  <si>
    <t>77.87.123 06</t>
  </si>
  <si>
    <t>77.87.123 07</t>
  </si>
  <si>
    <t>77.87.127</t>
  </si>
  <si>
    <t>77.87.128</t>
  </si>
  <si>
    <t>77.87.128 07</t>
  </si>
  <si>
    <t>77.87.129</t>
  </si>
  <si>
    <t>В пути час.мин</t>
  </si>
  <si>
    <t>Прибытие час.мин</t>
  </si>
  <si>
    <t>двухстороннего обмена всеми видами почты ЛЦ Внуково-2 с ОПС ММП-6, 7 и 9</t>
  </si>
  <si>
    <t>77.87.201</t>
  </si>
  <si>
    <t>1500-2000</t>
  </si>
  <si>
    <t>г Москва, ул Коштоянца, д. 33</t>
  </si>
  <si>
    <t>разгрузка почты</t>
  </si>
  <si>
    <t>г Москва, ул Ферсмана, д. 3, к. 1</t>
  </si>
  <si>
    <t>г Москва, ул Большая Тульская, д. 2</t>
  </si>
  <si>
    <t>обмен почтой</t>
  </si>
  <si>
    <t>г Москва, наб Дербеневская, д. 13/17, к. 1</t>
  </si>
  <si>
    <t>г Москва, наб Кадашёвская, д. 36, стр. 1</t>
  </si>
  <si>
    <t>г Москва, ул Большая Ордынка, д. 34-38</t>
  </si>
  <si>
    <t>г Москва, ул Большая Полянка, д. 3/9</t>
  </si>
  <si>
    <t>77.87.202</t>
  </si>
  <si>
    <t>г Москва, ул Хамовнический Вал, д. 2</t>
  </si>
  <si>
    <t>г Москва, пр-кт Ленинский, д. 25</t>
  </si>
  <si>
    <t>г Москва, пр-кт Комсомольский, д. 3</t>
  </si>
  <si>
    <t>г Москва, ул Пречистенка, д. 15</t>
  </si>
  <si>
    <t>г Москва, ул Новослободская, д. 11, помещ. 1/2</t>
  </si>
  <si>
    <t>последнее ОПС</t>
  </si>
  <si>
    <t xml:space="preserve">люк 3 </t>
  </si>
  <si>
    <t>люк 5</t>
  </si>
  <si>
    <t>люк 6</t>
  </si>
  <si>
    <t>люк 7</t>
  </si>
  <si>
    <t>люк 8</t>
  </si>
  <si>
    <t>люк 10</t>
  </si>
  <si>
    <t>люк 11</t>
  </si>
  <si>
    <t>люк 16</t>
  </si>
  <si>
    <t>люк 18</t>
  </si>
  <si>
    <t>г Москва, р-н Вороново, пос. ЛМС, мкр Солнечный городок, д. 2А</t>
  </si>
  <si>
    <t>Руководитель службы управления транспортом</t>
  </si>
  <si>
    <t>_________________ М.С. Чеснокова</t>
  </si>
  <si>
    <t>выгрузка</t>
  </si>
  <si>
    <t>погрузка почта</t>
  </si>
  <si>
    <t>г Москва, ул Октябрьская, д. 89</t>
  </si>
  <si>
    <t>двухстороннего обмена всеми видами почты ЛЦ Внуково-2 с ОПС ММП-3 и 4</t>
  </si>
  <si>
    <t>двухстороннего обмена всеми видами почты ЛЦ Внуково-2 с ОПС ММП-4</t>
  </si>
  <si>
    <t>77.87.131</t>
  </si>
  <si>
    <t>77.87.103 07</t>
  </si>
  <si>
    <t>двухсторонний обмен (выгрузка+погрузка)</t>
  </si>
  <si>
    <t>77.87.103 01</t>
  </si>
  <si>
    <t>ул Багрицкого, д. 1</t>
  </si>
  <si>
    <t>ул Беговая, д. 11</t>
  </si>
  <si>
    <t>ул Верхняя Масловка, д. 21</t>
  </si>
  <si>
    <t>пр-д Петровско-Разумовский, д. 24, к. 4</t>
  </si>
  <si>
    <t>ул Вучетича, д. 13</t>
  </si>
  <si>
    <t>127206 (ЦОЮЛ, люк №2)</t>
  </si>
  <si>
    <t>77.87.127 07</t>
  </si>
  <si>
    <t>Номер маршрута</t>
  </si>
  <si>
    <t>Километраж</t>
  </si>
  <si>
    <t>Дни выполнения</t>
  </si>
  <si>
    <t>77.87.301</t>
  </si>
  <si>
    <t>двухстороннего обмена всеми видами почты ЛЦ Внуково-2 с ОПС ММП-9</t>
  </si>
  <si>
    <r>
      <t>Номер расписания:</t>
    </r>
    <r>
      <rPr>
        <b/>
        <sz val="12"/>
        <rFont val="Times New Roman"/>
        <family val="1"/>
        <charset val="204"/>
      </rPr>
      <t xml:space="preserve"> </t>
    </r>
  </si>
  <si>
    <r>
      <t>Дата ввода:</t>
    </r>
    <r>
      <rPr>
        <b/>
        <sz val="12"/>
        <rFont val="Times New Roman"/>
        <family val="1"/>
        <charset val="204"/>
      </rPr>
      <t xml:space="preserve"> </t>
    </r>
  </si>
  <si>
    <r>
      <t>Наименование перевозчика:</t>
    </r>
    <r>
      <rPr>
        <i/>
        <sz val="11"/>
        <rFont val="Times New Roman"/>
        <family val="1"/>
        <charset val="204"/>
      </rPr>
      <t/>
    </r>
  </si>
  <si>
    <t>найм</t>
  </si>
  <si>
    <t>люк 13</t>
  </si>
  <si>
    <t>ул Юных Ленинцев, д. 3</t>
  </si>
  <si>
    <t>разгрузка</t>
  </si>
  <si>
    <t>ул Люблинская, д. 107/10</t>
  </si>
  <si>
    <t>разгрузка+погрузка</t>
  </si>
  <si>
    <t>ул 7-я Текстильщиков, д. 4</t>
  </si>
  <si>
    <t>ул Маршала Чуйкова, д. 14</t>
  </si>
  <si>
    <t>заправка на АЗС, 
разгрузка</t>
  </si>
  <si>
    <t>77.87.302</t>
  </si>
  <si>
    <t>люк 17</t>
  </si>
  <si>
    <t xml:space="preserve">ЛЦ Внуково-2 </t>
  </si>
  <si>
    <t>пр-кт Волгоградский, д. 88</t>
  </si>
  <si>
    <t>пр-кт Волгоградский, д. 122, к. 2</t>
  </si>
  <si>
    <t>ул Ташкентская, д. 35</t>
  </si>
  <si>
    <t>ул Ташкентская, д. 15/22</t>
  </si>
  <si>
    <t>пр-кт Рязанский, д. 97</t>
  </si>
  <si>
    <t>вторник, четверг, суббота</t>
  </si>
  <si>
    <t>77.87.303</t>
  </si>
  <si>
    <t>двухстороннего обмена всеми видами почты ЛЦ Внуково-2 с ОПС ММП-1</t>
  </si>
  <si>
    <t>люк 19</t>
  </si>
  <si>
    <t>ул Краснопрудная, д. 7/9</t>
  </si>
  <si>
    <t>ул Барболина, д. 4</t>
  </si>
  <si>
    <t>ул Стромынка, д. 20А</t>
  </si>
  <si>
    <t>ул Сокольнический Вал, д. 24, к. 3</t>
  </si>
  <si>
    <t>77.87.303 01</t>
  </si>
  <si>
    <t>понедельник, среда, пятница</t>
  </si>
  <si>
    <t>77.87.303 07</t>
  </si>
  <si>
    <t>77.87.304</t>
  </si>
  <si>
    <t>ул Новая Басманная, д. 15, стр. 1</t>
  </si>
  <si>
    <t>ул Нижняя Красносельская, д. 43</t>
  </si>
  <si>
    <t>ул Бакунинская, д. 26-30, стр. 1</t>
  </si>
  <si>
    <t>ул Бауманская, д. 38, стр. 2</t>
  </si>
  <si>
    <t>пл Красноказарменная, д. 1</t>
  </si>
  <si>
    <t>ул Красноказарменная, д. 9</t>
  </si>
  <si>
    <t>77.87.305</t>
  </si>
  <si>
    <t>люк 1к2</t>
  </si>
  <si>
    <t>ул Зеленодольская, д. 24, к. 2</t>
  </si>
  <si>
    <t>б-р Есенинский, д. 1/26, к. 1</t>
  </si>
  <si>
    <t>ул 1-я Новокузьминская, д. 15/5</t>
  </si>
  <si>
    <t>пр-кт Рязанский, д. 67/2</t>
  </si>
  <si>
    <t>ул Михайлова, д. 39</t>
  </si>
  <si>
    <t>77.87.306</t>
  </si>
  <si>
    <t>ул Красный Казанец, д. 1Г</t>
  </si>
  <si>
    <t>ул Вешняковская, д. 29Б</t>
  </si>
  <si>
    <t>ул Реутовская, д. 10Д</t>
  </si>
  <si>
    <t>ул Старый Гай, д. 8Б</t>
  </si>
  <si>
    <t>ул Суздальская, д. 16А</t>
  </si>
  <si>
    <t>ул Салтыковская, д. 27</t>
  </si>
  <si>
    <t>77.87.307</t>
  </si>
  <si>
    <t>б-р Новочеркасский, д. 5, стр. 2</t>
  </si>
  <si>
    <t>б-р Новочеркасский, д. 44</t>
  </si>
  <si>
    <t>ул Новомарьинская, д. 4</t>
  </si>
  <si>
    <t>ул Братиславская, д. 26</t>
  </si>
  <si>
    <t>ул Перерва, д. 56/2</t>
  </si>
  <si>
    <t>ул Перерва, д. 24, стр. 2</t>
  </si>
  <si>
    <t>77.87.308</t>
  </si>
  <si>
    <t>ул Соколиной Горы 5-я, д. 25, к. 3</t>
  </si>
  <si>
    <t>ул Перовская, д. 8, к. 1</t>
  </si>
  <si>
    <t>ул Перовская, д. 33, к. 1</t>
  </si>
  <si>
    <t>ул Плеханова, д. 30</t>
  </si>
  <si>
    <t>77.87.308 01</t>
  </si>
  <si>
    <t>понедельник, воскресенье</t>
  </si>
  <si>
    <t>77.87.309</t>
  </si>
  <si>
    <t>проезд Ферганский, д. 14, к. 3</t>
  </si>
  <si>
    <t>пр-кт Рязанский, д. 82, к. 5</t>
  </si>
  <si>
    <t>б-р Жулебинский, д. 1</t>
  </si>
  <si>
    <t>ул Авиаконструктора Миля, д. 4, к. 1</t>
  </si>
  <si>
    <t>б-р Жулебинский, д. 28, к. 1</t>
  </si>
  <si>
    <t>пр-кт Лермонтовский, д. 12</t>
  </si>
  <si>
    <t>77.87.309 01</t>
  </si>
  <si>
    <t>77.87.311</t>
  </si>
  <si>
    <t>кв-л 5-й Капотня, д. 24</t>
  </si>
  <si>
    <t>кв-л 2-й Капотня, д. 22</t>
  </si>
  <si>
    <t>ул. Верхние Поля, д.53, к.2</t>
  </si>
  <si>
    <t>ул Головачёва, д. 15</t>
  </si>
  <si>
    <t>ул Совхозная, д. 12</t>
  </si>
  <si>
    <t>77.87.313</t>
  </si>
  <si>
    <t>люк 2к2</t>
  </si>
  <si>
    <t>ул 1-я Курьяновская, д. 26/1</t>
  </si>
  <si>
    <t>ул Шоссейная, д. 35</t>
  </si>
  <si>
    <t>ул Гурьянова, д. 3</t>
  </si>
  <si>
    <t>заправка на АЗС, разгрузка</t>
  </si>
  <si>
    <t>77.87.313 06</t>
  </si>
  <si>
    <t>суббота, воскресенье</t>
  </si>
  <si>
    <t>77.87.314</t>
  </si>
  <si>
    <t>пр-кт Зелёный, д. 66, к. 1</t>
  </si>
  <si>
    <t>ул Молостовых, д. 16, к. 1</t>
  </si>
  <si>
    <t>ул Мартеновская, д. 3</t>
  </si>
  <si>
    <t>ул 2-я Владимирская, д. 3</t>
  </si>
  <si>
    <t>ул Металлургов, д. 11</t>
  </si>
  <si>
    <t>ул 3-я Владимирская, д. 31/33</t>
  </si>
  <si>
    <t>77.87.315</t>
  </si>
  <si>
    <t>двухстороннего обмена всеми видами почты ЛЦ Внуково-2 с ОПС ММП-1, 3 и 4</t>
  </si>
  <si>
    <t>пер Дегтярный, д. 5, стр. 1</t>
  </si>
  <si>
    <t>ул Тверская, д. 28, к. 2</t>
  </si>
  <si>
    <t>ул Каретный Ряд, д. 5/10, стр. 2</t>
  </si>
  <si>
    <t>ул Земляной Вал, д. 2</t>
  </si>
  <si>
    <t>ул Гиляровского, д. 1, стр. 1</t>
  </si>
  <si>
    <t>77.87.316</t>
  </si>
  <si>
    <t>среда-понедельник</t>
  </si>
  <si>
    <t>ш Энтузиастов, д. 22/18</t>
  </si>
  <si>
    <t>ул Энергетическая, д. 9</t>
  </si>
  <si>
    <t>ул Боровая, д. 20</t>
  </si>
  <si>
    <t>ул Госпитальный Вал, д. 5, к. 18</t>
  </si>
  <si>
    <t>пр-кт Будённого, д. 30/8</t>
  </si>
  <si>
    <t>77.87.316 02</t>
  </si>
  <si>
    <t>вторник</t>
  </si>
  <si>
    <t>ш Энтузиастов, д. 3, к. 2</t>
  </si>
  <si>
    <t>77.87.317</t>
  </si>
  <si>
    <t>воскресенье-пятница</t>
  </si>
  <si>
    <t>ул Судостроительная, д. 13</t>
  </si>
  <si>
    <t>ул Коломенская, д. 17, к. 3</t>
  </si>
  <si>
    <t>ул Якорная, д. 9</t>
  </si>
  <si>
    <t>ул Трофимова, д. 15</t>
  </si>
  <si>
    <t>пр-кт Лихачёва, д. 12, к. 2</t>
  </si>
  <si>
    <t>77.87.317 06</t>
  </si>
  <si>
    <t>ул Архитектора Щусева, д. 5, к. 2</t>
  </si>
  <si>
    <t>77.87.318</t>
  </si>
  <si>
    <t>ул Малая Калитниковская, д. 22</t>
  </si>
  <si>
    <t>пр-кт Волгоградский, д. 17</t>
  </si>
  <si>
    <t>ул Грайвороновская, д. 14, к. 1</t>
  </si>
  <si>
    <t>б-р Волжский, д. 16, к. 1</t>
  </si>
  <si>
    <t>ул Окская, д. 16, к. 2</t>
  </si>
  <si>
    <t>77.87.319</t>
  </si>
  <si>
    <t>наб Нагатинская, д. 14, к. 6</t>
  </si>
  <si>
    <t>пр-кт Андропова, д. 38</t>
  </si>
  <si>
    <t>ул Ключевая, д. 6, к. 3</t>
  </si>
  <si>
    <t>ул Алма-Атинская, д. 8, к. 3</t>
  </si>
  <si>
    <t>ш Каширское, д. 55, к. 5</t>
  </si>
  <si>
    <t>77.87.319 01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</si>
</sst>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0">
    <xf numFmtId="0" fontId="0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7" fillId="0" borderId="0"/>
    <xf numFmtId="0" fontId="4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2">
    <xf numFmtId="0" fontId="0" fillId="0" borderId="0" xfId="0"/>
    <xf numFmtId="0" fontId="5" fillId="0" borderId="0" xfId="5" applyFont="1" applyFill="1" applyAlignment="1">
      <alignment vertical="center"/>
    </xf>
    <xf numFmtId="0" fontId="5" fillId="0" borderId="0" xfId="7" applyFont="1" applyBorder="1" applyAlignment="1">
      <alignment vertical="center"/>
    </xf>
    <xf numFmtId="0" fontId="5" fillId="0" borderId="0" xfId="7" applyFont="1" applyBorder="1" applyAlignment="1">
      <alignment horizontal="right" vertical="center"/>
    </xf>
    <xf numFmtId="0" fontId="5" fillId="0" borderId="0" xfId="8" applyFont="1" applyBorder="1" applyAlignment="1">
      <alignment horizontal="left" vertical="center"/>
    </xf>
    <xf numFmtId="164" fontId="5" fillId="0" borderId="0" xfId="7" applyNumberFormat="1" applyFont="1" applyFill="1" applyAlignment="1">
      <alignment vertical="center"/>
    </xf>
    <xf numFmtId="0" fontId="5" fillId="0" borderId="0" xfId="7" applyFont="1" applyFill="1" applyAlignment="1">
      <alignment vertical="center"/>
    </xf>
    <xf numFmtId="14" fontId="5" fillId="0" borderId="0" xfId="7" applyNumberFormat="1" applyFont="1" applyFill="1" applyBorder="1" applyAlignment="1">
      <alignment horizontal="right" vertical="center"/>
    </xf>
    <xf numFmtId="14" fontId="5" fillId="0" borderId="0" xfId="9" applyNumberFormat="1" applyFont="1" applyFill="1" applyBorder="1" applyAlignment="1">
      <alignment horizontal="right" vertical="center"/>
    </xf>
    <xf numFmtId="0" fontId="3" fillId="0" borderId="0" xfId="10" applyFont="1" applyAlignment="1">
      <alignment vertical="center"/>
    </xf>
    <xf numFmtId="0" fontId="5" fillId="0" borderId="0" xfId="10" applyFont="1" applyFill="1" applyAlignment="1">
      <alignment vertical="center"/>
    </xf>
    <xf numFmtId="0" fontId="3" fillId="0" borderId="0" xfId="10" applyFont="1" applyFill="1" applyAlignment="1">
      <alignment vertical="center" wrapText="1"/>
    </xf>
    <xf numFmtId="0" fontId="3" fillId="0" borderId="0" xfId="10" applyFont="1" applyFill="1" applyAlignment="1">
      <alignment vertical="center"/>
    </xf>
    <xf numFmtId="14" fontId="3" fillId="0" borderId="0" xfId="10" applyNumberFormat="1" applyFont="1" applyFill="1" applyAlignment="1">
      <alignment horizontal="left" vertical="center"/>
    </xf>
    <xf numFmtId="0" fontId="3" fillId="0" borderId="0" xfId="10" applyFont="1" applyFill="1" applyAlignment="1">
      <alignment horizontal="left" vertical="center"/>
    </xf>
    <xf numFmtId="0" fontId="5" fillId="0" borderId="0" xfId="10" applyFont="1" applyFill="1" applyAlignment="1">
      <alignment horizontal="left" vertical="center"/>
    </xf>
    <xf numFmtId="3" fontId="3" fillId="0" borderId="0" xfId="10" applyNumberFormat="1" applyFont="1" applyFill="1" applyAlignment="1">
      <alignment horizontal="left" vertical="center"/>
    </xf>
    <xf numFmtId="0" fontId="5" fillId="0" borderId="2" xfId="10" applyFont="1" applyFill="1" applyBorder="1" applyAlignment="1">
      <alignment vertical="center"/>
    </xf>
    <xf numFmtId="0" fontId="5" fillId="3" borderId="2" xfId="7" applyFont="1" applyFill="1" applyBorder="1" applyAlignment="1">
      <alignment horizontal="center" vertical="center" wrapText="1"/>
    </xf>
    <xf numFmtId="0" fontId="5" fillId="0" borderId="2" xfId="14" applyFont="1" applyBorder="1" applyAlignment="1">
      <alignment horizontal="center" vertical="center" wrapText="1"/>
    </xf>
    <xf numFmtId="0" fontId="5" fillId="2" borderId="1" xfId="13" applyFont="1" applyFill="1" applyBorder="1" applyAlignment="1">
      <alignment horizontal="left" vertical="center" wrapText="1"/>
    </xf>
    <xf numFmtId="0" fontId="5" fillId="0" borderId="2" xfId="14" applyFont="1" applyBorder="1" applyAlignment="1">
      <alignment horizontal="center" vertical="center"/>
    </xf>
    <xf numFmtId="20" fontId="3" fillId="0" borderId="4" xfId="14" applyNumberFormat="1" applyFont="1" applyBorder="1" applyAlignment="1">
      <alignment horizontal="center" vertical="center" wrapText="1"/>
    </xf>
    <xf numFmtId="164" fontId="5" fillId="0" borderId="2" xfId="7" applyNumberFormat="1" applyFont="1" applyFill="1" applyBorder="1" applyAlignment="1">
      <alignment horizontal="center" vertical="center" wrapText="1"/>
    </xf>
    <xf numFmtId="20" fontId="3" fillId="0" borderId="2" xfId="14" applyNumberFormat="1" applyFont="1" applyBorder="1" applyAlignment="1">
      <alignment horizontal="center" vertical="center" wrapText="1"/>
    </xf>
    <xf numFmtId="0" fontId="5" fillId="2" borderId="1" xfId="11" applyFont="1" applyFill="1" applyBorder="1" applyAlignment="1">
      <alignment horizontal="left" vertical="center" wrapText="1"/>
    </xf>
    <xf numFmtId="164" fontId="8" fillId="0" borderId="2" xfId="11" applyNumberFormat="1" applyFont="1" applyBorder="1" applyAlignment="1">
      <alignment horizontal="center" vertical="center" wrapText="1"/>
    </xf>
    <xf numFmtId="0" fontId="5" fillId="0" borderId="2" xfId="14" applyFont="1" applyBorder="1" applyAlignment="1">
      <alignment horizontal="right" vertical="center"/>
    </xf>
    <xf numFmtId="20" fontId="5" fillId="3" borderId="2" xfId="7" applyNumberFormat="1" applyFont="1" applyFill="1" applyBorder="1" applyAlignment="1">
      <alignment horizontal="left" vertical="center" wrapText="1"/>
    </xf>
    <xf numFmtId="0" fontId="5" fillId="2" borderId="2" xfId="14" applyFont="1" applyFill="1" applyBorder="1" applyAlignment="1">
      <alignment horizontal="center" vertical="center" wrapText="1"/>
    </xf>
    <xf numFmtId="164" fontId="8" fillId="0" borderId="2" xfId="15" applyNumberFormat="1" applyFont="1" applyBorder="1" applyAlignment="1">
      <alignment horizontal="center" vertical="center" wrapText="1"/>
    </xf>
    <xf numFmtId="0" fontId="5" fillId="0" borderId="2" xfId="10" applyFont="1" applyFill="1" applyBorder="1" applyAlignment="1">
      <alignment horizontal="center" vertical="center"/>
    </xf>
    <xf numFmtId="0" fontId="5" fillId="0" borderId="2" xfId="11" applyNumberFormat="1" applyFont="1" applyBorder="1" applyAlignment="1">
      <alignment horizontal="center" vertical="center"/>
    </xf>
    <xf numFmtId="20" fontId="3" fillId="2" borderId="4" xfId="14" applyNumberFormat="1" applyFont="1" applyFill="1" applyBorder="1" applyAlignment="1">
      <alignment horizontal="center" vertical="center" wrapText="1"/>
    </xf>
    <xf numFmtId="0" fontId="5" fillId="2" borderId="6" xfId="11" applyFont="1" applyFill="1" applyBorder="1" applyAlignment="1">
      <alignment horizontal="left" vertical="center" wrapText="1"/>
    </xf>
    <xf numFmtId="0" fontId="5" fillId="3" borderId="2" xfId="11" applyFont="1" applyFill="1" applyBorder="1" applyAlignment="1">
      <alignment horizontal="center" vertical="center" wrapText="1"/>
    </xf>
    <xf numFmtId="0" fontId="5" fillId="3" borderId="2" xfId="13" applyFont="1" applyFill="1" applyBorder="1" applyAlignment="1">
      <alignment horizontal="center" vertical="center" wrapText="1"/>
    </xf>
    <xf numFmtId="20" fontId="5" fillId="0" borderId="0" xfId="11" applyNumberFormat="1" applyFont="1" applyFill="1" applyBorder="1" applyAlignment="1">
      <alignment horizontal="left" vertical="center" wrapText="1"/>
    </xf>
    <xf numFmtId="20" fontId="5" fillId="0" borderId="0" xfId="7" applyNumberFormat="1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/>
    </xf>
    <xf numFmtId="0" fontId="8" fillId="0" borderId="0" xfId="11" applyFont="1" applyFill="1" applyAlignment="1">
      <alignment vertical="center" wrapText="1"/>
    </xf>
    <xf numFmtId="21" fontId="8" fillId="0" borderId="0" xfId="11" applyNumberFormat="1" applyFont="1" applyFill="1" applyAlignment="1">
      <alignment horizontal="right" vertical="center" wrapText="1"/>
    </xf>
    <xf numFmtId="164" fontId="8" fillId="0" borderId="0" xfId="11" applyNumberFormat="1" applyFont="1" applyFill="1" applyAlignment="1">
      <alignment horizontal="left" vertical="center" wrapText="1"/>
    </xf>
    <xf numFmtId="20" fontId="8" fillId="0" borderId="0" xfId="11" applyNumberFormat="1" applyFont="1" applyFill="1" applyAlignment="1">
      <alignment horizontal="right" vertical="center" wrapText="1"/>
    </xf>
    <xf numFmtId="20" fontId="5" fillId="0" borderId="0" xfId="10" applyNumberFormat="1" applyFont="1" applyFill="1" applyBorder="1" applyAlignment="1">
      <alignment horizontal="center" vertical="center" wrapText="1"/>
    </xf>
    <xf numFmtId="20" fontId="8" fillId="0" borderId="0" xfId="11" applyNumberFormat="1" applyFont="1" applyFill="1" applyAlignment="1">
      <alignment horizontal="left" vertical="center" wrapText="1"/>
    </xf>
    <xf numFmtId="49" fontId="3" fillId="0" borderId="0" xfId="10" applyNumberFormat="1" applyFont="1" applyFill="1" applyBorder="1" applyAlignment="1">
      <alignment vertical="center" wrapText="1"/>
    </xf>
    <xf numFmtId="0" fontId="8" fillId="0" borderId="0" xfId="11" applyFont="1" applyAlignment="1">
      <alignment vertical="center" wrapText="1"/>
    </xf>
    <xf numFmtId="0" fontId="8" fillId="0" borderId="0" xfId="11" applyFont="1" applyAlignment="1">
      <alignment vertical="center"/>
    </xf>
    <xf numFmtId="164" fontId="3" fillId="0" borderId="0" xfId="7" applyNumberFormat="1" applyFont="1" applyFill="1" applyAlignment="1">
      <alignment vertical="center"/>
    </xf>
    <xf numFmtId="1" fontId="3" fillId="0" borderId="0" xfId="10" applyNumberFormat="1" applyFont="1" applyFill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20" fontId="8" fillId="0" borderId="2" xfId="0" applyNumberFormat="1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165" fontId="5" fillId="0" borderId="2" xfId="14" applyNumberFormat="1" applyFont="1" applyBorder="1" applyAlignment="1">
      <alignment horizontal="center" vertical="center"/>
    </xf>
    <xf numFmtId="164" fontId="8" fillId="0" borderId="2" xfId="14" applyNumberFormat="1" applyFont="1" applyBorder="1" applyAlignment="1">
      <alignment horizontal="center" vertical="center" wrapText="1"/>
    </xf>
    <xf numFmtId="165" fontId="5" fillId="3" borderId="2" xfId="14" applyNumberFormat="1" applyFont="1" applyFill="1" applyBorder="1" applyAlignment="1">
      <alignment horizontal="center" vertical="center" wrapText="1"/>
    </xf>
    <xf numFmtId="165" fontId="5" fillId="0" borderId="2" xfId="14" applyNumberFormat="1" applyFont="1" applyFill="1" applyBorder="1" applyAlignment="1">
      <alignment horizontal="center" vertical="center"/>
    </xf>
    <xf numFmtId="165" fontId="5" fillId="2" borderId="2" xfId="23" applyNumberFormat="1" applyFont="1" applyFill="1" applyBorder="1" applyAlignment="1">
      <alignment horizontal="center" vertical="center" wrapText="1"/>
    </xf>
    <xf numFmtId="165" fontId="5" fillId="0" borderId="2" xfId="14" applyNumberFormat="1" applyFont="1" applyFill="1" applyBorder="1" applyAlignment="1">
      <alignment horizontal="center" vertical="center" wrapText="1"/>
    </xf>
    <xf numFmtId="0" fontId="5" fillId="2" borderId="2" xfId="13" applyFont="1" applyFill="1" applyBorder="1" applyAlignment="1">
      <alignment horizontal="left" vertical="center" wrapText="1"/>
    </xf>
    <xf numFmtId="0" fontId="5" fillId="3" borderId="2" xfId="14" applyFont="1" applyFill="1" applyBorder="1" applyAlignment="1">
      <alignment horizontal="center" vertical="center" wrapText="1"/>
    </xf>
    <xf numFmtId="165" fontId="5" fillId="3" borderId="2" xfId="23" applyNumberFormat="1" applyFont="1" applyFill="1" applyBorder="1" applyAlignment="1">
      <alignment horizontal="center" vertical="center" wrapText="1"/>
    </xf>
    <xf numFmtId="0" fontId="5" fillId="0" borderId="0" xfId="11" applyFont="1" applyFill="1" applyBorder="1" applyAlignment="1">
      <alignment horizontal="left" vertical="center"/>
    </xf>
    <xf numFmtId="0" fontId="3" fillId="0" borderId="0" xfId="23" applyFont="1" applyFill="1" applyBorder="1" applyAlignment="1">
      <alignment horizontal="left" vertical="center"/>
    </xf>
    <xf numFmtId="0" fontId="5" fillId="0" borderId="0" xfId="23" applyFont="1" applyFill="1" applyBorder="1" applyAlignment="1">
      <alignment horizontal="left" vertical="center"/>
    </xf>
    <xf numFmtId="0" fontId="5" fillId="2" borderId="1" xfId="15" applyFont="1" applyFill="1" applyBorder="1" applyAlignment="1">
      <alignment horizontal="left" vertical="center" wrapText="1"/>
    </xf>
    <xf numFmtId="0" fontId="5" fillId="0" borderId="2" xfId="15" applyNumberFormat="1" applyFont="1" applyBorder="1" applyAlignment="1">
      <alignment vertical="center" wrapText="1"/>
    </xf>
    <xf numFmtId="0" fontId="7" fillId="0" borderId="0" xfId="15" applyNumberFormat="1" applyAlignment="1">
      <alignment vertical="center"/>
    </xf>
    <xf numFmtId="0" fontId="5" fillId="0" borderId="2" xfId="15" applyNumberFormat="1" applyFont="1" applyFill="1" applyBorder="1" applyAlignment="1">
      <alignment horizontal="center" vertical="center"/>
    </xf>
    <xf numFmtId="20" fontId="5" fillId="0" borderId="0" xfId="15" applyNumberFormat="1" applyFont="1" applyFill="1" applyBorder="1" applyAlignment="1">
      <alignment horizontal="left" vertical="center" wrapText="1"/>
    </xf>
    <xf numFmtId="0" fontId="8" fillId="0" borderId="0" xfId="15" applyFont="1" applyFill="1" applyAlignment="1">
      <alignment vertical="center" wrapText="1"/>
    </xf>
    <xf numFmtId="21" fontId="8" fillId="0" borderId="0" xfId="15" applyNumberFormat="1" applyFont="1" applyFill="1" applyAlignment="1">
      <alignment horizontal="right" vertical="center" wrapText="1"/>
    </xf>
    <xf numFmtId="164" fontId="8" fillId="0" borderId="0" xfId="15" applyNumberFormat="1" applyFont="1" applyFill="1" applyAlignment="1">
      <alignment horizontal="left" vertical="center" wrapText="1"/>
    </xf>
    <xf numFmtId="20" fontId="8" fillId="0" borderId="0" xfId="15" applyNumberFormat="1" applyFont="1" applyFill="1" applyAlignment="1">
      <alignment horizontal="right" vertical="center" wrapText="1"/>
    </xf>
    <xf numFmtId="20" fontId="8" fillId="0" borderId="0" xfId="15" applyNumberFormat="1" applyFont="1" applyFill="1" applyAlignment="1">
      <alignment horizontal="left" vertical="center" wrapText="1"/>
    </xf>
    <xf numFmtId="0" fontId="8" fillId="0" borderId="0" xfId="15" applyFont="1" applyAlignment="1">
      <alignment vertical="center" wrapText="1"/>
    </xf>
    <xf numFmtId="0" fontId="8" fillId="0" borderId="0" xfId="15" applyFont="1" applyAlignment="1">
      <alignment vertical="center"/>
    </xf>
    <xf numFmtId="0" fontId="5" fillId="2" borderId="2" xfId="15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5" fillId="0" borderId="2" xfId="14" applyFont="1" applyFill="1" applyBorder="1" applyAlignment="1">
      <alignment horizontal="center" vertical="center" wrapText="1"/>
    </xf>
    <xf numFmtId="0" fontId="5" fillId="0" borderId="1" xfId="13" applyFont="1" applyFill="1" applyBorder="1" applyAlignment="1">
      <alignment horizontal="left" vertical="center" wrapText="1"/>
    </xf>
    <xf numFmtId="20" fontId="3" fillId="0" borderId="4" xfId="14" applyNumberFormat="1" applyFont="1" applyFill="1" applyBorder="1" applyAlignment="1">
      <alignment horizontal="center" vertical="center" wrapText="1"/>
    </xf>
    <xf numFmtId="20" fontId="3" fillId="0" borderId="2" xfId="14" applyNumberFormat="1" applyFont="1" applyFill="1" applyBorder="1" applyAlignment="1">
      <alignment horizontal="center" vertical="center" wrapText="1"/>
    </xf>
    <xf numFmtId="0" fontId="3" fillId="0" borderId="0" xfId="10" applyNumberFormat="1" applyFont="1" applyFill="1" applyAlignment="1">
      <alignment horizontal="left" vertical="center"/>
    </xf>
    <xf numFmtId="0" fontId="5" fillId="0" borderId="2" xfId="14" applyNumberFormat="1" applyFont="1" applyBorder="1" applyAlignment="1">
      <alignment horizontal="center" vertical="center"/>
    </xf>
    <xf numFmtId="0" fontId="5" fillId="3" borderId="2" xfId="11" applyNumberFormat="1" applyFont="1" applyFill="1" applyBorder="1" applyAlignment="1">
      <alignment horizontal="center" vertical="center" wrapText="1"/>
    </xf>
    <xf numFmtId="0" fontId="5" fillId="2" borderId="2" xfId="11" applyFont="1" applyFill="1" applyBorder="1" applyAlignment="1">
      <alignment horizontal="left" vertical="center" wrapText="1"/>
    </xf>
    <xf numFmtId="20" fontId="8" fillId="0" borderId="0" xfId="11" applyNumberFormat="1" applyFont="1" applyFill="1" applyAlignment="1">
      <alignment horizontal="center" vertical="center" wrapText="1"/>
    </xf>
    <xf numFmtId="164" fontId="8" fillId="0" borderId="0" xfId="11" applyNumberFormat="1" applyFont="1" applyFill="1" applyAlignment="1">
      <alignment horizontal="center" vertical="center" wrapText="1"/>
    </xf>
    <xf numFmtId="0" fontId="5" fillId="0" borderId="2" xfId="14" applyFont="1" applyFill="1" applyBorder="1" applyAlignment="1">
      <alignment horizontal="center" vertical="center"/>
    </xf>
    <xf numFmtId="164" fontId="5" fillId="0" borderId="2" xfId="11" applyNumberFormat="1" applyFont="1" applyFill="1" applyBorder="1" applyAlignment="1">
      <alignment horizontal="center" vertical="center" wrapText="1"/>
    </xf>
    <xf numFmtId="164" fontId="5" fillId="0" borderId="2" xfId="15" applyNumberFormat="1" applyFont="1" applyFill="1" applyBorder="1" applyAlignment="1">
      <alignment horizontal="center" vertical="center" wrapText="1"/>
    </xf>
    <xf numFmtId="0" fontId="5" fillId="0" borderId="2" xfId="11" applyFont="1" applyFill="1" applyBorder="1" applyAlignment="1">
      <alignment horizontal="center" vertical="center"/>
    </xf>
    <xf numFmtId="0" fontId="5" fillId="0" borderId="2" xfId="11" applyFont="1" applyFill="1" applyBorder="1" applyAlignment="1">
      <alignment vertical="center"/>
    </xf>
    <xf numFmtId="165" fontId="5" fillId="0" borderId="2" xfId="11" applyNumberFormat="1" applyFont="1" applyFill="1" applyBorder="1" applyAlignment="1">
      <alignment horizontal="center" vertical="center"/>
    </xf>
    <xf numFmtId="20" fontId="5" fillId="0" borderId="2" xfId="11" applyNumberFormat="1" applyFont="1" applyFill="1" applyBorder="1" applyAlignment="1">
      <alignment horizontal="center" vertical="center"/>
    </xf>
    <xf numFmtId="0" fontId="5" fillId="0" borderId="2" xfId="11" applyFont="1" applyFill="1" applyBorder="1" applyAlignment="1">
      <alignment vertical="center" wrapText="1"/>
    </xf>
    <xf numFmtId="0" fontId="5" fillId="0" borderId="6" xfId="11" applyFont="1" applyFill="1" applyBorder="1" applyAlignment="1">
      <alignment horizontal="left" vertical="center" wrapText="1"/>
    </xf>
    <xf numFmtId="0" fontId="5" fillId="0" borderId="2" xfId="11" applyNumberFormat="1" applyFont="1" applyFill="1" applyBorder="1" applyAlignment="1">
      <alignment horizontal="center" vertical="center"/>
    </xf>
    <xf numFmtId="0" fontId="5" fillId="0" borderId="2" xfId="42" applyFont="1" applyFill="1" applyBorder="1" applyAlignment="1">
      <alignment horizontal="center" vertical="center"/>
    </xf>
    <xf numFmtId="0" fontId="5" fillId="0" borderId="2" xfId="42" applyFont="1" applyFill="1" applyBorder="1" applyAlignment="1">
      <alignment vertical="center" wrapText="1"/>
    </xf>
    <xf numFmtId="0" fontId="5" fillId="0" borderId="6" xfId="42" applyFont="1" applyFill="1" applyBorder="1" applyAlignment="1">
      <alignment horizontal="left" vertical="center" wrapText="1"/>
    </xf>
    <xf numFmtId="0" fontId="5" fillId="0" borderId="2" xfId="11" applyFont="1" applyFill="1" applyBorder="1" applyAlignment="1">
      <alignment horizontal="center" vertical="center" wrapText="1"/>
    </xf>
    <xf numFmtId="0" fontId="3" fillId="0" borderId="0" xfId="3" applyFont="1" applyAlignment="1">
      <alignment vertical="center"/>
    </xf>
    <xf numFmtId="0" fontId="5" fillId="0" borderId="0" xfId="48" applyFont="1" applyFill="1" applyAlignment="1">
      <alignment vertical="center"/>
    </xf>
    <xf numFmtId="0" fontId="3" fillId="0" borderId="0" xfId="49" applyFont="1" applyAlignment="1">
      <alignment vertical="center"/>
    </xf>
    <xf numFmtId="0" fontId="3" fillId="0" borderId="0" xfId="3" applyFont="1" applyAlignment="1">
      <alignment horizontal="left" vertical="center"/>
    </xf>
    <xf numFmtId="0" fontId="5" fillId="0" borderId="0" xfId="3" applyFont="1" applyAlignment="1">
      <alignment vertical="center"/>
    </xf>
    <xf numFmtId="0" fontId="5" fillId="0" borderId="0" xfId="49" applyFont="1" applyAlignment="1">
      <alignment vertical="center"/>
    </xf>
    <xf numFmtId="0" fontId="5" fillId="0" borderId="0" xfId="3" applyFont="1" applyAlignment="1">
      <alignment horizontal="left" vertical="center"/>
    </xf>
    <xf numFmtId="0" fontId="5" fillId="0" borderId="2" xfId="7" applyFont="1" applyFill="1" applyBorder="1" applyAlignment="1">
      <alignment horizontal="center" vertical="center" wrapText="1"/>
    </xf>
    <xf numFmtId="20" fontId="5" fillId="3" borderId="2" xfId="7" applyNumberFormat="1" applyFont="1" applyFill="1" applyBorder="1" applyAlignment="1">
      <alignment horizontal="center" vertical="center" wrapText="1"/>
    </xf>
    <xf numFmtId="20" fontId="5" fillId="0" borderId="2" xfId="7" applyNumberFormat="1" applyFont="1" applyFill="1" applyBorder="1" applyAlignment="1">
      <alignment horizontal="center" vertical="center" wrapText="1"/>
    </xf>
    <xf numFmtId="0" fontId="5" fillId="0" borderId="2" xfId="7" applyFont="1" applyFill="1" applyBorder="1" applyAlignment="1">
      <alignment horizontal="center" vertical="center" wrapText="1"/>
    </xf>
    <xf numFmtId="20" fontId="5" fillId="3" borderId="2" xfId="7" applyNumberFormat="1" applyFont="1" applyFill="1" applyBorder="1" applyAlignment="1">
      <alignment horizontal="center" vertical="center" wrapText="1"/>
    </xf>
    <xf numFmtId="20" fontId="5" fillId="0" borderId="2" xfId="7" applyNumberFormat="1" applyFont="1" applyFill="1" applyBorder="1" applyAlignment="1">
      <alignment horizontal="center" vertical="center" wrapText="1"/>
    </xf>
    <xf numFmtId="0" fontId="5" fillId="2" borderId="0" xfId="10" applyFont="1" applyFill="1" applyAlignment="1">
      <alignment vertical="center"/>
    </xf>
    <xf numFmtId="20" fontId="5" fillId="0" borderId="1" xfId="7" applyNumberFormat="1" applyFont="1" applyFill="1" applyBorder="1" applyAlignment="1">
      <alignment horizontal="center" vertical="center" wrapText="1"/>
    </xf>
    <xf numFmtId="0" fontId="5" fillId="0" borderId="2" xfId="7" applyFont="1" applyFill="1" applyBorder="1" applyAlignment="1">
      <alignment horizontal="center" vertical="center" wrapText="1"/>
    </xf>
    <xf numFmtId="20" fontId="5" fillId="3" borderId="1" xfId="7" applyNumberFormat="1" applyFont="1" applyFill="1" applyBorder="1" applyAlignment="1">
      <alignment horizontal="center" vertical="center" wrapText="1"/>
    </xf>
    <xf numFmtId="20" fontId="5" fillId="3" borderId="5" xfId="7" applyNumberFormat="1" applyFont="1" applyFill="1" applyBorder="1" applyAlignment="1">
      <alignment horizontal="center" vertical="center" wrapText="1"/>
    </xf>
    <xf numFmtId="20" fontId="5" fillId="3" borderId="2" xfId="7" applyNumberFormat="1" applyFont="1" applyFill="1" applyBorder="1" applyAlignment="1">
      <alignment horizontal="center" vertical="center" wrapText="1"/>
    </xf>
    <xf numFmtId="20" fontId="5" fillId="0" borderId="2" xfId="7" applyNumberFormat="1" applyFont="1" applyFill="1" applyBorder="1" applyAlignment="1">
      <alignment horizontal="center" vertical="center" wrapText="1"/>
    </xf>
    <xf numFmtId="0" fontId="5" fillId="0" borderId="2" xfId="11" applyFont="1" applyFill="1" applyBorder="1" applyAlignment="1">
      <alignment horizontal="left" vertical="center" wrapText="1"/>
    </xf>
    <xf numFmtId="0" fontId="8" fillId="0" borderId="2" xfId="11" applyFont="1" applyBorder="1" applyAlignment="1">
      <alignment horizontal="center" vertical="center"/>
    </xf>
    <xf numFmtId="0" fontId="8" fillId="0" borderId="2" xfId="11" applyFont="1" applyBorder="1" applyAlignment="1">
      <alignment vertical="center" wrapText="1"/>
    </xf>
    <xf numFmtId="20" fontId="8" fillId="0" borderId="2" xfId="11" applyNumberFormat="1" applyFont="1" applyBorder="1" applyAlignment="1">
      <alignment horizontal="center" vertical="center"/>
    </xf>
    <xf numFmtId="0" fontId="5" fillId="2" borderId="2" xfId="14" applyFont="1" applyFill="1" applyBorder="1" applyAlignment="1">
      <alignment horizontal="left" vertical="center" wrapText="1"/>
    </xf>
    <xf numFmtId="20" fontId="8" fillId="0" borderId="0" xfId="15" applyNumberFormat="1" applyFont="1" applyFill="1" applyAlignment="1">
      <alignment horizontal="center" vertical="center" wrapText="1"/>
    </xf>
    <xf numFmtId="164" fontId="8" fillId="0" borderId="0" xfId="15" applyNumberFormat="1" applyFont="1" applyFill="1" applyAlignment="1">
      <alignment horizontal="center" vertical="center" wrapText="1"/>
    </xf>
    <xf numFmtId="1" fontId="5" fillId="0" borderId="0" xfId="10" applyNumberFormat="1" applyFont="1" applyFill="1" applyAlignment="1">
      <alignment vertical="center"/>
    </xf>
    <xf numFmtId="3" fontId="0" fillId="0" borderId="0" xfId="0" applyNumberFormat="1"/>
    <xf numFmtId="0" fontId="0" fillId="0" borderId="2" xfId="0" applyBorder="1"/>
    <xf numFmtId="3" fontId="0" fillId="0" borderId="2" xfId="0" applyNumberFormat="1" applyBorder="1"/>
    <xf numFmtId="20" fontId="5" fillId="0" borderId="1" xfId="7" applyNumberFormat="1" applyFont="1" applyFill="1" applyBorder="1" applyAlignment="1">
      <alignment horizontal="center" vertical="center" wrapText="1"/>
    </xf>
    <xf numFmtId="20" fontId="5" fillId="0" borderId="3" xfId="7" applyNumberFormat="1" applyFont="1" applyFill="1" applyBorder="1" applyAlignment="1">
      <alignment horizontal="center" vertical="center" wrapText="1"/>
    </xf>
    <xf numFmtId="20" fontId="5" fillId="0" borderId="5" xfId="7" applyNumberFormat="1" applyFont="1" applyFill="1" applyBorder="1" applyAlignment="1">
      <alignment horizontal="center" vertical="center" wrapText="1"/>
    </xf>
    <xf numFmtId="0" fontId="3" fillId="0" borderId="0" xfId="10" applyFont="1" applyFill="1" applyAlignment="1">
      <alignment horizontal="center" vertical="center" wrapText="1"/>
    </xf>
    <xf numFmtId="0" fontId="5" fillId="0" borderId="1" xfId="10" applyFont="1" applyFill="1" applyBorder="1" applyAlignment="1">
      <alignment horizontal="center" vertical="center" wrapText="1"/>
    </xf>
    <xf numFmtId="0" fontId="5" fillId="0" borderId="3" xfId="10" applyFont="1" applyFill="1" applyBorder="1" applyAlignment="1">
      <alignment horizontal="center" vertical="center" wrapText="1"/>
    </xf>
    <xf numFmtId="0" fontId="5" fillId="0" borderId="2" xfId="7" applyFont="1" applyFill="1" applyBorder="1" applyAlignment="1">
      <alignment horizontal="center" vertical="center" wrapText="1"/>
    </xf>
    <xf numFmtId="0" fontId="5" fillId="0" borderId="2" xfId="7" applyFont="1" applyFill="1" applyBorder="1" applyAlignment="1">
      <alignment horizontal="center" vertical="center"/>
    </xf>
    <xf numFmtId="0" fontId="5" fillId="0" borderId="1" xfId="7" applyFont="1" applyFill="1" applyBorder="1" applyAlignment="1">
      <alignment horizontal="center" vertical="center" wrapText="1"/>
    </xf>
    <xf numFmtId="0" fontId="5" fillId="0" borderId="3" xfId="7" applyFont="1" applyFill="1" applyBorder="1" applyAlignment="1">
      <alignment horizontal="center" vertical="center" wrapText="1"/>
    </xf>
    <xf numFmtId="0" fontId="5" fillId="0" borderId="2" xfId="7" applyFont="1" applyFill="1" applyBorder="1" applyAlignment="1">
      <alignment vertical="center"/>
    </xf>
    <xf numFmtId="20" fontId="5" fillId="3" borderId="1" xfId="7" applyNumberFormat="1" applyFont="1" applyFill="1" applyBorder="1" applyAlignment="1">
      <alignment horizontal="center" vertical="center" wrapText="1"/>
    </xf>
    <xf numFmtId="20" fontId="5" fillId="3" borderId="5" xfId="7" applyNumberFormat="1" applyFont="1" applyFill="1" applyBorder="1" applyAlignment="1">
      <alignment horizontal="center" vertical="center" wrapText="1"/>
    </xf>
    <xf numFmtId="20" fontId="5" fillId="3" borderId="3" xfId="7" applyNumberFormat="1" applyFont="1" applyFill="1" applyBorder="1" applyAlignment="1">
      <alignment horizontal="center" vertical="center" wrapText="1"/>
    </xf>
    <xf numFmtId="20" fontId="5" fillId="3" borderId="2" xfId="7" applyNumberFormat="1" applyFont="1" applyFill="1" applyBorder="1" applyAlignment="1">
      <alignment horizontal="center" vertical="center" wrapText="1"/>
    </xf>
    <xf numFmtId="0" fontId="11" fillId="0" borderId="0" xfId="7" applyFont="1" applyBorder="1" applyAlignment="1">
      <alignment vertical="center"/>
    </xf>
    <xf numFmtId="0" fontId="11" fillId="0" borderId="0" xfId="7" applyFont="1" applyBorder="1" applyAlignment="1">
      <alignment horizontal="right" vertical="center"/>
    </xf>
    <xf numFmtId="0" fontId="11" fillId="0" borderId="0" xfId="8" applyFont="1" applyBorder="1" applyAlignment="1">
      <alignment horizontal="left" vertical="center"/>
    </xf>
    <xf numFmtId="164" fontId="11" fillId="0" borderId="0" xfId="7" applyNumberFormat="1" applyFont="1" applyFill="1" applyAlignment="1">
      <alignment vertical="center"/>
    </xf>
    <xf numFmtId="0" fontId="11" fillId="0" borderId="0" xfId="7" applyFont="1" applyFill="1" applyAlignment="1">
      <alignment vertical="center"/>
    </xf>
    <xf numFmtId="14" fontId="11" fillId="0" borderId="0" xfId="7" applyNumberFormat="1" applyFont="1" applyFill="1" applyBorder="1" applyAlignment="1">
      <alignment horizontal="right" vertical="center"/>
    </xf>
    <xf numFmtId="14" fontId="11" fillId="0" borderId="0" xfId="9" applyNumberFormat="1" applyFont="1" applyFill="1" applyBorder="1" applyAlignment="1">
      <alignment horizontal="right" vertical="center"/>
    </xf>
    <xf numFmtId="0" fontId="10" fillId="0" borderId="0" xfId="10" applyFont="1" applyAlignment="1">
      <alignment vertical="center"/>
    </xf>
    <xf numFmtId="0" fontId="11" fillId="0" borderId="0" xfId="10" applyFont="1" applyFill="1" applyAlignment="1">
      <alignment vertical="center"/>
    </xf>
    <xf numFmtId="0" fontId="10" fillId="0" borderId="0" xfId="10" applyFont="1" applyFill="1" applyAlignment="1">
      <alignment vertical="center" wrapText="1"/>
    </xf>
    <xf numFmtId="0" fontId="10" fillId="0" borderId="0" xfId="10" applyFont="1" applyFill="1" applyAlignment="1">
      <alignment horizontal="center" vertical="center" wrapText="1"/>
    </xf>
    <xf numFmtId="0" fontId="10" fillId="0" borderId="0" xfId="10" applyFont="1" applyFill="1" applyAlignment="1">
      <alignment vertical="center"/>
    </xf>
    <xf numFmtId="20" fontId="11" fillId="0" borderId="0" xfId="10" applyNumberFormat="1" applyFont="1" applyFill="1" applyAlignment="1">
      <alignment vertical="center"/>
    </xf>
    <xf numFmtId="14" fontId="10" fillId="0" borderId="0" xfId="10" applyNumberFormat="1" applyFont="1" applyFill="1" applyAlignment="1">
      <alignment horizontal="left" vertical="center"/>
    </xf>
    <xf numFmtId="0" fontId="11" fillId="0" borderId="0" xfId="11" applyFont="1" applyBorder="1" applyAlignment="1">
      <alignment horizontal="left" vertical="center"/>
    </xf>
    <xf numFmtId="0" fontId="10" fillId="0" borderId="0" xfId="10" applyNumberFormat="1" applyFont="1" applyFill="1" applyAlignment="1">
      <alignment horizontal="left" vertical="center"/>
    </xf>
    <xf numFmtId="0" fontId="11" fillId="0" borderId="0" xfId="10" applyFont="1" applyFill="1" applyAlignment="1">
      <alignment horizontal="left" vertical="center"/>
    </xf>
    <xf numFmtId="0" fontId="10" fillId="0" borderId="0" xfId="10" applyFont="1" applyFill="1" applyAlignment="1">
      <alignment horizontal="left" vertical="center"/>
    </xf>
    <xf numFmtId="3" fontId="10" fillId="0" borderId="0" xfId="10" applyNumberFormat="1" applyFont="1" applyFill="1" applyAlignment="1">
      <alignment horizontal="left" vertical="center"/>
    </xf>
    <xf numFmtId="0" fontId="11" fillId="0" borderId="0" xfId="11" applyFont="1" applyFill="1" applyBorder="1" applyAlignment="1">
      <alignment horizontal="left" vertical="center"/>
    </xf>
    <xf numFmtId="0" fontId="11" fillId="0" borderId="1" xfId="10" applyFont="1" applyFill="1" applyBorder="1" applyAlignment="1">
      <alignment horizontal="center" vertical="center" wrapText="1"/>
    </xf>
    <xf numFmtId="0" fontId="11" fillId="0" borderId="2" xfId="7" applyFont="1" applyFill="1" applyBorder="1" applyAlignment="1">
      <alignment horizontal="center" vertical="center" wrapText="1"/>
    </xf>
    <xf numFmtId="0" fontId="11" fillId="0" borderId="1" xfId="7" applyFont="1" applyFill="1" applyBorder="1" applyAlignment="1">
      <alignment horizontal="center" vertical="center" wrapText="1"/>
    </xf>
    <xf numFmtId="0" fontId="11" fillId="0" borderId="3" xfId="10" applyFont="1" applyFill="1" applyBorder="1" applyAlignment="1">
      <alignment horizontal="center" vertical="center" wrapText="1"/>
    </xf>
    <xf numFmtId="0" fontId="11" fillId="0" borderId="2" xfId="7" applyFont="1" applyFill="1" applyBorder="1" applyAlignment="1">
      <alignment horizontal="center" vertical="center"/>
    </xf>
    <xf numFmtId="0" fontId="11" fillId="0" borderId="3" xfId="7" applyFont="1" applyFill="1" applyBorder="1" applyAlignment="1">
      <alignment horizontal="center" vertical="center" wrapText="1"/>
    </xf>
    <xf numFmtId="0" fontId="11" fillId="0" borderId="2" xfId="7" applyFont="1" applyFill="1" applyBorder="1" applyAlignment="1">
      <alignment vertical="center"/>
    </xf>
    <xf numFmtId="0" fontId="11" fillId="0" borderId="2" xfId="7" applyFont="1" applyFill="1" applyBorder="1" applyAlignment="1">
      <alignment horizontal="center" vertical="center" wrapText="1"/>
    </xf>
    <xf numFmtId="0" fontId="11" fillId="0" borderId="2" xfId="10" applyFont="1" applyFill="1" applyBorder="1" applyAlignment="1">
      <alignment vertical="center"/>
    </xf>
    <xf numFmtId="0" fontId="11" fillId="0" borderId="2" xfId="14" applyFont="1" applyBorder="1" applyAlignment="1">
      <alignment horizontal="center" vertical="center" wrapText="1"/>
    </xf>
    <xf numFmtId="0" fontId="11" fillId="2" borderId="1" xfId="11" applyFont="1" applyFill="1" applyBorder="1" applyAlignment="1">
      <alignment horizontal="left" vertical="center" wrapText="1"/>
    </xf>
    <xf numFmtId="0" fontId="11" fillId="0" borderId="2" xfId="14" applyNumberFormat="1" applyFont="1" applyBorder="1" applyAlignment="1">
      <alignment horizontal="center" vertical="center"/>
    </xf>
    <xf numFmtId="164" fontId="13" fillId="0" borderId="2" xfId="11" applyNumberFormat="1" applyFont="1" applyBorder="1" applyAlignment="1">
      <alignment horizontal="center" vertical="center" wrapText="1"/>
    </xf>
    <xf numFmtId="20" fontId="10" fillId="0" borderId="4" xfId="14" applyNumberFormat="1" applyFont="1" applyBorder="1" applyAlignment="1">
      <alignment horizontal="center" vertical="center" wrapText="1"/>
    </xf>
    <xf numFmtId="164" fontId="11" fillId="0" borderId="2" xfId="7" applyNumberFormat="1" applyFont="1" applyFill="1" applyBorder="1" applyAlignment="1">
      <alignment horizontal="center" vertical="center" wrapText="1"/>
    </xf>
    <xf numFmtId="20" fontId="10" fillId="0" borderId="2" xfId="14" applyNumberFormat="1" applyFont="1" applyBorder="1" applyAlignment="1">
      <alignment horizontal="center" vertical="center" wrapText="1"/>
    </xf>
    <xf numFmtId="0" fontId="11" fillId="3" borderId="2" xfId="7" applyFont="1" applyFill="1" applyBorder="1" applyAlignment="1">
      <alignment horizontal="center" vertical="center" wrapText="1"/>
    </xf>
    <xf numFmtId="0" fontId="11" fillId="2" borderId="1" xfId="13" applyFont="1" applyFill="1" applyBorder="1" applyAlignment="1">
      <alignment horizontal="left" vertical="center" wrapText="1"/>
    </xf>
    <xf numFmtId="0" fontId="11" fillId="0" borderId="2" xfId="14" applyFont="1" applyBorder="1" applyAlignment="1">
      <alignment horizontal="center" vertical="center"/>
    </xf>
    <xf numFmtId="20" fontId="11" fillId="0" borderId="2" xfId="7" applyNumberFormat="1" applyFont="1" applyFill="1" applyBorder="1" applyAlignment="1">
      <alignment horizontal="center" vertical="center" wrapText="1"/>
    </xf>
    <xf numFmtId="0" fontId="11" fillId="0" borderId="2" xfId="14" applyFont="1" applyBorder="1" applyAlignment="1">
      <alignment horizontal="right" vertical="center"/>
    </xf>
    <xf numFmtId="0" fontId="11" fillId="0" borderId="2" xfId="10" applyFont="1" applyFill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3" fillId="0" borderId="2" xfId="0" applyNumberFormat="1" applyFont="1" applyBorder="1" applyAlignment="1">
      <alignment horizontal="center" vertical="center"/>
    </xf>
    <xf numFmtId="20" fontId="13" fillId="0" borderId="2" xfId="0" applyNumberFormat="1" applyFont="1" applyBorder="1" applyAlignment="1">
      <alignment horizontal="center" vertical="center"/>
    </xf>
    <xf numFmtId="20" fontId="11" fillId="3" borderId="1" xfId="7" applyNumberFormat="1" applyFont="1" applyFill="1" applyBorder="1" applyAlignment="1">
      <alignment horizontal="center" vertical="center" wrapText="1"/>
    </xf>
    <xf numFmtId="20" fontId="11" fillId="3" borderId="3" xfId="7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1" fillId="2" borderId="2" xfId="11" applyFont="1" applyFill="1" applyBorder="1" applyAlignment="1">
      <alignment horizontal="left" vertical="center" wrapText="1"/>
    </xf>
    <xf numFmtId="20" fontId="11" fillId="3" borderId="2" xfId="7" applyNumberFormat="1" applyFont="1" applyFill="1" applyBorder="1" applyAlignment="1">
      <alignment horizontal="center" vertical="center" wrapText="1"/>
    </xf>
    <xf numFmtId="0" fontId="11" fillId="3" borderId="2" xfId="11" applyNumberFormat="1" applyFont="1" applyFill="1" applyBorder="1" applyAlignment="1">
      <alignment horizontal="center" vertical="center" wrapText="1"/>
    </xf>
    <xf numFmtId="20" fontId="11" fillId="0" borderId="0" xfId="11" applyNumberFormat="1" applyFont="1" applyFill="1" applyBorder="1" applyAlignment="1">
      <alignment horizontal="left" vertical="center" wrapText="1"/>
    </xf>
    <xf numFmtId="20" fontId="11" fillId="0" borderId="0" xfId="7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center" vertical="center" wrapText="1"/>
    </xf>
    <xf numFmtId="0" fontId="13" fillId="0" borderId="0" xfId="11" applyFont="1" applyFill="1" applyAlignment="1">
      <alignment vertical="center" wrapText="1"/>
    </xf>
    <xf numFmtId="20" fontId="13" fillId="0" borderId="0" xfId="11" applyNumberFormat="1" applyFont="1" applyFill="1" applyAlignment="1">
      <alignment vertical="center" wrapText="1"/>
    </xf>
    <xf numFmtId="21" fontId="13" fillId="0" borderId="0" xfId="11" applyNumberFormat="1" applyFont="1" applyFill="1" applyAlignment="1">
      <alignment horizontal="right" vertical="center" wrapText="1"/>
    </xf>
    <xf numFmtId="164" fontId="13" fillId="0" borderId="0" xfId="11" applyNumberFormat="1" applyFont="1" applyFill="1" applyAlignment="1">
      <alignment horizontal="left" vertical="center" wrapText="1"/>
    </xf>
    <xf numFmtId="20" fontId="13" fillId="0" borderId="0" xfId="11" applyNumberFormat="1" applyFont="1" applyFill="1" applyAlignment="1">
      <alignment horizontal="right" vertical="center" wrapText="1"/>
    </xf>
    <xf numFmtId="20" fontId="11" fillId="0" borderId="0" xfId="10" applyNumberFormat="1" applyFont="1" applyFill="1" applyBorder="1" applyAlignment="1">
      <alignment horizontal="center" vertical="center" wrapText="1"/>
    </xf>
    <xf numFmtId="20" fontId="13" fillId="0" borderId="0" xfId="11" applyNumberFormat="1" applyFont="1" applyFill="1" applyAlignment="1">
      <alignment horizontal="left" vertical="center" wrapText="1"/>
    </xf>
    <xf numFmtId="49" fontId="10" fillId="0" borderId="0" xfId="10" applyNumberFormat="1" applyFont="1" applyFill="1" applyBorder="1" applyAlignment="1">
      <alignment vertical="center" wrapText="1"/>
    </xf>
    <xf numFmtId="0" fontId="13" fillId="0" borderId="0" xfId="11" applyFont="1" applyAlignment="1">
      <alignment vertical="center" wrapText="1"/>
    </xf>
    <xf numFmtId="0" fontId="13" fillId="0" borderId="0" xfId="11" applyFont="1" applyAlignment="1">
      <alignment vertical="center"/>
    </xf>
    <xf numFmtId="164" fontId="10" fillId="0" borderId="0" xfId="7" applyNumberFormat="1" applyFont="1" applyFill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20" fontId="11" fillId="3" borderId="1" xfId="7" applyNumberFormat="1" applyFont="1" applyFill="1" applyBorder="1" applyAlignment="1">
      <alignment horizontal="center" vertical="center" wrapText="1"/>
    </xf>
    <xf numFmtId="20" fontId="11" fillId="3" borderId="2" xfId="7" applyNumberFormat="1" applyFont="1" applyFill="1" applyBorder="1" applyAlignment="1">
      <alignment horizontal="center" vertical="center" wrapText="1"/>
    </xf>
    <xf numFmtId="1" fontId="10" fillId="0" borderId="0" xfId="10" applyNumberFormat="1" applyFont="1" applyFill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20" fontId="11" fillId="3" borderId="5" xfId="7" applyNumberFormat="1" applyFont="1" applyFill="1" applyBorder="1" applyAlignment="1">
      <alignment horizontal="center" vertical="center" wrapText="1"/>
    </xf>
    <xf numFmtId="20" fontId="10" fillId="2" borderId="4" xfId="14" applyNumberFormat="1" applyFont="1" applyFill="1" applyBorder="1" applyAlignment="1">
      <alignment horizontal="center" vertical="center" wrapText="1"/>
    </xf>
    <xf numFmtId="0" fontId="11" fillId="2" borderId="6" xfId="11" applyFont="1" applyFill="1" applyBorder="1" applyAlignment="1">
      <alignment horizontal="left" vertical="center" wrapText="1"/>
    </xf>
    <xf numFmtId="0" fontId="11" fillId="0" borderId="2" xfId="11" applyNumberFormat="1" applyFont="1" applyBorder="1" applyAlignment="1">
      <alignment horizontal="center" vertical="center"/>
    </xf>
    <xf numFmtId="0" fontId="11" fillId="3" borderId="2" xfId="11" applyFont="1" applyFill="1" applyBorder="1" applyAlignment="1">
      <alignment horizontal="center" vertical="center" wrapText="1"/>
    </xf>
    <xf numFmtId="20" fontId="11" fillId="3" borderId="5" xfId="7" applyNumberFormat="1" applyFont="1" applyFill="1" applyBorder="1" applyAlignment="1">
      <alignment horizontal="center" vertical="center" wrapText="1"/>
    </xf>
    <xf numFmtId="0" fontId="0" fillId="0" borderId="2" xfId="0" applyFill="1" applyBorder="1"/>
  </cellXfs>
  <cellStyles count="50">
    <cellStyle name="Обычный" xfId="0" builtinId="0"/>
    <cellStyle name="Обычный 12" xfId="2"/>
    <cellStyle name="Обычный 2" xfId="27"/>
    <cellStyle name="Обычный 2 2 10 3 2 2 3 3 3" xfId="30"/>
    <cellStyle name="Обычный 2 2 10 3 2 2 4 3 3" xfId="11"/>
    <cellStyle name="Обычный 2 2 10 3 2 2 4 3 3 2" xfId="47"/>
    <cellStyle name="Обычный 2 2 10 3 2 2 4 3 3 3" xfId="42"/>
    <cellStyle name="Обычный 2 2 10 3 3 3 18 3 2 2 2 2 3 3 2 2 2 3 2 3 2 2 3 2 5 4 2 2 2 2 3 2 2 2 2 2" xfId="28"/>
    <cellStyle name="Обычный 2 2 10 3 3 3 18 3 2 2 2 2 3 3 2 2 2 3 2 3 2 2 3 2 5 4 2 2 2 2 3 2 2 2 2 2 2" xfId="40"/>
    <cellStyle name="Обычный 2 2 2 2 2 2 2 2 2 2 3 2 2 2 2 3 3 2 2 3 2 2 4 2 3 2 2 3 4 2 2 2 2 2 2 2 3 2 3 2 16 3 2" xfId="23"/>
    <cellStyle name="Обычный 2 2 2 2 2 2 2 2 2 2 3 2 2 2 2 3 3 2 2 3 2 2 4 2 3 2 2 3 4 2 2 2 2 2 2 2 3 2 3 2 16 3 2 2" xfId="35"/>
    <cellStyle name="Обычный 2 2 2 2 2 2 2 2 2 2 3 2 2 2 2 3 3 4 2 3 2 2 2 2 2 2 2 2 3 8 5 2 3 2 3 2 2 3 2 4" xfId="6"/>
    <cellStyle name="Обычный 2 2 2 2 2 2 2 2 2 2 3 2 2 2 2 3 3 4 2 3 2 2 2 2 2 2 2 2 3 8 5 2 3 2 3 2 2 3 2 4 2" xfId="41"/>
    <cellStyle name="Обычный 2 2 2 2 2 2 2 2 2 2 3 2 2 2 2 3 3 4 2 3 2 2 2 2 2 2 2 2 3 8 5 2 3 2 3 3 2 2 2" xfId="22"/>
    <cellStyle name="Обычный 2 2 2 2 2 2 2 2 2 2 3 2 2 2 2 3 3 4 2 3 2 2 2 2 2 2 2 2 3 8 5 2 3 2 3 3 2 2 2 2" xfId="34"/>
    <cellStyle name="Обычный 2 2 2 2 2 2 2 2 2 2 3 2 2 2 2 3 3 4 2 3 2 4 2 2 3 2 2 2 2 2 2 2 3 2" xfId="25"/>
    <cellStyle name="Обычный 2 2 2 2 2 2 2 2 2 2 3 2 2 2 2 3 3 4 2 3 2 4 2 2 3 2 2 2 2 2 2 2 3 2 2" xfId="37"/>
    <cellStyle name="Обычный 2 2 2 2 2 2 2 2 2 2 3 2 2 2 2 3 3 4 4 6" xfId="17"/>
    <cellStyle name="Обычный 2 2 2 2 2 2 2 2 2 2 3 2 2 2 2 3 3 4 6 2 2" xfId="48"/>
    <cellStyle name="Обычный 2 2 2 2 2 2 2 2 2 2 3 2 2 2 2 3 3 4 9" xfId="45"/>
    <cellStyle name="Обычный 2 2 2 2 2 4 2 3 2 2 2 2 2 2 13" xfId="12"/>
    <cellStyle name="Обычный 2 2 2 2 2 4 2 3 2 2 2 2 2 2 13 2" xfId="44"/>
    <cellStyle name="Обычный 2 2 2 2 2 4 2 3 2 2 2 3 2 2 2 3" xfId="26"/>
    <cellStyle name="Обычный 2 2 2 2 2 4 2 3 2 2 2 3 2 2 2 3 2" xfId="38"/>
    <cellStyle name="Обычный 2 2 2 5 2 2 2 2 3 2" xfId="31"/>
    <cellStyle name="Обычный 2 2 2 5 2 2 2 2 3 2 2" xfId="39"/>
    <cellStyle name="Обычный 2 2 2 8" xfId="14"/>
    <cellStyle name="Обычный 2 2 4 4" xfId="1"/>
    <cellStyle name="Обычный 2 2 4 5 3" xfId="5"/>
    <cellStyle name="Обычный 2 2 6 2 2 4" xfId="18"/>
    <cellStyle name="Обычный 2 3" xfId="29"/>
    <cellStyle name="Обычный 2 3 2 2 2 2 2 4 3 2 3 3 3" xfId="16"/>
    <cellStyle name="Обычный 2 3 2 2 2 3 2 2 2 2" xfId="20"/>
    <cellStyle name="Обычный 2 3 3 2 2 2 4 3 2 3 8 5 2 3 2 3 2 2 2 2 2 4" xfId="4"/>
    <cellStyle name="Обычный 2 3 3 2 2 2 4 3 2 3 8 5 2 3 2 3 2 2 2 2 2 4 2" xfId="43"/>
    <cellStyle name="Обычный 2 3 3 2 2 2 4 3 2 3 8 5 2 3 2 3 3 2 2 2" xfId="21"/>
    <cellStyle name="Обычный 2 3 3 2 2 2 4 3 2 3 8 5 2 3 2 3 3 2 2 2 2" xfId="33"/>
    <cellStyle name="Обычный 2 3 3 2 4 2" xfId="49"/>
    <cellStyle name="Обычный 2 4 2" xfId="15"/>
    <cellStyle name="Обычный 21 2" xfId="9"/>
    <cellStyle name="Обычный 3" xfId="13"/>
    <cellStyle name="Обычный 3 2 2" xfId="3"/>
    <cellStyle name="Обычный 3 3" xfId="32"/>
    <cellStyle name="Обычный 4 3 2 2 3 2 10" xfId="46"/>
    <cellStyle name="Обычный 4 3 2 2 3 2 3 2 2 2 2 3 6" xfId="24"/>
    <cellStyle name="Обычный 4 3 2 2 3 2 3 2 2 2 2 3 6 2" xfId="36"/>
    <cellStyle name="Обычный 6 2" xfId="19"/>
    <cellStyle name="Обычный_Москва" xfId="8"/>
    <cellStyle name="Обычный_расписания_с_АСЦ_по_форме_для_ПР_(1) 2" xfId="10"/>
    <cellStyle name="Обычный_расписания_с_АСЦ_по_форме_для_ПР_(1)_Новые маршруты ЕМС кольца 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tabSelected="1" workbookViewId="0">
      <selection activeCell="I9" sqref="I9"/>
    </sheetView>
  </sheetViews>
  <sheetFormatPr defaultRowHeight="14.4" x14ac:dyDescent="0.3"/>
  <cols>
    <col min="1" max="1" width="16.88671875" bestFit="1" customWidth="1"/>
    <col min="2" max="2" width="12.5546875" style="134" bestFit="1" customWidth="1"/>
    <col min="3" max="3" width="26.109375" bestFit="1" customWidth="1"/>
  </cols>
  <sheetData>
    <row r="1" spans="1:3" x14ac:dyDescent="0.3">
      <c r="A1" s="135" t="s">
        <v>200</v>
      </c>
      <c r="B1" s="136" t="s">
        <v>201</v>
      </c>
      <c r="C1" s="135" t="s">
        <v>202</v>
      </c>
    </row>
    <row r="2" spans="1:3" x14ac:dyDescent="0.3">
      <c r="A2" s="135" t="s">
        <v>135</v>
      </c>
      <c r="B2" s="136">
        <v>146</v>
      </c>
      <c r="C2" s="135" t="s">
        <v>46</v>
      </c>
    </row>
    <row r="3" spans="1:3" x14ac:dyDescent="0.3">
      <c r="A3" s="135" t="s">
        <v>136</v>
      </c>
      <c r="B3" s="136">
        <v>118.5</v>
      </c>
      <c r="C3" s="135" t="s">
        <v>56</v>
      </c>
    </row>
    <row r="4" spans="1:3" x14ac:dyDescent="0.3">
      <c r="A4" s="135" t="s">
        <v>192</v>
      </c>
      <c r="B4" s="136">
        <v>117</v>
      </c>
      <c r="C4" s="135" t="s">
        <v>48</v>
      </c>
    </row>
    <row r="5" spans="1:3" x14ac:dyDescent="0.3">
      <c r="A5" s="135" t="s">
        <v>190</v>
      </c>
      <c r="B5" s="136">
        <v>116</v>
      </c>
      <c r="C5" s="135" t="s">
        <v>49</v>
      </c>
    </row>
    <row r="6" spans="1:3" x14ac:dyDescent="0.3">
      <c r="A6" s="135" t="s">
        <v>137</v>
      </c>
      <c r="B6" s="136">
        <v>109.5</v>
      </c>
      <c r="C6" s="135" t="s">
        <v>82</v>
      </c>
    </row>
    <row r="7" spans="1:3" x14ac:dyDescent="0.3">
      <c r="A7" s="135" t="s">
        <v>138</v>
      </c>
      <c r="B7" s="136">
        <v>109</v>
      </c>
      <c r="C7" s="135" t="s">
        <v>49</v>
      </c>
    </row>
    <row r="8" spans="1:3" x14ac:dyDescent="0.3">
      <c r="A8" s="135" t="s">
        <v>139</v>
      </c>
      <c r="B8" s="136">
        <v>106.5</v>
      </c>
      <c r="C8" s="135" t="s">
        <v>64</v>
      </c>
    </row>
    <row r="9" spans="1:3" x14ac:dyDescent="0.3">
      <c r="A9" s="135" t="s">
        <v>140</v>
      </c>
      <c r="B9" s="136">
        <v>120</v>
      </c>
      <c r="C9" s="135" t="s">
        <v>64</v>
      </c>
    </row>
    <row r="10" spans="1:3" x14ac:dyDescent="0.3">
      <c r="A10" s="135" t="s">
        <v>141</v>
      </c>
      <c r="B10" s="136">
        <v>102</v>
      </c>
      <c r="C10" s="135" t="s">
        <v>56</v>
      </c>
    </row>
    <row r="11" spans="1:3" x14ac:dyDescent="0.3">
      <c r="A11" s="135" t="s">
        <v>142</v>
      </c>
      <c r="B11" s="136">
        <v>124</v>
      </c>
      <c r="C11" s="135" t="s">
        <v>56</v>
      </c>
    </row>
    <row r="12" spans="1:3" x14ac:dyDescent="0.3">
      <c r="A12" s="135" t="s">
        <v>143</v>
      </c>
      <c r="B12" s="136">
        <v>101.97017218675994</v>
      </c>
      <c r="C12" s="135" t="s">
        <v>56</v>
      </c>
    </row>
    <row r="13" spans="1:3" x14ac:dyDescent="0.3">
      <c r="A13" s="135" t="s">
        <v>144</v>
      </c>
      <c r="B13" s="136">
        <v>112.5</v>
      </c>
      <c r="C13" s="135" t="s">
        <v>46</v>
      </c>
    </row>
    <row r="14" spans="1:3" x14ac:dyDescent="0.3">
      <c r="A14" s="135" t="s">
        <v>145</v>
      </c>
      <c r="B14" s="136">
        <v>112</v>
      </c>
      <c r="C14" s="135" t="s">
        <v>84</v>
      </c>
    </row>
    <row r="15" spans="1:3" x14ac:dyDescent="0.3">
      <c r="A15" s="135" t="s">
        <v>146</v>
      </c>
      <c r="B15" s="136">
        <v>111.5</v>
      </c>
      <c r="C15" s="135" t="s">
        <v>49</v>
      </c>
    </row>
    <row r="16" spans="1:3" x14ac:dyDescent="0.3">
      <c r="A16" s="135" t="s">
        <v>147</v>
      </c>
      <c r="B16" s="136">
        <v>110</v>
      </c>
      <c r="C16" s="135" t="s">
        <v>82</v>
      </c>
    </row>
    <row r="17" spans="1:3" x14ac:dyDescent="0.3">
      <c r="A17" s="135" t="s">
        <v>199</v>
      </c>
      <c r="B17" s="136">
        <v>109</v>
      </c>
      <c r="C17" s="135" t="s">
        <v>49</v>
      </c>
    </row>
    <row r="18" spans="1:3" x14ac:dyDescent="0.3">
      <c r="A18" s="135" t="s">
        <v>148</v>
      </c>
      <c r="B18" s="136">
        <v>104.5</v>
      </c>
      <c r="C18" s="135" t="s">
        <v>82</v>
      </c>
    </row>
    <row r="19" spans="1:3" x14ac:dyDescent="0.3">
      <c r="A19" s="135" t="s">
        <v>149</v>
      </c>
      <c r="B19" s="136">
        <v>104</v>
      </c>
      <c r="C19" s="135" t="s">
        <v>49</v>
      </c>
    </row>
    <row r="20" spans="1:3" x14ac:dyDescent="0.3">
      <c r="A20" s="135" t="s">
        <v>150</v>
      </c>
      <c r="B20" s="136">
        <v>109.5</v>
      </c>
      <c r="C20" s="135" t="s">
        <v>64</v>
      </c>
    </row>
    <row r="21" spans="1:3" x14ac:dyDescent="0.3">
      <c r="A21" s="135" t="s">
        <v>189</v>
      </c>
      <c r="B21" s="136">
        <v>104.5</v>
      </c>
      <c r="C21" s="135" t="s">
        <v>64</v>
      </c>
    </row>
    <row r="22" spans="1:3" x14ac:dyDescent="0.3">
      <c r="A22" s="135" t="s">
        <v>154</v>
      </c>
      <c r="B22" s="136">
        <v>108</v>
      </c>
      <c r="C22" s="135" t="s">
        <v>64</v>
      </c>
    </row>
    <row r="23" spans="1:3" x14ac:dyDescent="0.3">
      <c r="A23" s="135" t="s">
        <v>165</v>
      </c>
      <c r="B23" s="136">
        <v>126.5</v>
      </c>
      <c r="C23" s="135" t="s">
        <v>64</v>
      </c>
    </row>
    <row r="24" spans="1:3" x14ac:dyDescent="0.3">
      <c r="A24" s="231" t="s">
        <v>203</v>
      </c>
      <c r="B24" s="136">
        <v>111</v>
      </c>
      <c r="C24" s="231" t="s">
        <v>64</v>
      </c>
    </row>
    <row r="25" spans="1:3" x14ac:dyDescent="0.3">
      <c r="A25" s="231" t="s">
        <v>217</v>
      </c>
      <c r="B25" s="136">
        <v>118</v>
      </c>
      <c r="C25" s="231" t="s">
        <v>64</v>
      </c>
    </row>
    <row r="26" spans="1:3" x14ac:dyDescent="0.3">
      <c r="A26" s="231" t="s">
        <v>226</v>
      </c>
      <c r="B26" s="136">
        <v>114</v>
      </c>
      <c r="C26" s="231" t="s">
        <v>225</v>
      </c>
    </row>
    <row r="27" spans="1:3" x14ac:dyDescent="0.3">
      <c r="A27" s="231" t="s">
        <v>233</v>
      </c>
      <c r="B27" s="136">
        <v>114</v>
      </c>
      <c r="C27" s="231" t="s">
        <v>234</v>
      </c>
    </row>
    <row r="28" spans="1:3" x14ac:dyDescent="0.3">
      <c r="A28" s="231" t="s">
        <v>235</v>
      </c>
      <c r="B28" s="136">
        <v>113</v>
      </c>
      <c r="C28" s="135" t="s">
        <v>49</v>
      </c>
    </row>
    <row r="29" spans="1:3" x14ac:dyDescent="0.3">
      <c r="A29" s="231" t="s">
        <v>236</v>
      </c>
      <c r="B29" s="136">
        <v>112</v>
      </c>
      <c r="C29" s="135" t="s">
        <v>64</v>
      </c>
    </row>
    <row r="30" spans="1:3" x14ac:dyDescent="0.3">
      <c r="A30" s="231" t="s">
        <v>243</v>
      </c>
      <c r="B30" s="136">
        <v>117</v>
      </c>
      <c r="C30" s="135" t="s">
        <v>64</v>
      </c>
    </row>
    <row r="31" spans="1:3" x14ac:dyDescent="0.3">
      <c r="A31" s="231" t="s">
        <v>250</v>
      </c>
      <c r="B31" s="136">
        <v>127</v>
      </c>
      <c r="C31" s="135" t="s">
        <v>64</v>
      </c>
    </row>
    <row r="32" spans="1:3" x14ac:dyDescent="0.3">
      <c r="A32" s="231" t="s">
        <v>257</v>
      </c>
      <c r="B32" s="136">
        <v>105</v>
      </c>
      <c r="C32" s="135" t="s">
        <v>64</v>
      </c>
    </row>
    <row r="33" spans="1:3" x14ac:dyDescent="0.3">
      <c r="A33" s="231" t="s">
        <v>264</v>
      </c>
      <c r="B33" s="136">
        <v>120</v>
      </c>
      <c r="C33" s="231" t="s">
        <v>56</v>
      </c>
    </row>
    <row r="34" spans="1:3" x14ac:dyDescent="0.3">
      <c r="A34" s="231" t="s">
        <v>269</v>
      </c>
      <c r="B34" s="136">
        <v>120</v>
      </c>
      <c r="C34" s="231" t="s">
        <v>270</v>
      </c>
    </row>
    <row r="35" spans="1:3" x14ac:dyDescent="0.3">
      <c r="A35" s="231" t="s">
        <v>271</v>
      </c>
      <c r="B35" s="136">
        <v>146</v>
      </c>
      <c r="C35" s="231" t="s">
        <v>56</v>
      </c>
    </row>
    <row r="36" spans="1:3" x14ac:dyDescent="0.3">
      <c r="A36" s="231" t="s">
        <v>278</v>
      </c>
      <c r="B36" s="136">
        <v>144</v>
      </c>
      <c r="C36" s="231" t="s">
        <v>270</v>
      </c>
    </row>
    <row r="37" spans="1:3" x14ac:dyDescent="0.3">
      <c r="A37" s="231" t="s">
        <v>279</v>
      </c>
      <c r="B37" s="136">
        <v>138</v>
      </c>
      <c r="C37" s="231" t="s">
        <v>64</v>
      </c>
    </row>
    <row r="38" spans="1:3" x14ac:dyDescent="0.3">
      <c r="A38" s="231" t="s">
        <v>285</v>
      </c>
      <c r="B38" s="136">
        <v>103</v>
      </c>
      <c r="C38" s="231" t="s">
        <v>46</v>
      </c>
    </row>
    <row r="39" spans="1:3" x14ac:dyDescent="0.3">
      <c r="A39" s="231" t="s">
        <v>291</v>
      </c>
      <c r="B39" s="136">
        <v>103</v>
      </c>
      <c r="C39" s="231" t="s">
        <v>292</v>
      </c>
    </row>
    <row r="40" spans="1:3" x14ac:dyDescent="0.3">
      <c r="A40" s="231" t="s">
        <v>293</v>
      </c>
      <c r="B40" s="136">
        <v>125</v>
      </c>
      <c r="C40" s="231" t="s">
        <v>64</v>
      </c>
    </row>
    <row r="41" spans="1:3" x14ac:dyDescent="0.3">
      <c r="A41" s="231" t="s">
        <v>300</v>
      </c>
      <c r="B41" s="136">
        <v>100</v>
      </c>
      <c r="C41" s="231" t="s">
        <v>64</v>
      </c>
    </row>
    <row r="42" spans="1:3" x14ac:dyDescent="0.3">
      <c r="A42" s="231" t="s">
        <v>307</v>
      </c>
      <c r="B42" s="136">
        <v>111</v>
      </c>
      <c r="C42" s="231" t="s">
        <v>308</v>
      </c>
    </row>
    <row r="43" spans="1:3" x14ac:dyDescent="0.3">
      <c r="A43" s="231" t="s">
        <v>314</v>
      </c>
      <c r="B43" s="136">
        <v>116</v>
      </c>
      <c r="C43" s="231" t="s">
        <v>315</v>
      </c>
    </row>
    <row r="44" spans="1:3" x14ac:dyDescent="0.3">
      <c r="A44" s="231" t="s">
        <v>317</v>
      </c>
      <c r="B44" s="136">
        <v>107</v>
      </c>
      <c r="C44" s="231" t="s">
        <v>318</v>
      </c>
    </row>
    <row r="45" spans="1:3" x14ac:dyDescent="0.3">
      <c r="A45" s="231" t="s">
        <v>324</v>
      </c>
      <c r="B45" s="136">
        <v>105</v>
      </c>
      <c r="C45" s="231" t="s">
        <v>84</v>
      </c>
    </row>
    <row r="46" spans="1:3" x14ac:dyDescent="0.3">
      <c r="A46" s="231" t="s">
        <v>326</v>
      </c>
      <c r="B46" s="136">
        <v>108</v>
      </c>
      <c r="C46" s="231" t="s">
        <v>64</v>
      </c>
    </row>
    <row r="47" spans="1:3" x14ac:dyDescent="0.3">
      <c r="A47" s="231" t="s">
        <v>332</v>
      </c>
      <c r="B47" s="136">
        <v>117</v>
      </c>
      <c r="C47" s="231" t="s">
        <v>56</v>
      </c>
    </row>
    <row r="48" spans="1:3" x14ac:dyDescent="0.3">
      <c r="A48" s="231" t="s">
        <v>338</v>
      </c>
      <c r="B48" s="136">
        <v>117</v>
      </c>
      <c r="C48" s="231" t="s">
        <v>270</v>
      </c>
    </row>
  </sheetData>
  <autoFilter ref="A1:C48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6"/>
  <sheetViews>
    <sheetView zoomScaleNormal="100" workbookViewId="0">
      <selection activeCell="B2" sqref="B2"/>
    </sheetView>
  </sheetViews>
  <sheetFormatPr defaultColWidth="10.44140625" defaultRowHeight="15.6" x14ac:dyDescent="0.3"/>
  <cols>
    <col min="1" max="1" width="4.109375" style="160" customWidth="1"/>
    <col min="2" max="2" width="26.33203125" style="160" customWidth="1"/>
    <col min="3" max="3" width="34.88671875" style="160" customWidth="1"/>
    <col min="4" max="4" width="14" style="160" customWidth="1"/>
    <col min="5" max="5" width="8.6640625" style="160" customWidth="1"/>
    <col min="6" max="7" width="10" style="160" customWidth="1"/>
    <col min="8" max="8" width="12.44140625" style="160" customWidth="1"/>
    <col min="9" max="9" width="19.44140625" style="160" customWidth="1"/>
    <col min="10" max="21" width="5.5546875" style="160" customWidth="1"/>
    <col min="22" max="16384" width="10.44140625" style="160"/>
  </cols>
  <sheetData>
    <row r="1" spans="1:10" s="156" customFormat="1" x14ac:dyDescent="0.3">
      <c r="D1" s="157"/>
      <c r="E1" s="158"/>
      <c r="F1" s="155"/>
      <c r="G1" s="155"/>
      <c r="H1" s="155"/>
      <c r="I1" s="155"/>
      <c r="J1" s="155"/>
    </row>
    <row r="2" spans="1:10" x14ac:dyDescent="0.3">
      <c r="A2" s="159"/>
      <c r="B2" s="159"/>
      <c r="C2" s="159"/>
      <c r="D2" s="159"/>
      <c r="E2" s="159"/>
      <c r="F2" s="159"/>
      <c r="G2" s="159"/>
      <c r="H2" s="159"/>
    </row>
    <row r="3" spans="1:10" x14ac:dyDescent="0.3">
      <c r="A3" s="161"/>
      <c r="B3" s="161"/>
      <c r="C3" s="162" t="s">
        <v>2</v>
      </c>
      <c r="D3" s="162"/>
      <c r="E3" s="162"/>
      <c r="F3" s="162"/>
      <c r="G3" s="162"/>
      <c r="H3" s="162"/>
    </row>
    <row r="4" spans="1:10" x14ac:dyDescent="0.3">
      <c r="A4" s="162" t="s">
        <v>227</v>
      </c>
      <c r="B4" s="162"/>
      <c r="C4" s="162"/>
      <c r="D4" s="162"/>
      <c r="E4" s="162"/>
      <c r="F4" s="162"/>
      <c r="G4" s="162"/>
      <c r="H4" s="162"/>
      <c r="I4" s="162"/>
    </row>
    <row r="5" spans="1:10" x14ac:dyDescent="0.3">
      <c r="A5" s="160" t="s">
        <v>4</v>
      </c>
      <c r="C5" s="163" t="s">
        <v>5</v>
      </c>
    </row>
    <row r="6" spans="1:10" x14ac:dyDescent="0.3">
      <c r="A6" s="160" t="s">
        <v>205</v>
      </c>
      <c r="C6" s="163" t="s">
        <v>293</v>
      </c>
      <c r="D6" s="160" t="str">
        <f>CONCATENATE(B17,"-",B18,"-",B19,"-",B20,"-",B21,"-",B22,"-",B23,"-",B24,"-",B25)</f>
        <v>ЛЦ Внуково-2-111396-111558-111399-111123-111401-111397-111396-ЛЦ Внуково-2</v>
      </c>
      <c r="E6" s="160" t="str">
        <f>C8</f>
        <v>понедельник-воскресенье</v>
      </c>
      <c r="F6" s="164">
        <f>F16</f>
        <v>0.47569444444444442</v>
      </c>
      <c r="G6" s="164">
        <f>H26</f>
        <v>0.83333333333333315</v>
      </c>
    </row>
    <row r="7" spans="1:10" x14ac:dyDescent="0.3">
      <c r="A7" s="160" t="s">
        <v>206</v>
      </c>
      <c r="C7" s="165"/>
    </row>
    <row r="8" spans="1:10" x14ac:dyDescent="0.3">
      <c r="A8" s="160" t="s">
        <v>8</v>
      </c>
      <c r="C8" s="163" t="s">
        <v>64</v>
      </c>
    </row>
    <row r="9" spans="1:10" x14ac:dyDescent="0.3">
      <c r="A9" s="160" t="s">
        <v>207</v>
      </c>
      <c r="C9" s="163" t="s">
        <v>208</v>
      </c>
      <c r="G9" s="166"/>
    </row>
    <row r="10" spans="1:10" x14ac:dyDescent="0.3">
      <c r="A10" s="160" t="s">
        <v>9</v>
      </c>
      <c r="C10" s="223">
        <f>SUM(D16:D26)</f>
        <v>125</v>
      </c>
    </row>
    <row r="11" spans="1:10" x14ac:dyDescent="0.3">
      <c r="A11" s="160" t="s">
        <v>10</v>
      </c>
      <c r="C11" s="163" t="s">
        <v>11</v>
      </c>
    </row>
    <row r="12" spans="1:10" x14ac:dyDescent="0.3">
      <c r="A12" s="168" t="s">
        <v>12</v>
      </c>
      <c r="B12" s="168"/>
      <c r="C12" s="169" t="s">
        <v>39</v>
      </c>
      <c r="D12" s="170"/>
      <c r="F12" s="169"/>
      <c r="G12" s="169"/>
    </row>
    <row r="13" spans="1:10" x14ac:dyDescent="0.3">
      <c r="C13" s="165"/>
      <c r="G13" s="171"/>
      <c r="H13" s="160" t="s">
        <v>244</v>
      </c>
    </row>
    <row r="14" spans="1:10" x14ac:dyDescent="0.3">
      <c r="A14" s="172" t="s">
        <v>13</v>
      </c>
      <c r="B14" s="173" t="s">
        <v>14</v>
      </c>
      <c r="C14" s="174" t="s">
        <v>15</v>
      </c>
      <c r="D14" s="173" t="s">
        <v>16</v>
      </c>
      <c r="E14" s="173" t="s">
        <v>17</v>
      </c>
      <c r="F14" s="173"/>
      <c r="G14" s="173"/>
      <c r="H14" s="173"/>
      <c r="I14" s="173" t="s">
        <v>18</v>
      </c>
    </row>
    <row r="15" spans="1:10" ht="46.8" x14ac:dyDescent="0.3">
      <c r="A15" s="175"/>
      <c r="B15" s="176"/>
      <c r="C15" s="177"/>
      <c r="D15" s="178"/>
      <c r="E15" s="179" t="s">
        <v>19</v>
      </c>
      <c r="F15" s="179" t="s">
        <v>20</v>
      </c>
      <c r="G15" s="179" t="s">
        <v>21</v>
      </c>
      <c r="H15" s="179" t="s">
        <v>22</v>
      </c>
      <c r="I15" s="173"/>
    </row>
    <row r="16" spans="1:10" ht="31.2" x14ac:dyDescent="0.3">
      <c r="A16" s="180"/>
      <c r="B16" s="181" t="s">
        <v>25</v>
      </c>
      <c r="C16" s="182" t="s">
        <v>24</v>
      </c>
      <c r="D16" s="190"/>
      <c r="E16" s="184"/>
      <c r="F16" s="185">
        <v>0.47569444444444442</v>
      </c>
      <c r="G16" s="186">
        <v>6.9444444444444441E-3</v>
      </c>
      <c r="H16" s="187">
        <f>F16+G16</f>
        <v>0.48263888888888884</v>
      </c>
      <c r="I16" s="188" t="s">
        <v>26</v>
      </c>
    </row>
    <row r="17" spans="1:10" ht="31.2" x14ac:dyDescent="0.3">
      <c r="A17" s="180"/>
      <c r="B17" s="181" t="s">
        <v>23</v>
      </c>
      <c r="C17" s="189" t="s">
        <v>24</v>
      </c>
      <c r="D17" s="190">
        <v>1.5</v>
      </c>
      <c r="E17" s="184">
        <v>3.4722222222222099E-3</v>
      </c>
      <c r="F17" s="185">
        <f t="shared" ref="F17:F26" si="0">H16+E17</f>
        <v>0.48611111111111105</v>
      </c>
      <c r="G17" s="191">
        <v>2.7777777777777776E-2</v>
      </c>
      <c r="H17" s="187">
        <f t="shared" ref="H17:H25" si="1">F17+G17</f>
        <v>0.51388888888888884</v>
      </c>
      <c r="I17" s="192" t="s">
        <v>27</v>
      </c>
      <c r="J17" s="160" t="s">
        <v>27</v>
      </c>
    </row>
    <row r="18" spans="1:10" x14ac:dyDescent="0.3">
      <c r="A18" s="193">
        <v>1</v>
      </c>
      <c r="B18" s="194">
        <v>111396</v>
      </c>
      <c r="C18" s="195" t="s">
        <v>294</v>
      </c>
      <c r="D18" s="224">
        <v>55</v>
      </c>
      <c r="E18" s="197">
        <v>6.9444444444444434E-2</v>
      </c>
      <c r="F18" s="185">
        <f t="shared" si="0"/>
        <v>0.58333333333333326</v>
      </c>
      <c r="G18" s="191">
        <v>6.9444444444444441E-3</v>
      </c>
      <c r="H18" s="187">
        <f t="shared" si="1"/>
        <v>0.59027777777777768</v>
      </c>
      <c r="I18" s="225" t="s">
        <v>157</v>
      </c>
    </row>
    <row r="19" spans="1:10" x14ac:dyDescent="0.3">
      <c r="A19" s="193">
        <f>A18+1</f>
        <v>2</v>
      </c>
      <c r="B19" s="194">
        <v>111558</v>
      </c>
      <c r="C19" s="195" t="s">
        <v>295</v>
      </c>
      <c r="D19" s="224">
        <v>1.5</v>
      </c>
      <c r="E19" s="197">
        <v>6.9444444444444441E-3</v>
      </c>
      <c r="F19" s="185">
        <f t="shared" si="0"/>
        <v>0.5972222222222221</v>
      </c>
      <c r="G19" s="191">
        <v>1.38888888888889E-2</v>
      </c>
      <c r="H19" s="187">
        <f t="shared" si="1"/>
        <v>0.61111111111111105</v>
      </c>
      <c r="I19" s="222" t="s">
        <v>213</v>
      </c>
    </row>
    <row r="20" spans="1:10" x14ac:dyDescent="0.3">
      <c r="A20" s="193">
        <f t="shared" ref="A20:A24" si="2">A19+1</f>
        <v>3</v>
      </c>
      <c r="B20" s="194">
        <v>111399</v>
      </c>
      <c r="C20" s="195" t="s">
        <v>296</v>
      </c>
      <c r="D20" s="224">
        <v>2.5</v>
      </c>
      <c r="E20" s="197">
        <v>6.9444444444444441E-3</v>
      </c>
      <c r="F20" s="226">
        <f>H19+E20</f>
        <v>0.61805555555555547</v>
      </c>
      <c r="G20" s="191">
        <v>1.38888888888889E-2</v>
      </c>
      <c r="H20" s="187">
        <f t="shared" si="1"/>
        <v>0.63194444444444442</v>
      </c>
      <c r="I20" s="222"/>
    </row>
    <row r="21" spans="1:10" x14ac:dyDescent="0.3">
      <c r="A21" s="193">
        <f t="shared" si="2"/>
        <v>4</v>
      </c>
      <c r="B21" s="194">
        <v>111123</v>
      </c>
      <c r="C21" s="195" t="s">
        <v>297</v>
      </c>
      <c r="D21" s="224">
        <v>2.5</v>
      </c>
      <c r="E21" s="197">
        <v>6.9444444444444441E-3</v>
      </c>
      <c r="F21" s="226">
        <f>H20+E21</f>
        <v>0.63888888888888884</v>
      </c>
      <c r="G21" s="191">
        <v>1.3888888888888888E-2</v>
      </c>
      <c r="H21" s="187">
        <f t="shared" si="1"/>
        <v>0.65277777777777768</v>
      </c>
      <c r="I21" s="222"/>
    </row>
    <row r="22" spans="1:10" x14ac:dyDescent="0.3">
      <c r="A22" s="193">
        <f t="shared" si="2"/>
        <v>5</v>
      </c>
      <c r="B22" s="194">
        <v>111401</v>
      </c>
      <c r="C22" s="195" t="s">
        <v>298</v>
      </c>
      <c r="D22" s="224">
        <v>1</v>
      </c>
      <c r="E22" s="197">
        <v>6.9444444444444441E-3</v>
      </c>
      <c r="F22" s="226">
        <f>H21+E22</f>
        <v>0.6597222222222221</v>
      </c>
      <c r="G22" s="191">
        <v>1.3888888888888888E-2</v>
      </c>
      <c r="H22" s="187">
        <f t="shared" si="1"/>
        <v>0.67361111111111094</v>
      </c>
      <c r="I22" s="222"/>
    </row>
    <row r="23" spans="1:10" x14ac:dyDescent="0.3">
      <c r="A23" s="193">
        <f t="shared" si="2"/>
        <v>6</v>
      </c>
      <c r="B23" s="194">
        <v>111397</v>
      </c>
      <c r="C23" s="195" t="s">
        <v>299</v>
      </c>
      <c r="D23" s="224">
        <v>1.5</v>
      </c>
      <c r="E23" s="197">
        <v>6.9444444444444441E-3</v>
      </c>
      <c r="F23" s="226">
        <f>H22+E23</f>
        <v>0.68055555555555536</v>
      </c>
      <c r="G23" s="191">
        <v>1.38888888888889E-2</v>
      </c>
      <c r="H23" s="187">
        <f t="shared" si="1"/>
        <v>0.69444444444444431</v>
      </c>
      <c r="I23" s="222"/>
    </row>
    <row r="24" spans="1:10" x14ac:dyDescent="0.3">
      <c r="A24" s="193">
        <f t="shared" si="2"/>
        <v>7</v>
      </c>
      <c r="B24" s="194">
        <v>111396</v>
      </c>
      <c r="C24" s="195" t="s">
        <v>294</v>
      </c>
      <c r="D24" s="224">
        <v>3</v>
      </c>
      <c r="E24" s="197">
        <v>6.9444444444444441E-3</v>
      </c>
      <c r="F24" s="226">
        <f>H23+E24</f>
        <v>0.70138888888888873</v>
      </c>
      <c r="G24" s="191">
        <v>6.9444444444444441E-3</v>
      </c>
      <c r="H24" s="187">
        <f t="shared" si="1"/>
        <v>0.70833333333333315</v>
      </c>
      <c r="I24" s="225" t="s">
        <v>80</v>
      </c>
      <c r="J24" s="160" t="s">
        <v>171</v>
      </c>
    </row>
    <row r="25" spans="1:10" ht="31.2" x14ac:dyDescent="0.3">
      <c r="A25" s="193"/>
      <c r="B25" s="181" t="s">
        <v>23</v>
      </c>
      <c r="C25" s="227" t="s">
        <v>24</v>
      </c>
      <c r="D25" s="228">
        <v>55</v>
      </c>
      <c r="E25" s="184">
        <v>8.6805555555555566E-2</v>
      </c>
      <c r="F25" s="185">
        <f t="shared" si="0"/>
        <v>0.79513888888888873</v>
      </c>
      <c r="G25" s="191">
        <v>2.7777777777777776E-2</v>
      </c>
      <c r="H25" s="187">
        <f t="shared" si="1"/>
        <v>0.82291666666666652</v>
      </c>
      <c r="I25" s="204" t="s">
        <v>290</v>
      </c>
    </row>
    <row r="26" spans="1:10" ht="31.2" x14ac:dyDescent="0.3">
      <c r="A26" s="193"/>
      <c r="B26" s="181" t="s">
        <v>25</v>
      </c>
      <c r="C26" s="203" t="s">
        <v>24</v>
      </c>
      <c r="D26" s="229">
        <v>1.5</v>
      </c>
      <c r="E26" s="184">
        <v>3.472222222222222E-3</v>
      </c>
      <c r="F26" s="185">
        <f t="shared" si="0"/>
        <v>0.82638888888888873</v>
      </c>
      <c r="G26" s="186">
        <v>6.9444444444444441E-3</v>
      </c>
      <c r="H26" s="187">
        <f>F26+G26</f>
        <v>0.83333333333333315</v>
      </c>
      <c r="I26" s="188" t="s">
        <v>26</v>
      </c>
    </row>
    <row r="27" spans="1:10" x14ac:dyDescent="0.3">
      <c r="D27" s="206"/>
      <c r="E27" s="207"/>
      <c r="F27" s="207"/>
      <c r="G27" s="207"/>
      <c r="H27" s="207"/>
      <c r="I27" s="208"/>
    </row>
    <row r="28" spans="1:10" x14ac:dyDescent="0.3">
      <c r="B28" s="209" t="s">
        <v>34</v>
      </c>
      <c r="C28" s="210">
        <f>H26-F16</f>
        <v>0.35763888888888873</v>
      </c>
      <c r="D28" s="209"/>
      <c r="E28" s="209"/>
      <c r="F28" s="209"/>
      <c r="G28" s="209"/>
      <c r="H28" s="211"/>
    </row>
    <row r="29" spans="1:10" x14ac:dyDescent="0.3">
      <c r="B29" s="209" t="s">
        <v>35</v>
      </c>
      <c r="C29" s="212" t="str">
        <f>IF(MINUTE(SUM(E16:E26))=0,CONCATENATE(HOUR(SUM(E16:E26))," час."),CONCATENATE(HOUR(SUM(E16:E26))," час. ",MINUTE(SUM(E16:E26))," мин."))</f>
        <v>4 час. 55 мин.</v>
      </c>
      <c r="D29" s="209"/>
      <c r="E29" s="212"/>
      <c r="F29" s="209"/>
      <c r="G29" s="209"/>
      <c r="H29" s="213"/>
      <c r="I29" s="214"/>
    </row>
    <row r="30" spans="1:10" x14ac:dyDescent="0.3">
      <c r="B30" s="209" t="s">
        <v>36</v>
      </c>
      <c r="C30" s="215" t="str">
        <f>IF(MINUTE(SUM(G16:G26))=0,CONCATENATE(HOUR(SUM(G16:G26))," час."),CONCATENATE(HOUR(SUM(G16:G26))," час. ",MINUTE(SUM(G16:G26))," мин."))</f>
        <v>3 час. 40 мин.</v>
      </c>
      <c r="D30" s="209"/>
      <c r="E30" s="209"/>
      <c r="F30" s="209"/>
      <c r="G30" s="209"/>
      <c r="H30" s="213"/>
      <c r="I30" s="216"/>
    </row>
    <row r="31" spans="1:10" x14ac:dyDescent="0.3">
      <c r="B31" s="217"/>
      <c r="C31" s="217"/>
      <c r="E31" s="218"/>
      <c r="F31" s="218"/>
      <c r="G31" s="218"/>
      <c r="H31" s="218"/>
      <c r="I31" s="214"/>
    </row>
    <row r="32" spans="1:10" x14ac:dyDescent="0.3">
      <c r="B32" s="217"/>
      <c r="C32" s="215"/>
      <c r="E32" s="218"/>
      <c r="F32" s="218"/>
      <c r="G32" s="218"/>
      <c r="H32" s="218"/>
    </row>
    <row r="35" spans="5:5" x14ac:dyDescent="0.3">
      <c r="E35" s="218"/>
    </row>
    <row r="36" spans="5:5" x14ac:dyDescent="0.3">
      <c r="E36" s="218"/>
    </row>
  </sheetData>
  <mergeCells count="9">
    <mergeCell ref="I19:I23"/>
    <mergeCell ref="C3:H3"/>
    <mergeCell ref="A4:I4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5"/>
  <sheetViews>
    <sheetView zoomScaleNormal="100" workbookViewId="0">
      <selection activeCell="A31" sqref="A31:XFD38"/>
    </sheetView>
  </sheetViews>
  <sheetFormatPr defaultColWidth="10.44140625" defaultRowHeight="15.6" x14ac:dyDescent="0.3"/>
  <cols>
    <col min="1" max="1" width="4.109375" style="160" customWidth="1"/>
    <col min="2" max="2" width="26.33203125" style="160" customWidth="1"/>
    <col min="3" max="3" width="34.88671875" style="160" customWidth="1"/>
    <col min="4" max="4" width="14" style="160" customWidth="1"/>
    <col min="5" max="5" width="8.6640625" style="160" customWidth="1"/>
    <col min="6" max="7" width="10" style="160" customWidth="1"/>
    <col min="8" max="8" width="12.44140625" style="160" customWidth="1"/>
    <col min="9" max="9" width="19.44140625" style="160" customWidth="1"/>
    <col min="10" max="21" width="5.5546875" style="160" customWidth="1"/>
    <col min="22" max="16384" width="10.44140625" style="160"/>
  </cols>
  <sheetData>
    <row r="1" spans="1:10" s="156" customFormat="1" x14ac:dyDescent="0.3">
      <c r="D1" s="157"/>
      <c r="E1" s="158"/>
      <c r="F1" s="155"/>
      <c r="G1" s="155"/>
      <c r="H1" s="155"/>
      <c r="I1" s="155"/>
      <c r="J1" s="155"/>
    </row>
    <row r="2" spans="1:10" x14ac:dyDescent="0.3">
      <c r="A2" s="159"/>
      <c r="B2" s="159"/>
      <c r="C2" s="159"/>
      <c r="D2" s="159"/>
      <c r="E2" s="159"/>
      <c r="F2" s="159"/>
      <c r="G2" s="159"/>
      <c r="H2" s="159"/>
    </row>
    <row r="3" spans="1:10" x14ac:dyDescent="0.3">
      <c r="A3" s="161"/>
      <c r="B3" s="161"/>
      <c r="C3" s="162" t="s">
        <v>2</v>
      </c>
      <c r="D3" s="162"/>
      <c r="E3" s="162"/>
      <c r="F3" s="162"/>
      <c r="G3" s="162"/>
      <c r="H3" s="162"/>
    </row>
    <row r="4" spans="1:10" x14ac:dyDescent="0.3">
      <c r="A4" s="162" t="s">
        <v>204</v>
      </c>
      <c r="B4" s="162"/>
      <c r="C4" s="162"/>
      <c r="D4" s="162"/>
      <c r="E4" s="162"/>
      <c r="F4" s="162"/>
      <c r="G4" s="162"/>
      <c r="H4" s="162"/>
      <c r="I4" s="162"/>
    </row>
    <row r="5" spans="1:10" x14ac:dyDescent="0.3">
      <c r="A5" s="160" t="s">
        <v>4</v>
      </c>
      <c r="C5" s="163" t="s">
        <v>5</v>
      </c>
    </row>
    <row r="6" spans="1:10" x14ac:dyDescent="0.3">
      <c r="A6" s="160" t="s">
        <v>205</v>
      </c>
      <c r="C6" s="163" t="s">
        <v>291</v>
      </c>
      <c r="D6" s="160" t="str">
        <f>CONCATENATE(B17,"-",B18,"-",B19,"-",B20,"-",B21,"-",B22,"-",B23)</f>
        <v>ЛЦ Внуково-2-109235-109383-109388-109548-109235-ЛЦ Внуково-2</v>
      </c>
      <c r="E6" s="160" t="str">
        <f>C8</f>
        <v>суббота, воскресенье</v>
      </c>
      <c r="F6" s="164">
        <f>F16</f>
        <v>0.42013888888888884</v>
      </c>
      <c r="G6" s="164">
        <f>H24</f>
        <v>0.70138888888888862</v>
      </c>
    </row>
    <row r="7" spans="1:10" x14ac:dyDescent="0.3">
      <c r="A7" s="160" t="s">
        <v>206</v>
      </c>
      <c r="C7" s="165"/>
    </row>
    <row r="8" spans="1:10" x14ac:dyDescent="0.3">
      <c r="A8" s="160" t="s">
        <v>8</v>
      </c>
      <c r="C8" s="163" t="s">
        <v>292</v>
      </c>
    </row>
    <row r="9" spans="1:10" x14ac:dyDescent="0.3">
      <c r="A9" s="160" t="s">
        <v>207</v>
      </c>
      <c r="C9" s="163" t="s">
        <v>208</v>
      </c>
      <c r="G9" s="166"/>
    </row>
    <row r="10" spans="1:10" x14ac:dyDescent="0.3">
      <c r="A10" s="160" t="s">
        <v>9</v>
      </c>
      <c r="C10" s="223">
        <f>SUM(D16:D24)</f>
        <v>102.5</v>
      </c>
    </row>
    <row r="11" spans="1:10" x14ac:dyDescent="0.3">
      <c r="A11" s="160" t="s">
        <v>10</v>
      </c>
      <c r="C11" s="163" t="s">
        <v>11</v>
      </c>
    </row>
    <row r="12" spans="1:10" x14ac:dyDescent="0.3">
      <c r="A12" s="168" t="s">
        <v>12</v>
      </c>
      <c r="B12" s="168"/>
      <c r="C12" s="169" t="s">
        <v>39</v>
      </c>
      <c r="D12" s="170"/>
      <c r="F12" s="169"/>
      <c r="G12" s="169"/>
    </row>
    <row r="13" spans="1:10" x14ac:dyDescent="0.3">
      <c r="C13" s="165"/>
      <c r="G13" s="171"/>
      <c r="H13" s="160" t="s">
        <v>286</v>
      </c>
    </row>
    <row r="14" spans="1:10" x14ac:dyDescent="0.3">
      <c r="A14" s="172" t="s">
        <v>13</v>
      </c>
      <c r="B14" s="173" t="s">
        <v>14</v>
      </c>
      <c r="C14" s="174" t="s">
        <v>15</v>
      </c>
      <c r="D14" s="173" t="s">
        <v>16</v>
      </c>
      <c r="E14" s="173" t="s">
        <v>17</v>
      </c>
      <c r="F14" s="173"/>
      <c r="G14" s="173"/>
      <c r="H14" s="173"/>
      <c r="I14" s="173" t="s">
        <v>18</v>
      </c>
    </row>
    <row r="15" spans="1:10" ht="46.8" x14ac:dyDescent="0.3">
      <c r="A15" s="175"/>
      <c r="B15" s="176"/>
      <c r="C15" s="177"/>
      <c r="D15" s="178"/>
      <c r="E15" s="179" t="s">
        <v>19</v>
      </c>
      <c r="F15" s="179" t="s">
        <v>20</v>
      </c>
      <c r="G15" s="179" t="s">
        <v>21</v>
      </c>
      <c r="H15" s="179" t="s">
        <v>22</v>
      </c>
      <c r="I15" s="173"/>
    </row>
    <row r="16" spans="1:10" ht="31.2" x14ac:dyDescent="0.3">
      <c r="A16" s="180"/>
      <c r="B16" s="181" t="s">
        <v>25</v>
      </c>
      <c r="C16" s="182" t="s">
        <v>24</v>
      </c>
      <c r="D16" s="190"/>
      <c r="E16" s="184"/>
      <c r="F16" s="185">
        <v>0.42013888888888884</v>
      </c>
      <c r="G16" s="186">
        <v>6.9444444444444441E-3</v>
      </c>
      <c r="H16" s="187">
        <f>F16+G16</f>
        <v>0.42708333333333326</v>
      </c>
      <c r="I16" s="188" t="s">
        <v>26</v>
      </c>
    </row>
    <row r="17" spans="1:10" ht="31.2" x14ac:dyDescent="0.3">
      <c r="A17" s="180"/>
      <c r="B17" s="181" t="s">
        <v>23</v>
      </c>
      <c r="C17" s="189" t="s">
        <v>24</v>
      </c>
      <c r="D17" s="190">
        <v>1.5</v>
      </c>
      <c r="E17" s="184">
        <v>3.4722222222222099E-3</v>
      </c>
      <c r="F17" s="185">
        <f t="shared" ref="F17:F24" si="0">H16+E17</f>
        <v>0.43055555555555547</v>
      </c>
      <c r="G17" s="191">
        <v>2.7777777777777776E-2</v>
      </c>
      <c r="H17" s="187">
        <f t="shared" ref="H17:H23" si="1">F17+G17</f>
        <v>0.45833333333333326</v>
      </c>
      <c r="I17" s="192" t="s">
        <v>27</v>
      </c>
      <c r="J17" s="160" t="s">
        <v>27</v>
      </c>
    </row>
    <row r="18" spans="1:10" x14ac:dyDescent="0.3">
      <c r="A18" s="193">
        <v>1</v>
      </c>
      <c r="B18" s="194">
        <v>109235</v>
      </c>
      <c r="C18" s="195" t="s">
        <v>287</v>
      </c>
      <c r="D18" s="224">
        <v>42</v>
      </c>
      <c r="E18" s="197">
        <v>5.9027777777777783E-2</v>
      </c>
      <c r="F18" s="185">
        <f t="shared" si="0"/>
        <v>0.51736111111111105</v>
      </c>
      <c r="G18" s="191">
        <v>6.9444444444444441E-3</v>
      </c>
      <c r="H18" s="187">
        <f t="shared" si="1"/>
        <v>0.52430555555555547</v>
      </c>
      <c r="I18" s="225" t="s">
        <v>157</v>
      </c>
    </row>
    <row r="19" spans="1:10" x14ac:dyDescent="0.3">
      <c r="A19" s="193">
        <f>A18+1</f>
        <v>2</v>
      </c>
      <c r="B19" s="194">
        <v>109383</v>
      </c>
      <c r="C19" s="195" t="s">
        <v>288</v>
      </c>
      <c r="D19" s="224">
        <v>4.5</v>
      </c>
      <c r="E19" s="197">
        <v>6.9444444444444441E-3</v>
      </c>
      <c r="F19" s="185">
        <f t="shared" si="0"/>
        <v>0.53124999999999989</v>
      </c>
      <c r="G19" s="191">
        <v>1.38888888888889E-2</v>
      </c>
      <c r="H19" s="187">
        <f t="shared" si="1"/>
        <v>0.54513888888888884</v>
      </c>
      <c r="I19" s="222" t="s">
        <v>213</v>
      </c>
    </row>
    <row r="20" spans="1:10" x14ac:dyDescent="0.3">
      <c r="A20" s="193">
        <f t="shared" ref="A20:A22" si="2">A19+1</f>
        <v>3</v>
      </c>
      <c r="B20" s="194">
        <v>109388</v>
      </c>
      <c r="C20" s="195" t="s">
        <v>288</v>
      </c>
      <c r="D20" s="224">
        <v>0.5</v>
      </c>
      <c r="E20" s="197">
        <v>3.472222222222222E-3</v>
      </c>
      <c r="F20" s="226">
        <f>H19+E20</f>
        <v>0.54861111111111105</v>
      </c>
      <c r="G20" s="191">
        <v>1.0416666666666666E-2</v>
      </c>
      <c r="H20" s="187">
        <f t="shared" si="1"/>
        <v>0.55902777777777768</v>
      </c>
      <c r="I20" s="222"/>
    </row>
    <row r="21" spans="1:10" x14ac:dyDescent="0.3">
      <c r="A21" s="193">
        <f t="shared" si="2"/>
        <v>4</v>
      </c>
      <c r="B21" s="194">
        <v>109548</v>
      </c>
      <c r="C21" s="195" t="s">
        <v>289</v>
      </c>
      <c r="D21" s="224">
        <v>2.5</v>
      </c>
      <c r="E21" s="197">
        <v>6.9444444444444441E-3</v>
      </c>
      <c r="F21" s="226">
        <f>H20+E21</f>
        <v>0.5659722222222221</v>
      </c>
      <c r="G21" s="191">
        <v>1.3888888888888888E-2</v>
      </c>
      <c r="H21" s="187">
        <f t="shared" si="1"/>
        <v>0.57986111111111094</v>
      </c>
      <c r="I21" s="222"/>
    </row>
    <row r="22" spans="1:10" x14ac:dyDescent="0.3">
      <c r="A22" s="193">
        <f t="shared" si="2"/>
        <v>5</v>
      </c>
      <c r="B22" s="194">
        <v>109235</v>
      </c>
      <c r="C22" s="195" t="s">
        <v>287</v>
      </c>
      <c r="D22" s="224">
        <v>6</v>
      </c>
      <c r="E22" s="197">
        <v>1.0416666666666666E-2</v>
      </c>
      <c r="F22" s="226">
        <f>H21+E22</f>
        <v>0.59027777777777757</v>
      </c>
      <c r="G22" s="191">
        <v>6.9444444444444441E-3</v>
      </c>
      <c r="H22" s="187">
        <f t="shared" si="1"/>
        <v>0.59722222222222199</v>
      </c>
      <c r="I22" s="225" t="s">
        <v>80</v>
      </c>
      <c r="J22" s="160" t="s">
        <v>171</v>
      </c>
    </row>
    <row r="23" spans="1:10" ht="31.2" x14ac:dyDescent="0.3">
      <c r="A23" s="193"/>
      <c r="B23" s="181" t="s">
        <v>23</v>
      </c>
      <c r="C23" s="227" t="s">
        <v>24</v>
      </c>
      <c r="D23" s="228">
        <v>44</v>
      </c>
      <c r="E23" s="184">
        <v>6.5972222222222224E-2</v>
      </c>
      <c r="F23" s="185">
        <f t="shared" si="0"/>
        <v>0.6631944444444442</v>
      </c>
      <c r="G23" s="191">
        <v>2.7777777777777776E-2</v>
      </c>
      <c r="H23" s="187">
        <f t="shared" si="1"/>
        <v>0.69097222222222199</v>
      </c>
      <c r="I23" s="204" t="s">
        <v>290</v>
      </c>
    </row>
    <row r="24" spans="1:10" ht="31.2" x14ac:dyDescent="0.3">
      <c r="A24" s="193"/>
      <c r="B24" s="181" t="s">
        <v>25</v>
      </c>
      <c r="C24" s="203" t="s">
        <v>24</v>
      </c>
      <c r="D24" s="229">
        <v>1.5</v>
      </c>
      <c r="E24" s="184">
        <v>3.472222222222222E-3</v>
      </c>
      <c r="F24" s="185">
        <f t="shared" si="0"/>
        <v>0.6944444444444442</v>
      </c>
      <c r="G24" s="186">
        <v>6.9444444444444441E-3</v>
      </c>
      <c r="H24" s="187">
        <f>F24+G24</f>
        <v>0.70138888888888862</v>
      </c>
      <c r="I24" s="188" t="s">
        <v>26</v>
      </c>
    </row>
    <row r="25" spans="1:10" x14ac:dyDescent="0.3">
      <c r="D25" s="206"/>
      <c r="E25" s="207"/>
      <c r="F25" s="207"/>
      <c r="G25" s="207"/>
      <c r="H25" s="207"/>
      <c r="I25" s="208"/>
    </row>
    <row r="26" spans="1:10" x14ac:dyDescent="0.3">
      <c r="B26" s="209" t="s">
        <v>34</v>
      </c>
      <c r="C26" s="210">
        <f>H24-F16</f>
        <v>0.28124999999999978</v>
      </c>
      <c r="D26" s="209"/>
      <c r="E26" s="209"/>
      <c r="F26" s="209"/>
      <c r="G26" s="209"/>
      <c r="H26" s="211"/>
    </row>
    <row r="27" spans="1:10" x14ac:dyDescent="0.3">
      <c r="B27" s="209" t="s">
        <v>35</v>
      </c>
      <c r="C27" s="212" t="str">
        <f>IF(MINUTE(SUM(E16:E24))=0,CONCATENATE(HOUR(SUM(E16:E24))," час."),CONCATENATE(HOUR(SUM(E16:E24))," час. ",MINUTE(SUM(E16:E24))," мин."))</f>
        <v>3 час. 50 мин.</v>
      </c>
      <c r="D27" s="209"/>
      <c r="E27" s="212"/>
      <c r="F27" s="209"/>
      <c r="G27" s="209"/>
      <c r="H27" s="213"/>
      <c r="I27" s="214"/>
    </row>
    <row r="28" spans="1:10" x14ac:dyDescent="0.3">
      <c r="B28" s="209" t="s">
        <v>36</v>
      </c>
      <c r="C28" s="215" t="str">
        <f>IF(MINUTE(SUM(G16:G24))=0,CONCATENATE(HOUR(SUM(G16:G24))," час."),CONCATENATE(HOUR(SUM(G16:G24))," час. ",MINUTE(SUM(G16:G24))," мин."))</f>
        <v>2 час. 55 мин.</v>
      </c>
      <c r="D28" s="209"/>
      <c r="E28" s="209"/>
      <c r="F28" s="209"/>
      <c r="G28" s="209"/>
      <c r="H28" s="213"/>
      <c r="I28" s="216"/>
    </row>
    <row r="29" spans="1:10" x14ac:dyDescent="0.3">
      <c r="B29" s="217"/>
      <c r="C29" s="217"/>
      <c r="E29" s="218"/>
      <c r="F29" s="218"/>
      <c r="G29" s="218"/>
      <c r="H29" s="218"/>
      <c r="I29" s="214"/>
    </row>
    <row r="30" spans="1:10" x14ac:dyDescent="0.3">
      <c r="B30" s="217"/>
      <c r="C30" s="215"/>
      <c r="E30" s="218"/>
      <c r="F30" s="218"/>
      <c r="G30" s="218"/>
      <c r="H30" s="218"/>
    </row>
    <row r="34" spans="5:5" x14ac:dyDescent="0.3">
      <c r="E34" s="218"/>
    </row>
    <row r="35" spans="5:5" x14ac:dyDescent="0.3">
      <c r="E35" s="218"/>
    </row>
  </sheetData>
  <mergeCells count="9">
    <mergeCell ref="I19:I21"/>
    <mergeCell ref="C3:H3"/>
    <mergeCell ref="A4:I4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6"/>
  <sheetViews>
    <sheetView zoomScaleNormal="100" workbookViewId="0">
      <selection activeCell="A32" sqref="A32:XFD39"/>
    </sheetView>
  </sheetViews>
  <sheetFormatPr defaultColWidth="10.44140625" defaultRowHeight="15.6" x14ac:dyDescent="0.3"/>
  <cols>
    <col min="1" max="1" width="4.109375" style="160" customWidth="1"/>
    <col min="2" max="2" width="26.33203125" style="160" customWidth="1"/>
    <col min="3" max="3" width="34.88671875" style="160" customWidth="1"/>
    <col min="4" max="4" width="14" style="160" customWidth="1"/>
    <col min="5" max="5" width="8.6640625" style="160" customWidth="1"/>
    <col min="6" max="7" width="10" style="160" customWidth="1"/>
    <col min="8" max="8" width="12.44140625" style="160" customWidth="1"/>
    <col min="9" max="9" width="19.44140625" style="160" customWidth="1"/>
    <col min="10" max="21" width="5.5546875" style="160" customWidth="1"/>
    <col min="22" max="16384" width="10.44140625" style="160"/>
  </cols>
  <sheetData>
    <row r="1" spans="1:10" s="156" customFormat="1" x14ac:dyDescent="0.3">
      <c r="D1" s="157"/>
      <c r="E1" s="158"/>
      <c r="F1" s="155"/>
      <c r="G1" s="155"/>
      <c r="H1" s="155"/>
      <c r="I1" s="155"/>
      <c r="J1" s="155"/>
    </row>
    <row r="2" spans="1:10" x14ac:dyDescent="0.3">
      <c r="A2" s="159"/>
      <c r="B2" s="159"/>
      <c r="C2" s="159"/>
      <c r="D2" s="159"/>
      <c r="E2" s="159"/>
      <c r="F2" s="159"/>
      <c r="G2" s="159"/>
      <c r="H2" s="159"/>
    </row>
    <row r="3" spans="1:10" x14ac:dyDescent="0.3">
      <c r="A3" s="161"/>
      <c r="B3" s="161"/>
      <c r="C3" s="162" t="s">
        <v>2</v>
      </c>
      <c r="D3" s="162"/>
      <c r="E3" s="162"/>
      <c r="F3" s="162"/>
      <c r="G3" s="162"/>
      <c r="H3" s="162"/>
    </row>
    <row r="4" spans="1:10" x14ac:dyDescent="0.3">
      <c r="A4" s="162" t="s">
        <v>204</v>
      </c>
      <c r="B4" s="162"/>
      <c r="C4" s="162"/>
      <c r="D4" s="162"/>
      <c r="E4" s="162"/>
      <c r="F4" s="162"/>
      <c r="G4" s="162"/>
      <c r="H4" s="162"/>
      <c r="I4" s="162"/>
    </row>
    <row r="5" spans="1:10" x14ac:dyDescent="0.3">
      <c r="A5" s="160" t="s">
        <v>4</v>
      </c>
      <c r="C5" s="163" t="s">
        <v>5</v>
      </c>
    </row>
    <row r="6" spans="1:10" x14ac:dyDescent="0.3">
      <c r="A6" s="160" t="s">
        <v>205</v>
      </c>
      <c r="C6" s="163" t="s">
        <v>285</v>
      </c>
      <c r="D6" s="160" t="str">
        <f>CONCATENATE(B17,"-",B18,"-",B19,"-",B20,"-",B21,"-",B22,"-",B23,"-",B24)</f>
        <v>ЛЦ Внуково-2-109235-109383-109388-109089-109548-109235-ЛЦ Внуково-2</v>
      </c>
      <c r="E6" s="160" t="str">
        <f>C8</f>
        <v>понедельник-пятница</v>
      </c>
      <c r="F6" s="164">
        <f>F16</f>
        <v>0.42013888888888884</v>
      </c>
      <c r="G6" s="164">
        <f>H25</f>
        <v>0.71527777777777746</v>
      </c>
    </row>
    <row r="7" spans="1:10" x14ac:dyDescent="0.3">
      <c r="A7" s="160" t="s">
        <v>206</v>
      </c>
      <c r="C7" s="165"/>
    </row>
    <row r="8" spans="1:10" x14ac:dyDescent="0.3">
      <c r="A8" s="160" t="s">
        <v>8</v>
      </c>
      <c r="C8" s="163" t="s">
        <v>46</v>
      </c>
    </row>
    <row r="9" spans="1:10" x14ac:dyDescent="0.3">
      <c r="A9" s="160" t="s">
        <v>207</v>
      </c>
      <c r="C9" s="163" t="s">
        <v>208</v>
      </c>
      <c r="G9" s="166"/>
    </row>
    <row r="10" spans="1:10" x14ac:dyDescent="0.3">
      <c r="A10" s="160" t="s">
        <v>9</v>
      </c>
      <c r="C10" s="223">
        <f>SUM(D16:D25)</f>
        <v>103</v>
      </c>
    </row>
    <row r="11" spans="1:10" x14ac:dyDescent="0.3">
      <c r="A11" s="160" t="s">
        <v>10</v>
      </c>
      <c r="C11" s="163" t="s">
        <v>11</v>
      </c>
    </row>
    <row r="12" spans="1:10" x14ac:dyDescent="0.3">
      <c r="A12" s="168" t="s">
        <v>12</v>
      </c>
      <c r="B12" s="168"/>
      <c r="C12" s="169" t="s">
        <v>39</v>
      </c>
      <c r="D12" s="170"/>
      <c r="F12" s="169"/>
      <c r="G12" s="169"/>
    </row>
    <row r="13" spans="1:10" x14ac:dyDescent="0.3">
      <c r="C13" s="165"/>
      <c r="G13" s="171"/>
      <c r="H13" s="160" t="s">
        <v>286</v>
      </c>
    </row>
    <row r="14" spans="1:10" x14ac:dyDescent="0.3">
      <c r="A14" s="172" t="s">
        <v>13</v>
      </c>
      <c r="B14" s="173" t="s">
        <v>14</v>
      </c>
      <c r="C14" s="174" t="s">
        <v>15</v>
      </c>
      <c r="D14" s="173" t="s">
        <v>16</v>
      </c>
      <c r="E14" s="173" t="s">
        <v>17</v>
      </c>
      <c r="F14" s="173"/>
      <c r="G14" s="173"/>
      <c r="H14" s="173"/>
      <c r="I14" s="173" t="s">
        <v>18</v>
      </c>
    </row>
    <row r="15" spans="1:10" ht="46.8" x14ac:dyDescent="0.3">
      <c r="A15" s="175"/>
      <c r="B15" s="176"/>
      <c r="C15" s="177"/>
      <c r="D15" s="178"/>
      <c r="E15" s="179" t="s">
        <v>19</v>
      </c>
      <c r="F15" s="179" t="s">
        <v>20</v>
      </c>
      <c r="G15" s="179" t="s">
        <v>21</v>
      </c>
      <c r="H15" s="179" t="s">
        <v>22</v>
      </c>
      <c r="I15" s="173"/>
    </row>
    <row r="16" spans="1:10" ht="31.2" x14ac:dyDescent="0.3">
      <c r="A16" s="180"/>
      <c r="B16" s="181" t="s">
        <v>25</v>
      </c>
      <c r="C16" s="182" t="s">
        <v>24</v>
      </c>
      <c r="D16" s="190"/>
      <c r="E16" s="184"/>
      <c r="F16" s="185">
        <v>0.42013888888888884</v>
      </c>
      <c r="G16" s="186">
        <v>6.9444444444444441E-3</v>
      </c>
      <c r="H16" s="187">
        <f>F16+G16</f>
        <v>0.42708333333333326</v>
      </c>
      <c r="I16" s="188" t="s">
        <v>26</v>
      </c>
    </row>
    <row r="17" spans="1:10" ht="31.2" x14ac:dyDescent="0.3">
      <c r="A17" s="180"/>
      <c r="B17" s="181" t="s">
        <v>23</v>
      </c>
      <c r="C17" s="189" t="s">
        <v>24</v>
      </c>
      <c r="D17" s="190">
        <v>1.5</v>
      </c>
      <c r="E17" s="184">
        <v>3.4722222222222099E-3</v>
      </c>
      <c r="F17" s="185">
        <f t="shared" ref="F17:F25" si="0">H16+E17</f>
        <v>0.43055555555555547</v>
      </c>
      <c r="G17" s="191">
        <v>2.7777777777777776E-2</v>
      </c>
      <c r="H17" s="187">
        <f t="shared" ref="H17:H24" si="1">F17+G17</f>
        <v>0.45833333333333326</v>
      </c>
      <c r="I17" s="192" t="s">
        <v>27</v>
      </c>
      <c r="J17" s="160" t="s">
        <v>27</v>
      </c>
    </row>
    <row r="18" spans="1:10" x14ac:dyDescent="0.3">
      <c r="A18" s="193">
        <v>1</v>
      </c>
      <c r="B18" s="194">
        <v>109235</v>
      </c>
      <c r="C18" s="195" t="s">
        <v>287</v>
      </c>
      <c r="D18" s="224">
        <v>42</v>
      </c>
      <c r="E18" s="197">
        <v>5.9027777777777783E-2</v>
      </c>
      <c r="F18" s="185">
        <f t="shared" si="0"/>
        <v>0.51736111111111105</v>
      </c>
      <c r="G18" s="191">
        <v>6.9444444444444441E-3</v>
      </c>
      <c r="H18" s="187">
        <f t="shared" si="1"/>
        <v>0.52430555555555547</v>
      </c>
      <c r="I18" s="225" t="s">
        <v>157</v>
      </c>
    </row>
    <row r="19" spans="1:10" x14ac:dyDescent="0.3">
      <c r="A19" s="193">
        <f>A18+1</f>
        <v>2</v>
      </c>
      <c r="B19" s="194">
        <v>109383</v>
      </c>
      <c r="C19" s="195" t="s">
        <v>288</v>
      </c>
      <c r="D19" s="224">
        <v>4.5</v>
      </c>
      <c r="E19" s="197">
        <v>6.9444444444444441E-3</v>
      </c>
      <c r="F19" s="185">
        <f t="shared" si="0"/>
        <v>0.53124999999999989</v>
      </c>
      <c r="G19" s="191">
        <v>1.38888888888889E-2</v>
      </c>
      <c r="H19" s="187">
        <f t="shared" si="1"/>
        <v>0.54513888888888884</v>
      </c>
      <c r="I19" s="222" t="s">
        <v>213</v>
      </c>
    </row>
    <row r="20" spans="1:10" x14ac:dyDescent="0.3">
      <c r="A20" s="193">
        <f t="shared" ref="A20:A23" si="2">A19+1</f>
        <v>3</v>
      </c>
      <c r="B20" s="194">
        <v>109388</v>
      </c>
      <c r="C20" s="195" t="s">
        <v>288</v>
      </c>
      <c r="D20" s="224">
        <v>0.5</v>
      </c>
      <c r="E20" s="197">
        <v>3.472222222222222E-3</v>
      </c>
      <c r="F20" s="226">
        <f>H19+E20</f>
        <v>0.54861111111111105</v>
      </c>
      <c r="G20" s="191">
        <v>1.0416666666666666E-2</v>
      </c>
      <c r="H20" s="187">
        <f t="shared" si="1"/>
        <v>0.55902777777777768</v>
      </c>
      <c r="I20" s="222"/>
    </row>
    <row r="21" spans="1:10" x14ac:dyDescent="0.3">
      <c r="A21" s="193">
        <f t="shared" si="2"/>
        <v>4</v>
      </c>
      <c r="B21" s="194">
        <v>109089</v>
      </c>
      <c r="C21" s="195" t="s">
        <v>289</v>
      </c>
      <c r="D21" s="224">
        <v>2.5</v>
      </c>
      <c r="E21" s="197">
        <v>6.9444444444444441E-3</v>
      </c>
      <c r="F21" s="226">
        <f>H20+E21</f>
        <v>0.5659722222222221</v>
      </c>
      <c r="G21" s="191">
        <v>1.3888888888888888E-2</v>
      </c>
      <c r="H21" s="187">
        <f t="shared" si="1"/>
        <v>0.57986111111111094</v>
      </c>
      <c r="I21" s="222"/>
    </row>
    <row r="22" spans="1:10" x14ac:dyDescent="0.3">
      <c r="A22" s="193">
        <f t="shared" si="2"/>
        <v>5</v>
      </c>
      <c r="B22" s="194">
        <v>109548</v>
      </c>
      <c r="C22" s="195" t="s">
        <v>289</v>
      </c>
      <c r="D22" s="224">
        <v>0.5</v>
      </c>
      <c r="E22" s="197">
        <v>3.472222222222222E-3</v>
      </c>
      <c r="F22" s="226">
        <f>H21+E22</f>
        <v>0.58333333333333315</v>
      </c>
      <c r="G22" s="191">
        <v>1.0416666666666666E-2</v>
      </c>
      <c r="H22" s="187">
        <f t="shared" si="1"/>
        <v>0.59374999999999978</v>
      </c>
      <c r="I22" s="222"/>
    </row>
    <row r="23" spans="1:10" x14ac:dyDescent="0.3">
      <c r="A23" s="193">
        <f t="shared" si="2"/>
        <v>6</v>
      </c>
      <c r="B23" s="194">
        <v>109235</v>
      </c>
      <c r="C23" s="195" t="s">
        <v>287</v>
      </c>
      <c r="D23" s="224">
        <v>6</v>
      </c>
      <c r="E23" s="197">
        <v>1.0416666666666666E-2</v>
      </c>
      <c r="F23" s="226">
        <f>H22+E23</f>
        <v>0.60416666666666641</v>
      </c>
      <c r="G23" s="191">
        <v>6.9444444444444441E-3</v>
      </c>
      <c r="H23" s="187">
        <f t="shared" si="1"/>
        <v>0.61111111111111083</v>
      </c>
      <c r="I23" s="225" t="s">
        <v>80</v>
      </c>
      <c r="J23" s="160" t="s">
        <v>171</v>
      </c>
    </row>
    <row r="24" spans="1:10" ht="31.2" x14ac:dyDescent="0.3">
      <c r="A24" s="193"/>
      <c r="B24" s="181" t="s">
        <v>23</v>
      </c>
      <c r="C24" s="227" t="s">
        <v>24</v>
      </c>
      <c r="D24" s="228">
        <v>44</v>
      </c>
      <c r="E24" s="184">
        <v>6.5972222222222224E-2</v>
      </c>
      <c r="F24" s="185">
        <f t="shared" si="0"/>
        <v>0.67708333333333304</v>
      </c>
      <c r="G24" s="191">
        <v>2.7777777777777776E-2</v>
      </c>
      <c r="H24" s="187">
        <f t="shared" si="1"/>
        <v>0.70486111111111083</v>
      </c>
      <c r="I24" s="204" t="s">
        <v>290</v>
      </c>
    </row>
    <row r="25" spans="1:10" ht="31.2" x14ac:dyDescent="0.3">
      <c r="A25" s="193"/>
      <c r="B25" s="181" t="s">
        <v>25</v>
      </c>
      <c r="C25" s="203" t="s">
        <v>24</v>
      </c>
      <c r="D25" s="229">
        <v>1.5</v>
      </c>
      <c r="E25" s="184">
        <v>3.472222222222222E-3</v>
      </c>
      <c r="F25" s="185">
        <f t="shared" si="0"/>
        <v>0.70833333333333304</v>
      </c>
      <c r="G25" s="186">
        <v>6.9444444444444441E-3</v>
      </c>
      <c r="H25" s="187">
        <f>F25+G25</f>
        <v>0.71527777777777746</v>
      </c>
      <c r="I25" s="188" t="s">
        <v>26</v>
      </c>
    </row>
    <row r="26" spans="1:10" x14ac:dyDescent="0.3">
      <c r="D26" s="206"/>
      <c r="E26" s="207"/>
      <c r="F26" s="207"/>
      <c r="G26" s="207"/>
      <c r="H26" s="207"/>
      <c r="I26" s="208"/>
    </row>
    <row r="27" spans="1:10" x14ac:dyDescent="0.3">
      <c r="B27" s="209" t="s">
        <v>34</v>
      </c>
      <c r="C27" s="210">
        <f>H25-F16</f>
        <v>0.29513888888888862</v>
      </c>
      <c r="D27" s="209"/>
      <c r="E27" s="209"/>
      <c r="F27" s="209"/>
      <c r="G27" s="209"/>
      <c r="H27" s="211"/>
    </row>
    <row r="28" spans="1:10" x14ac:dyDescent="0.3">
      <c r="B28" s="209" t="s">
        <v>35</v>
      </c>
      <c r="C28" s="212" t="str">
        <f>IF(MINUTE(SUM(E16:E25))=0,CONCATENATE(HOUR(SUM(E16:E25))," час."),CONCATENATE(HOUR(SUM(E16:E25))," час. ",MINUTE(SUM(E16:E25))," мин."))</f>
        <v>3 час. 55 мин.</v>
      </c>
      <c r="D28" s="209"/>
      <c r="E28" s="212"/>
      <c r="F28" s="209"/>
      <c r="G28" s="209"/>
      <c r="H28" s="213"/>
      <c r="I28" s="214"/>
    </row>
    <row r="29" spans="1:10" x14ac:dyDescent="0.3">
      <c r="B29" s="209" t="s">
        <v>36</v>
      </c>
      <c r="C29" s="215" t="str">
        <f>IF(MINUTE(SUM(G16:G25))=0,CONCATENATE(HOUR(SUM(G16:G25))," час."),CONCATENATE(HOUR(SUM(G16:G25))," час. ",MINUTE(SUM(G16:G25))," мин."))</f>
        <v>3 час. 10 мин.</v>
      </c>
      <c r="D29" s="209"/>
      <c r="E29" s="209"/>
      <c r="F29" s="209"/>
      <c r="G29" s="209"/>
      <c r="H29" s="213"/>
      <c r="I29" s="216"/>
    </row>
    <row r="30" spans="1:10" x14ac:dyDescent="0.3">
      <c r="B30" s="217"/>
      <c r="C30" s="217"/>
      <c r="E30" s="218"/>
      <c r="F30" s="218"/>
      <c r="G30" s="218"/>
      <c r="H30" s="218"/>
      <c r="I30" s="214"/>
    </row>
    <row r="31" spans="1:10" x14ac:dyDescent="0.3">
      <c r="B31" s="217"/>
      <c r="C31" s="215"/>
      <c r="E31" s="218"/>
      <c r="F31" s="218"/>
      <c r="G31" s="218"/>
      <c r="H31" s="218"/>
    </row>
    <row r="35" spans="5:5" x14ac:dyDescent="0.3">
      <c r="E35" s="218"/>
    </row>
    <row r="36" spans="5:5" x14ac:dyDescent="0.3">
      <c r="E36" s="218"/>
    </row>
  </sheetData>
  <mergeCells count="9">
    <mergeCell ref="I19:I22"/>
    <mergeCell ref="C3:H3"/>
    <mergeCell ref="A4:I4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7"/>
  <sheetViews>
    <sheetView zoomScaleNormal="100" workbookViewId="0">
      <selection activeCell="A33" sqref="A33:XFD40"/>
    </sheetView>
  </sheetViews>
  <sheetFormatPr defaultColWidth="10.44140625" defaultRowHeight="15.6" x14ac:dyDescent="0.3"/>
  <cols>
    <col min="1" max="1" width="4.109375" style="160" customWidth="1"/>
    <col min="2" max="2" width="26.33203125" style="160" customWidth="1"/>
    <col min="3" max="3" width="34.88671875" style="160" customWidth="1"/>
    <col min="4" max="4" width="14" style="160" customWidth="1"/>
    <col min="5" max="5" width="8.6640625" style="160" customWidth="1"/>
    <col min="6" max="7" width="10" style="160" customWidth="1"/>
    <col min="8" max="8" width="12.44140625" style="160" customWidth="1"/>
    <col min="9" max="9" width="19.44140625" style="160" customWidth="1"/>
    <col min="10" max="21" width="5.5546875" style="160" customWidth="1"/>
    <col min="22" max="16384" width="10.44140625" style="160"/>
  </cols>
  <sheetData>
    <row r="1" spans="1:10" s="156" customFormat="1" x14ac:dyDescent="0.3">
      <c r="D1" s="157"/>
      <c r="E1" s="158"/>
      <c r="F1" s="155"/>
      <c r="G1" s="155"/>
      <c r="H1" s="155"/>
      <c r="I1" s="155"/>
      <c r="J1" s="155"/>
    </row>
    <row r="2" spans="1:10" x14ac:dyDescent="0.3">
      <c r="A2" s="159"/>
      <c r="B2" s="159"/>
      <c r="C2" s="159"/>
      <c r="D2" s="159"/>
      <c r="E2" s="159"/>
      <c r="F2" s="159"/>
      <c r="G2" s="159"/>
      <c r="H2" s="159"/>
    </row>
    <row r="3" spans="1:10" x14ac:dyDescent="0.3">
      <c r="A3" s="161"/>
      <c r="B3" s="161"/>
      <c r="C3" s="162" t="s">
        <v>2</v>
      </c>
      <c r="D3" s="162"/>
      <c r="E3" s="162"/>
      <c r="F3" s="162"/>
      <c r="G3" s="162"/>
      <c r="H3" s="162"/>
    </row>
    <row r="4" spans="1:10" x14ac:dyDescent="0.3">
      <c r="A4" s="162" t="s">
        <v>204</v>
      </c>
      <c r="B4" s="162"/>
      <c r="C4" s="162"/>
      <c r="D4" s="162"/>
      <c r="E4" s="162"/>
      <c r="F4" s="162"/>
      <c r="G4" s="162"/>
      <c r="H4" s="162"/>
      <c r="I4" s="162"/>
    </row>
    <row r="5" spans="1:10" x14ac:dyDescent="0.3">
      <c r="A5" s="160" t="s">
        <v>4</v>
      </c>
      <c r="C5" s="163" t="s">
        <v>5</v>
      </c>
    </row>
    <row r="6" spans="1:10" x14ac:dyDescent="0.3">
      <c r="A6" s="160" t="s">
        <v>205</v>
      </c>
      <c r="C6" s="163" t="s">
        <v>279</v>
      </c>
      <c r="D6" s="160" t="str">
        <f>CONCATENATE(B17,"-",B18,"-",B19,"-",B20,"-",B21,"-",B22,"-",B23,"-",B24,"-",B25)</f>
        <v>ЛЦ Внуково-2-109649-109429-109289-109380-109559-109429-109649-ЛЦ Внуково-2</v>
      </c>
      <c r="E6" s="160" t="str">
        <f>C8</f>
        <v>понедельник-воскресенье</v>
      </c>
      <c r="F6" s="164">
        <f>F16</f>
        <v>0.42013888888888884</v>
      </c>
      <c r="G6" s="164">
        <f>H26</f>
        <v>0.73958333333333282</v>
      </c>
    </row>
    <row r="7" spans="1:10" x14ac:dyDescent="0.3">
      <c r="A7" s="160" t="s">
        <v>206</v>
      </c>
      <c r="C7" s="165"/>
    </row>
    <row r="8" spans="1:10" x14ac:dyDescent="0.3">
      <c r="A8" s="160" t="s">
        <v>8</v>
      </c>
      <c r="C8" s="163" t="s">
        <v>64</v>
      </c>
    </row>
    <row r="9" spans="1:10" x14ac:dyDescent="0.3">
      <c r="A9" s="160" t="s">
        <v>207</v>
      </c>
      <c r="C9" s="163" t="s">
        <v>208</v>
      </c>
      <c r="G9" s="166"/>
    </row>
    <row r="10" spans="1:10" x14ac:dyDescent="0.3">
      <c r="A10" s="160" t="s">
        <v>9</v>
      </c>
      <c r="C10" s="167">
        <f>SUM(D16:D26)</f>
        <v>138</v>
      </c>
    </row>
    <row r="11" spans="1:10" x14ac:dyDescent="0.3">
      <c r="A11" s="160" t="s">
        <v>10</v>
      </c>
      <c r="C11" s="163" t="s">
        <v>11</v>
      </c>
    </row>
    <row r="12" spans="1:10" x14ac:dyDescent="0.3">
      <c r="A12" s="168" t="s">
        <v>12</v>
      </c>
      <c r="B12" s="168"/>
      <c r="C12" s="169" t="s">
        <v>39</v>
      </c>
      <c r="D12" s="170"/>
      <c r="F12" s="169"/>
      <c r="G12" s="169"/>
    </row>
    <row r="13" spans="1:10" x14ac:dyDescent="0.3">
      <c r="C13" s="165"/>
      <c r="G13" s="171"/>
      <c r="H13" s="160" t="s">
        <v>209</v>
      </c>
    </row>
    <row r="14" spans="1:10" x14ac:dyDescent="0.3">
      <c r="A14" s="172" t="s">
        <v>13</v>
      </c>
      <c r="B14" s="173" t="s">
        <v>14</v>
      </c>
      <c r="C14" s="174" t="s">
        <v>15</v>
      </c>
      <c r="D14" s="173" t="s">
        <v>16</v>
      </c>
      <c r="E14" s="173" t="s">
        <v>17</v>
      </c>
      <c r="F14" s="173"/>
      <c r="G14" s="173"/>
      <c r="H14" s="173"/>
      <c r="I14" s="173" t="s">
        <v>18</v>
      </c>
    </row>
    <row r="15" spans="1:10" ht="46.8" x14ac:dyDescent="0.3">
      <c r="A15" s="175"/>
      <c r="B15" s="176"/>
      <c r="C15" s="177"/>
      <c r="D15" s="178"/>
      <c r="E15" s="179" t="s">
        <v>19</v>
      </c>
      <c r="F15" s="179" t="s">
        <v>20</v>
      </c>
      <c r="G15" s="179" t="s">
        <v>21</v>
      </c>
      <c r="H15" s="179" t="s">
        <v>22</v>
      </c>
      <c r="I15" s="173"/>
    </row>
    <row r="16" spans="1:10" ht="31.2" x14ac:dyDescent="0.3">
      <c r="A16" s="180"/>
      <c r="B16" s="181" t="s">
        <v>25</v>
      </c>
      <c r="C16" s="182" t="s">
        <v>24</v>
      </c>
      <c r="D16" s="183"/>
      <c r="E16" s="184"/>
      <c r="F16" s="185">
        <v>0.42013888888888884</v>
      </c>
      <c r="G16" s="186">
        <v>6.9444444444444441E-3</v>
      </c>
      <c r="H16" s="187">
        <f t="shared" ref="H16:H26" si="0">F16+G16</f>
        <v>0.42708333333333326</v>
      </c>
      <c r="I16" s="188" t="s">
        <v>26</v>
      </c>
    </row>
    <row r="17" spans="1:10" ht="31.2" x14ac:dyDescent="0.3">
      <c r="A17" s="180"/>
      <c r="B17" s="181" t="s">
        <v>23</v>
      </c>
      <c r="C17" s="189" t="s">
        <v>24</v>
      </c>
      <c r="D17" s="190">
        <v>1.5</v>
      </c>
      <c r="E17" s="184">
        <v>3.4722222222222099E-3</v>
      </c>
      <c r="F17" s="185">
        <f t="shared" ref="F17:F26" si="1">H16+E17</f>
        <v>0.43055555555555547</v>
      </c>
      <c r="G17" s="191">
        <v>2.7777777777777776E-2</v>
      </c>
      <c r="H17" s="187">
        <f t="shared" si="0"/>
        <v>0.45833333333333326</v>
      </c>
      <c r="I17" s="192" t="s">
        <v>27</v>
      </c>
      <c r="J17" s="160" t="s">
        <v>27</v>
      </c>
    </row>
    <row r="18" spans="1:10" x14ac:dyDescent="0.3">
      <c r="A18" s="193">
        <v>1</v>
      </c>
      <c r="B18" s="194">
        <v>109649</v>
      </c>
      <c r="C18" s="195" t="s">
        <v>280</v>
      </c>
      <c r="D18" s="196">
        <v>54</v>
      </c>
      <c r="E18" s="197">
        <v>5.9027777777777783E-2</v>
      </c>
      <c r="F18" s="185">
        <f t="shared" si="1"/>
        <v>0.51736111111111105</v>
      </c>
      <c r="G18" s="191">
        <v>6.9444444444444441E-3</v>
      </c>
      <c r="H18" s="187">
        <f t="shared" si="0"/>
        <v>0.52430555555555547</v>
      </c>
      <c r="I18" s="222" t="s">
        <v>211</v>
      </c>
    </row>
    <row r="19" spans="1:10" x14ac:dyDescent="0.3">
      <c r="A19" s="193">
        <f t="shared" ref="A19:A24" si="2">A18+1</f>
        <v>2</v>
      </c>
      <c r="B19" s="194">
        <v>109429</v>
      </c>
      <c r="C19" s="195" t="s">
        <v>281</v>
      </c>
      <c r="D19" s="196">
        <v>3</v>
      </c>
      <c r="E19" s="197">
        <v>6.9444444444444441E-3</v>
      </c>
      <c r="F19" s="185">
        <f t="shared" si="1"/>
        <v>0.53124999999999989</v>
      </c>
      <c r="G19" s="191">
        <v>6.9444444444444441E-3</v>
      </c>
      <c r="H19" s="187">
        <f t="shared" si="0"/>
        <v>0.53819444444444431</v>
      </c>
      <c r="I19" s="222"/>
    </row>
    <row r="20" spans="1:10" x14ac:dyDescent="0.3">
      <c r="A20" s="193">
        <f t="shared" si="2"/>
        <v>3</v>
      </c>
      <c r="B20" s="194">
        <v>109289</v>
      </c>
      <c r="C20" s="195" t="s">
        <v>282</v>
      </c>
      <c r="D20" s="196">
        <v>4</v>
      </c>
      <c r="E20" s="197">
        <v>6.9444444444444441E-3</v>
      </c>
      <c r="F20" s="185">
        <f t="shared" si="1"/>
        <v>0.54513888888888873</v>
      </c>
      <c r="G20" s="191">
        <v>6.9444444444444441E-3</v>
      </c>
      <c r="H20" s="187">
        <f t="shared" si="0"/>
        <v>0.55208333333333315</v>
      </c>
      <c r="I20" s="222"/>
    </row>
    <row r="21" spans="1:10" x14ac:dyDescent="0.3">
      <c r="A21" s="193">
        <f t="shared" si="2"/>
        <v>4</v>
      </c>
      <c r="B21" s="194">
        <v>109380</v>
      </c>
      <c r="C21" s="195" t="s">
        <v>283</v>
      </c>
      <c r="D21" s="196">
        <v>4</v>
      </c>
      <c r="E21" s="197">
        <v>1.0416666666666666E-2</v>
      </c>
      <c r="F21" s="185">
        <f t="shared" si="1"/>
        <v>0.56249999999999978</v>
      </c>
      <c r="G21" s="191">
        <v>1.3888888888888888E-2</v>
      </c>
      <c r="H21" s="187">
        <f t="shared" si="0"/>
        <v>0.57638888888888862</v>
      </c>
      <c r="I21" s="220" t="s">
        <v>213</v>
      </c>
    </row>
    <row r="22" spans="1:10" x14ac:dyDescent="0.3">
      <c r="A22" s="193">
        <f t="shared" si="2"/>
        <v>5</v>
      </c>
      <c r="B22" s="194">
        <v>109559</v>
      </c>
      <c r="C22" s="195" t="s">
        <v>284</v>
      </c>
      <c r="D22" s="196">
        <v>4</v>
      </c>
      <c r="E22" s="197">
        <v>1.0416666666666666E-2</v>
      </c>
      <c r="F22" s="185">
        <f t="shared" si="1"/>
        <v>0.58680555555555525</v>
      </c>
      <c r="G22" s="191">
        <v>1.3888888888888888E-2</v>
      </c>
      <c r="H22" s="187">
        <f t="shared" si="0"/>
        <v>0.60069444444444409</v>
      </c>
      <c r="I22" s="220"/>
    </row>
    <row r="23" spans="1:10" x14ac:dyDescent="0.3">
      <c r="A23" s="193">
        <f>A22+1</f>
        <v>6</v>
      </c>
      <c r="B23" s="194">
        <v>109429</v>
      </c>
      <c r="C23" s="195" t="s">
        <v>281</v>
      </c>
      <c r="D23" s="196">
        <v>7</v>
      </c>
      <c r="E23" s="197">
        <v>1.3888888888888888E-2</v>
      </c>
      <c r="F23" s="185">
        <f>H22+E23</f>
        <v>0.61458333333333293</v>
      </c>
      <c r="G23" s="191">
        <v>6.9444444444444441E-3</v>
      </c>
      <c r="H23" s="187">
        <f t="shared" si="0"/>
        <v>0.62152777777777735</v>
      </c>
      <c r="I23" s="198" t="s">
        <v>27</v>
      </c>
    </row>
    <row r="24" spans="1:10" x14ac:dyDescent="0.3">
      <c r="A24" s="193">
        <f t="shared" si="2"/>
        <v>7</v>
      </c>
      <c r="B24" s="194">
        <v>109649</v>
      </c>
      <c r="C24" s="195" t="s">
        <v>280</v>
      </c>
      <c r="D24" s="196">
        <v>3</v>
      </c>
      <c r="E24" s="197">
        <v>6.9444444444444441E-3</v>
      </c>
      <c r="F24" s="185">
        <f t="shared" si="1"/>
        <v>0.62847222222222177</v>
      </c>
      <c r="G24" s="191">
        <v>6.9444444444444441E-3</v>
      </c>
      <c r="H24" s="187">
        <f t="shared" si="0"/>
        <v>0.63541666666666619</v>
      </c>
      <c r="I24" s="199"/>
      <c r="J24" s="160" t="s">
        <v>171</v>
      </c>
    </row>
    <row r="25" spans="1:10" ht="31.2" x14ac:dyDescent="0.3">
      <c r="A25" s="193"/>
      <c r="B25" s="181" t="s">
        <v>23</v>
      </c>
      <c r="C25" s="203" t="s">
        <v>24</v>
      </c>
      <c r="D25" s="196">
        <v>56</v>
      </c>
      <c r="E25" s="197">
        <v>6.5972222222222224E-2</v>
      </c>
      <c r="F25" s="185">
        <f t="shared" si="1"/>
        <v>0.7013888888888884</v>
      </c>
      <c r="G25" s="191">
        <v>2.7777777777777776E-2</v>
      </c>
      <c r="H25" s="187">
        <f t="shared" si="0"/>
        <v>0.72916666666666619</v>
      </c>
      <c r="I25" s="204" t="s">
        <v>216</v>
      </c>
    </row>
    <row r="26" spans="1:10" ht="31.2" x14ac:dyDescent="0.3">
      <c r="A26" s="193"/>
      <c r="B26" s="181" t="s">
        <v>25</v>
      </c>
      <c r="C26" s="203" t="s">
        <v>24</v>
      </c>
      <c r="D26" s="205">
        <v>1.5</v>
      </c>
      <c r="E26" s="184">
        <v>3.472222222222222E-3</v>
      </c>
      <c r="F26" s="185">
        <f t="shared" si="1"/>
        <v>0.7326388888888884</v>
      </c>
      <c r="G26" s="186">
        <v>6.9444444444444441E-3</v>
      </c>
      <c r="H26" s="187">
        <f t="shared" si="0"/>
        <v>0.73958333333333282</v>
      </c>
      <c r="I26" s="188" t="s">
        <v>26</v>
      </c>
    </row>
    <row r="27" spans="1:10" x14ac:dyDescent="0.3">
      <c r="D27" s="206"/>
      <c r="E27" s="207"/>
      <c r="F27" s="207"/>
      <c r="G27" s="207"/>
      <c r="H27" s="207"/>
      <c r="I27" s="208"/>
    </row>
    <row r="28" spans="1:10" x14ac:dyDescent="0.3">
      <c r="B28" s="209" t="s">
        <v>34</v>
      </c>
      <c r="C28" s="210">
        <f>H26-F16</f>
        <v>0.31944444444444398</v>
      </c>
      <c r="D28" s="209"/>
      <c r="E28" s="209"/>
      <c r="F28" s="209"/>
      <c r="G28" s="209"/>
      <c r="H28" s="211"/>
    </row>
    <row r="29" spans="1:10" x14ac:dyDescent="0.3">
      <c r="B29" s="209" t="s">
        <v>35</v>
      </c>
      <c r="C29" s="212" t="str">
        <f>IF(MINUTE(SUM(E16:E26))=0,CONCATENATE(HOUR(SUM(E16:E26))," час."),CONCATENATE(HOUR(SUM(E16:E26))," час. ",MINUTE(SUM(E16:E26))," мин."))</f>
        <v>4 час. 30 мин.</v>
      </c>
      <c r="D29" s="209"/>
      <c r="E29" s="212"/>
      <c r="F29" s="209"/>
      <c r="G29" s="209"/>
      <c r="H29" s="213"/>
      <c r="I29" s="214"/>
    </row>
    <row r="30" spans="1:10" x14ac:dyDescent="0.3">
      <c r="B30" s="209" t="s">
        <v>36</v>
      </c>
      <c r="C30" s="215" t="str">
        <f>IF(MINUTE(SUM(G16:G26))=0,CONCATENATE(HOUR(SUM(G16:G26))," час."),CONCATENATE(HOUR(SUM(G16:G26))," час. ",MINUTE(SUM(G16:G26))," мин."))</f>
        <v>3 час. 10 мин.</v>
      </c>
      <c r="D30" s="209"/>
      <c r="E30" s="209"/>
      <c r="F30" s="209"/>
      <c r="G30" s="209"/>
      <c r="H30" s="213"/>
      <c r="I30" s="216"/>
    </row>
    <row r="31" spans="1:10" x14ac:dyDescent="0.3">
      <c r="B31" s="217"/>
      <c r="C31" s="217"/>
      <c r="E31" s="218"/>
      <c r="F31" s="218"/>
      <c r="G31" s="218"/>
      <c r="H31" s="218"/>
      <c r="I31" s="214"/>
    </row>
    <row r="32" spans="1:10" x14ac:dyDescent="0.3">
      <c r="B32" s="217"/>
      <c r="C32" s="215"/>
      <c r="E32" s="218"/>
      <c r="F32" s="218"/>
      <c r="G32" s="218"/>
      <c r="H32" s="218"/>
    </row>
    <row r="36" spans="5:5" x14ac:dyDescent="0.3">
      <c r="E36" s="218"/>
    </row>
    <row r="37" spans="5:5" x14ac:dyDescent="0.3">
      <c r="E37" s="218"/>
    </row>
  </sheetData>
  <mergeCells count="11">
    <mergeCell ref="I18:I20"/>
    <mergeCell ref="I21:I22"/>
    <mergeCell ref="I23:I24"/>
    <mergeCell ref="C3:H3"/>
    <mergeCell ref="A4:I4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zoomScaleNormal="100" workbookViewId="0">
      <selection activeCell="A33" sqref="A33:XFD40"/>
    </sheetView>
  </sheetViews>
  <sheetFormatPr defaultColWidth="10.44140625" defaultRowHeight="15.6" x14ac:dyDescent="0.3"/>
  <cols>
    <col min="1" max="1" width="4.109375" style="160" customWidth="1"/>
    <col min="2" max="2" width="26.33203125" style="160" customWidth="1"/>
    <col min="3" max="3" width="36.88671875" style="160" customWidth="1"/>
    <col min="4" max="4" width="14" style="160" customWidth="1"/>
    <col min="5" max="5" width="8.6640625" style="160" customWidth="1"/>
    <col min="6" max="7" width="10" style="160" customWidth="1"/>
    <col min="8" max="8" width="12.44140625" style="160" customWidth="1"/>
    <col min="9" max="9" width="19.44140625" style="160" customWidth="1"/>
    <col min="10" max="21" width="5.5546875" style="160" customWidth="1"/>
    <col min="22" max="16384" width="10.44140625" style="160"/>
  </cols>
  <sheetData>
    <row r="1" spans="1:10" s="156" customFormat="1" x14ac:dyDescent="0.3">
      <c r="A1" s="152"/>
      <c r="B1" s="152"/>
      <c r="C1" s="152"/>
      <c r="D1" s="153"/>
      <c r="E1" s="154"/>
      <c r="F1" s="155"/>
      <c r="G1" s="155"/>
      <c r="H1" s="155"/>
      <c r="I1" s="155"/>
      <c r="J1" s="155"/>
    </row>
    <row r="2" spans="1:10" s="156" customFormat="1" x14ac:dyDescent="0.3">
      <c r="D2" s="157"/>
      <c r="E2" s="158"/>
      <c r="F2" s="155"/>
      <c r="G2" s="155"/>
      <c r="H2" s="155"/>
      <c r="I2" s="155"/>
      <c r="J2" s="155"/>
    </row>
    <row r="3" spans="1:10" x14ac:dyDescent="0.3">
      <c r="A3" s="159"/>
      <c r="B3" s="159"/>
      <c r="C3" s="159"/>
      <c r="D3" s="159"/>
      <c r="E3" s="159"/>
      <c r="F3" s="159"/>
      <c r="G3" s="159"/>
      <c r="H3" s="159"/>
    </row>
    <row r="4" spans="1:10" x14ac:dyDescent="0.3">
      <c r="A4" s="161"/>
      <c r="B4" s="161"/>
      <c r="C4" s="162" t="s">
        <v>2</v>
      </c>
      <c r="D4" s="162"/>
      <c r="E4" s="162"/>
      <c r="F4" s="162"/>
      <c r="G4" s="162"/>
      <c r="H4" s="162"/>
    </row>
    <row r="5" spans="1:10" x14ac:dyDescent="0.3">
      <c r="A5" s="162" t="s">
        <v>204</v>
      </c>
      <c r="B5" s="162"/>
      <c r="C5" s="162"/>
      <c r="D5" s="162"/>
      <c r="E5" s="162"/>
      <c r="F5" s="162"/>
      <c r="G5" s="162"/>
      <c r="H5" s="162"/>
      <c r="I5" s="162"/>
    </row>
    <row r="6" spans="1:10" x14ac:dyDescent="0.3">
      <c r="A6" s="160" t="s">
        <v>4</v>
      </c>
      <c r="C6" s="163" t="s">
        <v>5</v>
      </c>
    </row>
    <row r="7" spans="1:10" x14ac:dyDescent="0.3">
      <c r="A7" s="160" t="s">
        <v>205</v>
      </c>
      <c r="C7" s="163" t="s">
        <v>278</v>
      </c>
      <c r="D7" s="160" t="str">
        <f>CONCATENATE(B18,"-",B19,"-",B20,"-",B21,"-",B22,"-",B23,"-",B24,"-",B25)</f>
        <v>ЛЦ Внуково-2-109507-109417-109431-109153-109417-109507-ЛЦ Внуково-2</v>
      </c>
      <c r="E7" s="160" t="str">
        <f>C9</f>
        <v>понедельник, воскресенье</v>
      </c>
      <c r="F7" s="164">
        <f>F17</f>
        <v>0.42013888888888884</v>
      </c>
      <c r="G7" s="164">
        <f>H26</f>
        <v>0.74652777777777735</v>
      </c>
    </row>
    <row r="8" spans="1:10" x14ac:dyDescent="0.3">
      <c r="A8" s="160" t="s">
        <v>206</v>
      </c>
      <c r="C8" s="165"/>
    </row>
    <row r="9" spans="1:10" x14ac:dyDescent="0.3">
      <c r="A9" s="160" t="s">
        <v>8</v>
      </c>
      <c r="C9" s="163" t="s">
        <v>270</v>
      </c>
    </row>
    <row r="10" spans="1:10" x14ac:dyDescent="0.3">
      <c r="A10" s="160" t="s">
        <v>207</v>
      </c>
      <c r="C10" s="163" t="s">
        <v>208</v>
      </c>
      <c r="G10" s="166"/>
    </row>
    <row r="11" spans="1:10" x14ac:dyDescent="0.3">
      <c r="A11" s="160" t="s">
        <v>9</v>
      </c>
      <c r="C11" s="167">
        <f>SUM(D17:D26)</f>
        <v>144</v>
      </c>
    </row>
    <row r="12" spans="1:10" x14ac:dyDescent="0.3">
      <c r="A12" s="160" t="s">
        <v>10</v>
      </c>
      <c r="C12" s="163" t="s">
        <v>11</v>
      </c>
    </row>
    <row r="13" spans="1:10" x14ac:dyDescent="0.3">
      <c r="A13" s="168" t="s">
        <v>12</v>
      </c>
      <c r="B13" s="168"/>
      <c r="C13" s="169" t="s">
        <v>39</v>
      </c>
      <c r="D13" s="170"/>
      <c r="F13" s="169"/>
      <c r="G13" s="169"/>
    </row>
    <row r="14" spans="1:10" x14ac:dyDescent="0.3">
      <c r="C14" s="165"/>
      <c r="G14" s="171"/>
      <c r="H14" s="160" t="s">
        <v>218</v>
      </c>
    </row>
    <row r="15" spans="1:10" x14ac:dyDescent="0.3">
      <c r="A15" s="172" t="s">
        <v>13</v>
      </c>
      <c r="B15" s="173" t="s">
        <v>14</v>
      </c>
      <c r="C15" s="174" t="s">
        <v>15</v>
      </c>
      <c r="D15" s="173" t="s">
        <v>16</v>
      </c>
      <c r="E15" s="173" t="s">
        <v>17</v>
      </c>
      <c r="F15" s="173"/>
      <c r="G15" s="173"/>
      <c r="H15" s="173"/>
      <c r="I15" s="173" t="s">
        <v>18</v>
      </c>
    </row>
    <row r="16" spans="1:10" ht="46.8" x14ac:dyDescent="0.3">
      <c r="A16" s="175"/>
      <c r="B16" s="176"/>
      <c r="C16" s="177"/>
      <c r="D16" s="178"/>
      <c r="E16" s="179" t="s">
        <v>19</v>
      </c>
      <c r="F16" s="179" t="s">
        <v>20</v>
      </c>
      <c r="G16" s="179" t="s">
        <v>21</v>
      </c>
      <c r="H16" s="179" t="s">
        <v>22</v>
      </c>
      <c r="I16" s="173"/>
    </row>
    <row r="17" spans="1:10" ht="31.2" x14ac:dyDescent="0.3">
      <c r="A17" s="180"/>
      <c r="B17" s="181" t="s">
        <v>25</v>
      </c>
      <c r="C17" s="182" t="s">
        <v>24</v>
      </c>
      <c r="D17" s="183"/>
      <c r="E17" s="184"/>
      <c r="F17" s="185">
        <v>0.42013888888888884</v>
      </c>
      <c r="G17" s="186">
        <v>6.9444444444444441E-3</v>
      </c>
      <c r="H17" s="187">
        <f t="shared" ref="H17:H26" si="0">F17+G17</f>
        <v>0.42708333333333326</v>
      </c>
      <c r="I17" s="188" t="s">
        <v>26</v>
      </c>
    </row>
    <row r="18" spans="1:10" ht="31.2" x14ac:dyDescent="0.3">
      <c r="A18" s="180"/>
      <c r="B18" s="181" t="s">
        <v>23</v>
      </c>
      <c r="C18" s="189" t="s">
        <v>24</v>
      </c>
      <c r="D18" s="190">
        <v>1.5</v>
      </c>
      <c r="E18" s="184">
        <v>3.4722222222222099E-3</v>
      </c>
      <c r="F18" s="185">
        <f t="shared" ref="F18:F26" si="1">H17+E18</f>
        <v>0.43055555555555547</v>
      </c>
      <c r="G18" s="191">
        <v>2.7777777777777776E-2</v>
      </c>
      <c r="H18" s="187">
        <f t="shared" si="0"/>
        <v>0.45833333333333326</v>
      </c>
      <c r="I18" s="192" t="s">
        <v>27</v>
      </c>
      <c r="J18" s="160" t="s">
        <v>27</v>
      </c>
    </row>
    <row r="19" spans="1:10" x14ac:dyDescent="0.3">
      <c r="A19" s="193">
        <v>1</v>
      </c>
      <c r="B19" s="194">
        <v>109507</v>
      </c>
      <c r="C19" s="195" t="s">
        <v>272</v>
      </c>
      <c r="D19" s="196">
        <v>59</v>
      </c>
      <c r="E19" s="197">
        <v>6.25E-2</v>
      </c>
      <c r="F19" s="185">
        <f t="shared" si="1"/>
        <v>0.52083333333333326</v>
      </c>
      <c r="G19" s="191">
        <v>6.9444444444444441E-3</v>
      </c>
      <c r="H19" s="187">
        <f t="shared" si="0"/>
        <v>0.52777777777777768</v>
      </c>
      <c r="I19" s="198" t="s">
        <v>211</v>
      </c>
    </row>
    <row r="20" spans="1:10" x14ac:dyDescent="0.3">
      <c r="A20" s="193">
        <f t="shared" ref="A20:A24" si="2">A19+1</f>
        <v>2</v>
      </c>
      <c r="B20" s="194">
        <v>109417</v>
      </c>
      <c r="C20" s="195" t="s">
        <v>273</v>
      </c>
      <c r="D20" s="196">
        <v>3</v>
      </c>
      <c r="E20" s="197">
        <v>6.9444444444444441E-3</v>
      </c>
      <c r="F20" s="185">
        <f t="shared" si="1"/>
        <v>0.5347222222222221</v>
      </c>
      <c r="G20" s="191">
        <v>6.9444444444444441E-3</v>
      </c>
      <c r="H20" s="187">
        <f t="shared" si="0"/>
        <v>0.54166666666666652</v>
      </c>
      <c r="I20" s="199"/>
    </row>
    <row r="21" spans="1:10" x14ac:dyDescent="0.3">
      <c r="A21" s="193">
        <f>A20+1</f>
        <v>3</v>
      </c>
      <c r="B21" s="194">
        <v>109431</v>
      </c>
      <c r="C21" s="195" t="s">
        <v>275</v>
      </c>
      <c r="D21" s="196">
        <v>6</v>
      </c>
      <c r="E21" s="197">
        <v>1.3888888888888888E-2</v>
      </c>
      <c r="F21" s="185">
        <f>H20+E21</f>
        <v>0.55555555555555536</v>
      </c>
      <c r="G21" s="191">
        <v>1.3888888888888888E-2</v>
      </c>
      <c r="H21" s="187">
        <f t="shared" si="0"/>
        <v>0.5694444444444442</v>
      </c>
      <c r="I21" s="200" t="s">
        <v>213</v>
      </c>
    </row>
    <row r="22" spans="1:10" x14ac:dyDescent="0.3">
      <c r="A22" s="193">
        <f>A21+1</f>
        <v>4</v>
      </c>
      <c r="B22" s="194">
        <v>109153</v>
      </c>
      <c r="C22" s="195" t="s">
        <v>277</v>
      </c>
      <c r="D22" s="196">
        <v>3</v>
      </c>
      <c r="E22" s="197">
        <v>1.0416666666666666E-2</v>
      </c>
      <c r="F22" s="185">
        <f>H21+E22</f>
        <v>0.57986111111111083</v>
      </c>
      <c r="G22" s="191">
        <v>1.3888888888888888E-2</v>
      </c>
      <c r="H22" s="187">
        <f t="shared" si="0"/>
        <v>0.59374999999999967</v>
      </c>
      <c r="I22" s="202"/>
    </row>
    <row r="23" spans="1:10" x14ac:dyDescent="0.3">
      <c r="A23" s="193">
        <f t="shared" si="2"/>
        <v>5</v>
      </c>
      <c r="B23" s="194">
        <v>109417</v>
      </c>
      <c r="C23" s="195" t="s">
        <v>273</v>
      </c>
      <c r="D23" s="196">
        <v>5</v>
      </c>
      <c r="E23" s="197">
        <v>1.0416666666666666E-2</v>
      </c>
      <c r="F23" s="185">
        <f>H22+E23</f>
        <v>0.6041666666666663</v>
      </c>
      <c r="G23" s="191">
        <v>6.9444444444444441E-3</v>
      </c>
      <c r="H23" s="187">
        <f t="shared" si="0"/>
        <v>0.61111111111111072</v>
      </c>
      <c r="I23" s="198" t="s">
        <v>27</v>
      </c>
    </row>
    <row r="24" spans="1:10" x14ac:dyDescent="0.3">
      <c r="A24" s="193">
        <f t="shared" si="2"/>
        <v>6</v>
      </c>
      <c r="B24" s="194">
        <v>109507</v>
      </c>
      <c r="C24" s="195" t="s">
        <v>272</v>
      </c>
      <c r="D24" s="196">
        <v>3</v>
      </c>
      <c r="E24" s="197">
        <v>6.9444444444444441E-3</v>
      </c>
      <c r="F24" s="185">
        <f t="shared" si="1"/>
        <v>0.61805555555555514</v>
      </c>
      <c r="G24" s="191">
        <v>6.9444444444444441E-3</v>
      </c>
      <c r="H24" s="187">
        <f t="shared" si="0"/>
        <v>0.62499999999999956</v>
      </c>
      <c r="I24" s="199"/>
      <c r="J24" s="160" t="s">
        <v>171</v>
      </c>
    </row>
    <row r="25" spans="1:10" ht="31.2" x14ac:dyDescent="0.3">
      <c r="A25" s="193"/>
      <c r="B25" s="181" t="s">
        <v>23</v>
      </c>
      <c r="C25" s="203" t="s">
        <v>24</v>
      </c>
      <c r="D25" s="196">
        <v>62</v>
      </c>
      <c r="E25" s="197">
        <v>8.3333333333333329E-2</v>
      </c>
      <c r="F25" s="185">
        <f t="shared" si="1"/>
        <v>0.70833333333333293</v>
      </c>
      <c r="G25" s="191">
        <v>2.7777777777777776E-2</v>
      </c>
      <c r="H25" s="187">
        <f t="shared" si="0"/>
        <v>0.73611111111111072</v>
      </c>
      <c r="I25" s="204" t="s">
        <v>216</v>
      </c>
    </row>
    <row r="26" spans="1:10" ht="31.2" x14ac:dyDescent="0.3">
      <c r="A26" s="193"/>
      <c r="B26" s="181" t="s">
        <v>25</v>
      </c>
      <c r="C26" s="203" t="s">
        <v>24</v>
      </c>
      <c r="D26" s="205">
        <v>1.5</v>
      </c>
      <c r="E26" s="184">
        <v>3.472222222222222E-3</v>
      </c>
      <c r="F26" s="185">
        <f t="shared" si="1"/>
        <v>0.73958333333333293</v>
      </c>
      <c r="G26" s="186">
        <v>6.9444444444444441E-3</v>
      </c>
      <c r="H26" s="187">
        <f t="shared" si="0"/>
        <v>0.74652777777777735</v>
      </c>
      <c r="I26" s="188" t="s">
        <v>26</v>
      </c>
    </row>
    <row r="27" spans="1:10" x14ac:dyDescent="0.3">
      <c r="D27" s="206"/>
      <c r="E27" s="207"/>
      <c r="F27" s="207"/>
      <c r="G27" s="207"/>
      <c r="H27" s="207"/>
      <c r="I27" s="208"/>
    </row>
    <row r="28" spans="1:10" x14ac:dyDescent="0.3">
      <c r="B28" s="209" t="s">
        <v>34</v>
      </c>
      <c r="C28" s="210">
        <f>H26-F17</f>
        <v>0.32638888888888851</v>
      </c>
      <c r="D28" s="209"/>
      <c r="E28" s="209"/>
      <c r="F28" s="209"/>
      <c r="G28" s="209"/>
      <c r="H28" s="211"/>
    </row>
    <row r="29" spans="1:10" x14ac:dyDescent="0.3">
      <c r="B29" s="209" t="s">
        <v>35</v>
      </c>
      <c r="C29" s="212" t="str">
        <f>IF(MINUTE(SUM(E17:E26))=0,CONCATENATE(HOUR(SUM(E17:E26))," час."),CONCATENATE(HOUR(SUM(E17:E26))," час. ",MINUTE(SUM(E17:E26))," мин."))</f>
        <v>4 час. 50 мин.</v>
      </c>
      <c r="D29" s="209"/>
      <c r="E29" s="212"/>
      <c r="F29" s="209"/>
      <c r="G29" s="209"/>
      <c r="H29" s="213"/>
      <c r="I29" s="214"/>
    </row>
    <row r="30" spans="1:10" x14ac:dyDescent="0.3">
      <c r="B30" s="209" t="s">
        <v>36</v>
      </c>
      <c r="C30" s="215" t="str">
        <f>IF(MINUTE(SUM(G17:G26))=0,CONCATENATE(HOUR(SUM(G17:G26))," час."),CONCATENATE(HOUR(SUM(G17:G26))," час. ",MINUTE(SUM(G17:G26))," мин."))</f>
        <v>3 час.</v>
      </c>
      <c r="D30" s="209"/>
      <c r="E30" s="209"/>
      <c r="F30" s="209"/>
      <c r="G30" s="209"/>
      <c r="H30" s="213"/>
      <c r="I30" s="216"/>
    </row>
    <row r="31" spans="1:10" x14ac:dyDescent="0.3">
      <c r="B31" s="217"/>
      <c r="C31" s="217"/>
      <c r="E31" s="218"/>
      <c r="F31" s="218"/>
      <c r="G31" s="218"/>
      <c r="H31" s="218"/>
      <c r="I31" s="214"/>
    </row>
    <row r="32" spans="1:10" x14ac:dyDescent="0.3">
      <c r="B32" s="217"/>
      <c r="C32" s="215"/>
      <c r="E32" s="218"/>
      <c r="F32" s="218"/>
      <c r="G32" s="218"/>
      <c r="H32" s="218"/>
    </row>
    <row r="36" spans="5:5" x14ac:dyDescent="0.3">
      <c r="E36" s="218"/>
    </row>
    <row r="37" spans="5:5" x14ac:dyDescent="0.3">
      <c r="E37" s="218"/>
    </row>
  </sheetData>
  <mergeCells count="11">
    <mergeCell ref="I19:I20"/>
    <mergeCell ref="I21:I22"/>
    <mergeCell ref="I23:I24"/>
    <mergeCell ref="C4:H4"/>
    <mergeCell ref="A5:I5"/>
    <mergeCell ref="A15:A16"/>
    <mergeCell ref="B15:B16"/>
    <mergeCell ref="C15:C16"/>
    <mergeCell ref="D15:D16"/>
    <mergeCell ref="E15:H15"/>
    <mergeCell ref="I15:I16"/>
  </mergeCells>
  <pageMargins left="0.59055118110236227" right="0.39370078740157483" top="0.59055118110236227" bottom="0.39370078740157483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7"/>
  <sheetViews>
    <sheetView zoomScaleNormal="100" workbookViewId="0">
      <selection activeCell="C2" sqref="C2"/>
    </sheetView>
  </sheetViews>
  <sheetFormatPr defaultColWidth="10.44140625" defaultRowHeight="15.6" x14ac:dyDescent="0.3"/>
  <cols>
    <col min="1" max="1" width="4.109375" style="160" customWidth="1"/>
    <col min="2" max="2" width="26.33203125" style="160" customWidth="1"/>
    <col min="3" max="3" width="37.109375" style="160" customWidth="1"/>
    <col min="4" max="4" width="14" style="160" customWidth="1"/>
    <col min="5" max="5" width="8.6640625" style="160" customWidth="1"/>
    <col min="6" max="7" width="10" style="160" customWidth="1"/>
    <col min="8" max="8" width="12.44140625" style="160" customWidth="1"/>
    <col min="9" max="9" width="19.44140625" style="160" customWidth="1"/>
    <col min="10" max="21" width="5.5546875" style="160" customWidth="1"/>
    <col min="22" max="16384" width="10.44140625" style="160"/>
  </cols>
  <sheetData>
    <row r="1" spans="1:10" s="156" customFormat="1" x14ac:dyDescent="0.3">
      <c r="D1" s="157"/>
      <c r="E1" s="158"/>
      <c r="F1" s="155"/>
      <c r="G1" s="155"/>
      <c r="H1" s="155"/>
      <c r="I1" s="155"/>
      <c r="J1" s="155"/>
    </row>
    <row r="2" spans="1:10" x14ac:dyDescent="0.3">
      <c r="A2" s="159"/>
      <c r="B2" s="159"/>
      <c r="C2" s="159"/>
      <c r="D2" s="159"/>
      <c r="E2" s="159"/>
      <c r="F2" s="159"/>
      <c r="G2" s="159"/>
      <c r="H2" s="159"/>
    </row>
    <row r="3" spans="1:10" x14ac:dyDescent="0.3">
      <c r="A3" s="161"/>
      <c r="B3" s="161"/>
      <c r="C3" s="162" t="s">
        <v>2</v>
      </c>
      <c r="D3" s="162"/>
      <c r="E3" s="162"/>
      <c r="F3" s="162"/>
      <c r="G3" s="162"/>
      <c r="H3" s="162"/>
    </row>
    <row r="4" spans="1:10" x14ac:dyDescent="0.3">
      <c r="A4" s="162" t="s">
        <v>204</v>
      </c>
      <c r="B4" s="162"/>
      <c r="C4" s="162"/>
      <c r="D4" s="162"/>
      <c r="E4" s="162"/>
      <c r="F4" s="162"/>
      <c r="G4" s="162"/>
      <c r="H4" s="162"/>
      <c r="I4" s="162"/>
    </row>
    <row r="5" spans="1:10" x14ac:dyDescent="0.3">
      <c r="A5" s="160" t="s">
        <v>4</v>
      </c>
      <c r="C5" s="163" t="s">
        <v>5</v>
      </c>
    </row>
    <row r="6" spans="1:10" x14ac:dyDescent="0.3">
      <c r="A6" s="160" t="s">
        <v>205</v>
      </c>
      <c r="C6" s="163" t="s">
        <v>271</v>
      </c>
      <c r="D6" s="160" t="str">
        <f>CONCATENATE(B17,"-",B18,"-",B19,"-",B20,"-",B21,"-",B22,"-",B23,"-",B24,"-",B25,"-",B26)</f>
        <v>ЛЦ Внуково-2-109507-109417-109145-109431-109156-109153-109417-109507-ЛЦ Внуково-2</v>
      </c>
      <c r="E6" s="160" t="str">
        <f>C8</f>
        <v>вторник-суббота</v>
      </c>
      <c r="F6" s="164">
        <f>F16</f>
        <v>0.42013888888888884</v>
      </c>
      <c r="G6" s="164">
        <f>H27</f>
        <v>0.77777777777777724</v>
      </c>
    </row>
    <row r="7" spans="1:10" x14ac:dyDescent="0.3">
      <c r="A7" s="160" t="s">
        <v>206</v>
      </c>
      <c r="C7" s="165"/>
    </row>
    <row r="8" spans="1:10" x14ac:dyDescent="0.3">
      <c r="A8" s="160" t="s">
        <v>8</v>
      </c>
      <c r="C8" s="163" t="s">
        <v>56</v>
      </c>
    </row>
    <row r="9" spans="1:10" x14ac:dyDescent="0.3">
      <c r="A9" s="160" t="s">
        <v>207</v>
      </c>
      <c r="C9" s="163" t="s">
        <v>208</v>
      </c>
      <c r="G9" s="166"/>
    </row>
    <row r="10" spans="1:10" x14ac:dyDescent="0.3">
      <c r="A10" s="160" t="s">
        <v>9</v>
      </c>
      <c r="C10" s="167">
        <f>SUM(D16:D27)</f>
        <v>146</v>
      </c>
    </row>
    <row r="11" spans="1:10" x14ac:dyDescent="0.3">
      <c r="A11" s="160" t="s">
        <v>10</v>
      </c>
      <c r="C11" s="163" t="s">
        <v>11</v>
      </c>
    </row>
    <row r="12" spans="1:10" x14ac:dyDescent="0.3">
      <c r="A12" s="168" t="s">
        <v>12</v>
      </c>
      <c r="B12" s="168"/>
      <c r="C12" s="169" t="s">
        <v>39</v>
      </c>
      <c r="D12" s="170"/>
      <c r="F12" s="169"/>
      <c r="G12" s="169"/>
    </row>
    <row r="13" spans="1:10" x14ac:dyDescent="0.3">
      <c r="C13" s="165"/>
      <c r="G13" s="171"/>
      <c r="H13" s="160" t="s">
        <v>218</v>
      </c>
    </row>
    <row r="14" spans="1:10" x14ac:dyDescent="0.3">
      <c r="A14" s="172" t="s">
        <v>13</v>
      </c>
      <c r="B14" s="173" t="s">
        <v>14</v>
      </c>
      <c r="C14" s="174" t="s">
        <v>15</v>
      </c>
      <c r="D14" s="173" t="s">
        <v>16</v>
      </c>
      <c r="E14" s="173" t="s">
        <v>17</v>
      </c>
      <c r="F14" s="173"/>
      <c r="G14" s="173"/>
      <c r="H14" s="173"/>
      <c r="I14" s="173" t="s">
        <v>18</v>
      </c>
    </row>
    <row r="15" spans="1:10" ht="46.8" x14ac:dyDescent="0.3">
      <c r="A15" s="175"/>
      <c r="B15" s="176"/>
      <c r="C15" s="177"/>
      <c r="D15" s="178"/>
      <c r="E15" s="179" t="s">
        <v>19</v>
      </c>
      <c r="F15" s="179" t="s">
        <v>20</v>
      </c>
      <c r="G15" s="179" t="s">
        <v>21</v>
      </c>
      <c r="H15" s="179" t="s">
        <v>22</v>
      </c>
      <c r="I15" s="173"/>
    </row>
    <row r="16" spans="1:10" ht="31.2" x14ac:dyDescent="0.3">
      <c r="A16" s="180"/>
      <c r="B16" s="181" t="s">
        <v>25</v>
      </c>
      <c r="C16" s="182" t="s">
        <v>24</v>
      </c>
      <c r="D16" s="183"/>
      <c r="E16" s="184"/>
      <c r="F16" s="185">
        <v>0.42013888888888884</v>
      </c>
      <c r="G16" s="186">
        <v>6.9444444444444441E-3</v>
      </c>
      <c r="H16" s="187">
        <f t="shared" ref="H16:H27" si="0">F16+G16</f>
        <v>0.42708333333333326</v>
      </c>
      <c r="I16" s="188" t="s">
        <v>26</v>
      </c>
    </row>
    <row r="17" spans="1:10" ht="31.2" x14ac:dyDescent="0.3">
      <c r="A17" s="180"/>
      <c r="B17" s="181" t="s">
        <v>23</v>
      </c>
      <c r="C17" s="189" t="s">
        <v>24</v>
      </c>
      <c r="D17" s="190">
        <v>1.5</v>
      </c>
      <c r="E17" s="184">
        <v>3.4722222222222099E-3</v>
      </c>
      <c r="F17" s="185">
        <f t="shared" ref="F17:F27" si="1">H16+E17</f>
        <v>0.43055555555555547</v>
      </c>
      <c r="G17" s="191">
        <v>2.7777777777777776E-2</v>
      </c>
      <c r="H17" s="187">
        <f t="shared" si="0"/>
        <v>0.45833333333333326</v>
      </c>
      <c r="I17" s="192" t="s">
        <v>27</v>
      </c>
      <c r="J17" s="160" t="s">
        <v>27</v>
      </c>
    </row>
    <row r="18" spans="1:10" x14ac:dyDescent="0.3">
      <c r="A18" s="193">
        <v>1</v>
      </c>
      <c r="B18" s="194">
        <v>109507</v>
      </c>
      <c r="C18" s="195" t="s">
        <v>272</v>
      </c>
      <c r="D18" s="196">
        <v>59</v>
      </c>
      <c r="E18" s="197">
        <v>6.25E-2</v>
      </c>
      <c r="F18" s="185">
        <f t="shared" si="1"/>
        <v>0.52083333333333326</v>
      </c>
      <c r="G18" s="191">
        <v>6.9444444444444441E-3</v>
      </c>
      <c r="H18" s="187">
        <f t="shared" si="0"/>
        <v>0.52777777777777768</v>
      </c>
      <c r="I18" s="198" t="s">
        <v>211</v>
      </c>
    </row>
    <row r="19" spans="1:10" x14ac:dyDescent="0.3">
      <c r="A19" s="193">
        <f t="shared" ref="A19:A25" si="2">A18+1</f>
        <v>2</v>
      </c>
      <c r="B19" s="194">
        <v>109417</v>
      </c>
      <c r="C19" s="195" t="s">
        <v>273</v>
      </c>
      <c r="D19" s="196">
        <v>3</v>
      </c>
      <c r="E19" s="197">
        <v>6.9444444444444441E-3</v>
      </c>
      <c r="F19" s="185">
        <f t="shared" si="1"/>
        <v>0.5347222222222221</v>
      </c>
      <c r="G19" s="191">
        <v>6.9444444444444441E-3</v>
      </c>
      <c r="H19" s="187">
        <f t="shared" si="0"/>
        <v>0.54166666666666652</v>
      </c>
      <c r="I19" s="199"/>
    </row>
    <row r="20" spans="1:10" x14ac:dyDescent="0.3">
      <c r="A20" s="193">
        <f t="shared" si="2"/>
        <v>3</v>
      </c>
      <c r="B20" s="194">
        <v>109145</v>
      </c>
      <c r="C20" s="195" t="s">
        <v>274</v>
      </c>
      <c r="D20" s="196">
        <v>3</v>
      </c>
      <c r="E20" s="197">
        <v>6.9444444444444441E-3</v>
      </c>
      <c r="F20" s="185">
        <f t="shared" si="1"/>
        <v>0.54861111111111094</v>
      </c>
      <c r="G20" s="191">
        <v>1.3888888888888888E-2</v>
      </c>
      <c r="H20" s="187">
        <f t="shared" si="0"/>
        <v>0.56249999999999978</v>
      </c>
      <c r="I20" s="200" t="s">
        <v>213</v>
      </c>
    </row>
    <row r="21" spans="1:10" x14ac:dyDescent="0.3">
      <c r="A21" s="193">
        <f t="shared" si="2"/>
        <v>4</v>
      </c>
      <c r="B21" s="194">
        <v>109431</v>
      </c>
      <c r="C21" s="195" t="s">
        <v>275</v>
      </c>
      <c r="D21" s="196">
        <v>3</v>
      </c>
      <c r="E21" s="197">
        <v>6.9444444444444441E-3</v>
      </c>
      <c r="F21" s="185">
        <f t="shared" si="1"/>
        <v>0.5694444444444442</v>
      </c>
      <c r="G21" s="191">
        <v>1.3888888888888888E-2</v>
      </c>
      <c r="H21" s="187">
        <f t="shared" si="0"/>
        <v>0.58333333333333304</v>
      </c>
      <c r="I21" s="201"/>
    </row>
    <row r="22" spans="1:10" x14ac:dyDescent="0.3">
      <c r="A22" s="193">
        <f t="shared" si="2"/>
        <v>5</v>
      </c>
      <c r="B22" s="194">
        <v>109156</v>
      </c>
      <c r="C22" s="195" t="s">
        <v>276</v>
      </c>
      <c r="D22" s="196">
        <v>3</v>
      </c>
      <c r="E22" s="197">
        <v>6.9444444444444441E-3</v>
      </c>
      <c r="F22" s="185">
        <f t="shared" si="1"/>
        <v>0.59027777777777746</v>
      </c>
      <c r="G22" s="191">
        <v>1.3888888888888888E-2</v>
      </c>
      <c r="H22" s="187">
        <f t="shared" si="0"/>
        <v>0.6041666666666663</v>
      </c>
      <c r="I22" s="201"/>
    </row>
    <row r="23" spans="1:10" x14ac:dyDescent="0.3">
      <c r="A23" s="193">
        <f t="shared" si="2"/>
        <v>6</v>
      </c>
      <c r="B23" s="194">
        <v>109153</v>
      </c>
      <c r="C23" s="195" t="s">
        <v>277</v>
      </c>
      <c r="D23" s="196">
        <v>2</v>
      </c>
      <c r="E23" s="197">
        <v>6.9444444444444441E-3</v>
      </c>
      <c r="F23" s="185">
        <f t="shared" si="1"/>
        <v>0.61111111111111072</v>
      </c>
      <c r="G23" s="191">
        <v>1.3888888888888888E-2</v>
      </c>
      <c r="H23" s="187">
        <f t="shared" si="0"/>
        <v>0.62499999999999956</v>
      </c>
      <c r="I23" s="202"/>
    </row>
    <row r="24" spans="1:10" x14ac:dyDescent="0.3">
      <c r="A24" s="193">
        <f t="shared" si="2"/>
        <v>7</v>
      </c>
      <c r="B24" s="194">
        <v>109417</v>
      </c>
      <c r="C24" s="195" t="s">
        <v>273</v>
      </c>
      <c r="D24" s="196">
        <v>5</v>
      </c>
      <c r="E24" s="197">
        <v>1.0416666666666666E-2</v>
      </c>
      <c r="F24" s="185">
        <f>H23+E24</f>
        <v>0.63541666666666619</v>
      </c>
      <c r="G24" s="191">
        <v>6.9444444444444441E-3</v>
      </c>
      <c r="H24" s="187">
        <f t="shared" si="0"/>
        <v>0.64236111111111061</v>
      </c>
      <c r="I24" s="198" t="s">
        <v>27</v>
      </c>
    </row>
    <row r="25" spans="1:10" x14ac:dyDescent="0.3">
      <c r="A25" s="193">
        <f t="shared" si="2"/>
        <v>8</v>
      </c>
      <c r="B25" s="194">
        <v>109507</v>
      </c>
      <c r="C25" s="195" t="s">
        <v>272</v>
      </c>
      <c r="D25" s="196">
        <v>3</v>
      </c>
      <c r="E25" s="197">
        <v>6.9444444444444441E-3</v>
      </c>
      <c r="F25" s="185">
        <f t="shared" si="1"/>
        <v>0.64930555555555503</v>
      </c>
      <c r="G25" s="191">
        <v>6.9444444444444441E-3</v>
      </c>
      <c r="H25" s="187">
        <f t="shared" si="0"/>
        <v>0.65624999999999944</v>
      </c>
      <c r="I25" s="199"/>
      <c r="J25" s="160" t="s">
        <v>171</v>
      </c>
    </row>
    <row r="26" spans="1:10" ht="31.2" x14ac:dyDescent="0.3">
      <c r="A26" s="193"/>
      <c r="B26" s="181" t="s">
        <v>23</v>
      </c>
      <c r="C26" s="203" t="s">
        <v>24</v>
      </c>
      <c r="D26" s="196">
        <v>62</v>
      </c>
      <c r="E26" s="197">
        <v>8.3333333333333329E-2</v>
      </c>
      <c r="F26" s="185">
        <f t="shared" si="1"/>
        <v>0.73958333333333282</v>
      </c>
      <c r="G26" s="191">
        <v>2.7777777777777776E-2</v>
      </c>
      <c r="H26" s="187">
        <f t="shared" si="0"/>
        <v>0.76736111111111061</v>
      </c>
      <c r="I26" s="204" t="s">
        <v>216</v>
      </c>
    </row>
    <row r="27" spans="1:10" ht="31.2" x14ac:dyDescent="0.3">
      <c r="A27" s="193"/>
      <c r="B27" s="181" t="s">
        <v>25</v>
      </c>
      <c r="C27" s="203" t="s">
        <v>24</v>
      </c>
      <c r="D27" s="205">
        <v>1.5</v>
      </c>
      <c r="E27" s="184">
        <v>3.472222222222222E-3</v>
      </c>
      <c r="F27" s="185">
        <f t="shared" si="1"/>
        <v>0.77083333333333282</v>
      </c>
      <c r="G27" s="186">
        <v>6.9444444444444441E-3</v>
      </c>
      <c r="H27" s="187">
        <f t="shared" si="0"/>
        <v>0.77777777777777724</v>
      </c>
      <c r="I27" s="188" t="s">
        <v>26</v>
      </c>
    </row>
    <row r="28" spans="1:10" x14ac:dyDescent="0.3">
      <c r="D28" s="206"/>
      <c r="E28" s="207"/>
      <c r="F28" s="207"/>
      <c r="G28" s="207"/>
      <c r="H28" s="207"/>
      <c r="I28" s="208"/>
    </row>
    <row r="29" spans="1:10" x14ac:dyDescent="0.3">
      <c r="B29" s="209" t="s">
        <v>34</v>
      </c>
      <c r="C29" s="210">
        <f>H27-F16</f>
        <v>0.3576388888888884</v>
      </c>
      <c r="D29" s="209"/>
      <c r="E29" s="209"/>
      <c r="F29" s="209"/>
      <c r="G29" s="209"/>
      <c r="H29" s="211"/>
    </row>
    <row r="30" spans="1:10" x14ac:dyDescent="0.3">
      <c r="B30" s="209" t="s">
        <v>35</v>
      </c>
      <c r="C30" s="212" t="str">
        <f>IF(MINUTE(SUM(E16:E27))=0,CONCATENATE(HOUR(SUM(E16:E27))," час."),CONCATENATE(HOUR(SUM(E16:E27))," час. ",MINUTE(SUM(E16:E27))," мин."))</f>
        <v>4 час. 55 мин.</v>
      </c>
      <c r="D30" s="209"/>
      <c r="E30" s="212"/>
      <c r="F30" s="209"/>
      <c r="G30" s="209"/>
      <c r="H30" s="213"/>
      <c r="I30" s="214"/>
    </row>
    <row r="31" spans="1:10" x14ac:dyDescent="0.3">
      <c r="B31" s="209" t="s">
        <v>36</v>
      </c>
      <c r="C31" s="215" t="str">
        <f>IF(MINUTE(SUM(G16:G27))=0,CONCATENATE(HOUR(SUM(G16:G27))," час."),CONCATENATE(HOUR(SUM(G16:G27))," час. ",MINUTE(SUM(G16:G27))," мин."))</f>
        <v>3 час. 40 мин.</v>
      </c>
      <c r="D31" s="209"/>
      <c r="E31" s="209"/>
      <c r="F31" s="209"/>
      <c r="G31" s="209"/>
      <c r="H31" s="213"/>
      <c r="I31" s="216"/>
    </row>
    <row r="32" spans="1:10" x14ac:dyDescent="0.3">
      <c r="B32" s="217"/>
      <c r="C32" s="217"/>
      <c r="E32" s="218"/>
      <c r="F32" s="218"/>
      <c r="G32" s="218"/>
      <c r="H32" s="218"/>
      <c r="I32" s="214"/>
    </row>
    <row r="33" spans="2:8" x14ac:dyDescent="0.3">
      <c r="B33" s="217"/>
      <c r="C33" s="215"/>
      <c r="E33" s="218"/>
      <c r="F33" s="218"/>
      <c r="G33" s="218"/>
      <c r="H33" s="218"/>
    </row>
    <row r="36" spans="2:8" x14ac:dyDescent="0.3">
      <c r="E36" s="218"/>
    </row>
    <row r="37" spans="2:8" x14ac:dyDescent="0.3">
      <c r="E37" s="218"/>
    </row>
  </sheetData>
  <mergeCells count="11">
    <mergeCell ref="I18:I19"/>
    <mergeCell ref="I20:I23"/>
    <mergeCell ref="I24:I25"/>
    <mergeCell ref="C3:H3"/>
    <mergeCell ref="A4:I4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5"/>
  <sheetViews>
    <sheetView zoomScaleNormal="100" workbookViewId="0">
      <selection activeCell="C3" sqref="C3"/>
    </sheetView>
  </sheetViews>
  <sheetFormatPr defaultColWidth="10.44140625" defaultRowHeight="15.6" x14ac:dyDescent="0.3"/>
  <cols>
    <col min="1" max="1" width="4.109375" style="160" customWidth="1"/>
    <col min="2" max="2" width="26.33203125" style="160" customWidth="1"/>
    <col min="3" max="3" width="34.88671875" style="160" customWidth="1"/>
    <col min="4" max="4" width="14" style="160" customWidth="1"/>
    <col min="5" max="5" width="8.6640625" style="160" customWidth="1"/>
    <col min="6" max="7" width="10" style="160" customWidth="1"/>
    <col min="8" max="8" width="12.44140625" style="160" customWidth="1"/>
    <col min="9" max="9" width="19.44140625" style="160" customWidth="1"/>
    <col min="10" max="21" width="5.5546875" style="160" customWidth="1"/>
    <col min="22" max="16384" width="10.44140625" style="160"/>
  </cols>
  <sheetData>
    <row r="1" spans="1:10" s="156" customFormat="1" x14ac:dyDescent="0.3">
      <c r="A1" s="152"/>
      <c r="B1" s="152"/>
      <c r="C1" s="152"/>
      <c r="D1" s="153"/>
      <c r="E1" s="154"/>
      <c r="F1" s="155"/>
      <c r="G1" s="155"/>
      <c r="H1" s="155"/>
      <c r="I1" s="155"/>
      <c r="J1" s="155"/>
    </row>
    <row r="2" spans="1:10" s="156" customFormat="1" x14ac:dyDescent="0.3">
      <c r="D2" s="157"/>
      <c r="E2" s="158"/>
      <c r="F2" s="155"/>
      <c r="G2" s="155"/>
      <c r="H2" s="155"/>
      <c r="I2" s="155"/>
      <c r="J2" s="155"/>
    </row>
    <row r="3" spans="1:10" x14ac:dyDescent="0.3">
      <c r="A3" s="159"/>
      <c r="B3" s="159"/>
      <c r="C3" s="159"/>
      <c r="D3" s="159"/>
      <c r="E3" s="159"/>
      <c r="F3" s="159"/>
      <c r="G3" s="159"/>
      <c r="H3" s="159"/>
    </row>
    <row r="4" spans="1:10" x14ac:dyDescent="0.3">
      <c r="A4" s="161"/>
      <c r="B4" s="161"/>
      <c r="C4" s="162" t="s">
        <v>2</v>
      </c>
      <c r="D4" s="162"/>
      <c r="E4" s="162"/>
      <c r="F4" s="162"/>
      <c r="G4" s="162"/>
      <c r="H4" s="162"/>
    </row>
    <row r="5" spans="1:10" x14ac:dyDescent="0.3">
      <c r="A5" s="162" t="s">
        <v>227</v>
      </c>
      <c r="B5" s="162"/>
      <c r="C5" s="162"/>
      <c r="D5" s="162"/>
      <c r="E5" s="162"/>
      <c r="F5" s="162"/>
      <c r="G5" s="162"/>
      <c r="H5" s="162"/>
      <c r="I5" s="162"/>
    </row>
    <row r="6" spans="1:10" x14ac:dyDescent="0.3">
      <c r="A6" s="160" t="s">
        <v>4</v>
      </c>
      <c r="C6" s="163" t="s">
        <v>5</v>
      </c>
    </row>
    <row r="7" spans="1:10" x14ac:dyDescent="0.3">
      <c r="A7" s="160" t="s">
        <v>205</v>
      </c>
      <c r="C7" s="163" t="s">
        <v>269</v>
      </c>
      <c r="D7" s="160" t="str">
        <f>CONCATENATE(B18,"-",B19,"-",B20,"-",B21,"-",B22,"-",B23,"-",B24)</f>
        <v>ЛЦ Внуково-2-105275-111524-111141-111398-105275-ЛЦ Внуково-2</v>
      </c>
      <c r="E7" s="160" t="str">
        <f>C9</f>
        <v>понедельник, воскресенье</v>
      </c>
      <c r="F7" s="164">
        <f>F17</f>
        <v>0.3923611111111111</v>
      </c>
      <c r="G7" s="164">
        <f>H25</f>
        <v>0.70833333333333304</v>
      </c>
    </row>
    <row r="8" spans="1:10" x14ac:dyDescent="0.3">
      <c r="A8" s="160" t="s">
        <v>206</v>
      </c>
      <c r="C8" s="165"/>
    </row>
    <row r="9" spans="1:10" x14ac:dyDescent="0.3">
      <c r="A9" s="160" t="s">
        <v>8</v>
      </c>
      <c r="C9" s="163" t="s">
        <v>270</v>
      </c>
    </row>
    <row r="10" spans="1:10" x14ac:dyDescent="0.3">
      <c r="A10" s="160" t="s">
        <v>207</v>
      </c>
      <c r="C10" s="163" t="s">
        <v>208</v>
      </c>
      <c r="G10" s="166"/>
    </row>
    <row r="11" spans="1:10" x14ac:dyDescent="0.3">
      <c r="A11" s="160" t="s">
        <v>9</v>
      </c>
      <c r="C11" s="167">
        <f>SUM(D17:D25)</f>
        <v>120</v>
      </c>
    </row>
    <row r="12" spans="1:10" x14ac:dyDescent="0.3">
      <c r="A12" s="160" t="s">
        <v>10</v>
      </c>
      <c r="C12" s="163" t="s">
        <v>11</v>
      </c>
    </row>
    <row r="13" spans="1:10" x14ac:dyDescent="0.3">
      <c r="A13" s="168" t="s">
        <v>12</v>
      </c>
      <c r="B13" s="168"/>
      <c r="C13" s="169" t="s">
        <v>39</v>
      </c>
      <c r="D13" s="170"/>
      <c r="F13" s="169"/>
      <c r="G13" s="169"/>
    </row>
    <row r="14" spans="1:10" x14ac:dyDescent="0.3">
      <c r="C14" s="165"/>
      <c r="G14" s="171"/>
      <c r="H14" s="160" t="s">
        <v>244</v>
      </c>
    </row>
    <row r="15" spans="1:10" x14ac:dyDescent="0.3">
      <c r="A15" s="172" t="s">
        <v>13</v>
      </c>
      <c r="B15" s="173" t="s">
        <v>14</v>
      </c>
      <c r="C15" s="174" t="s">
        <v>15</v>
      </c>
      <c r="D15" s="173" t="s">
        <v>16</v>
      </c>
      <c r="E15" s="173" t="s">
        <v>17</v>
      </c>
      <c r="F15" s="173"/>
      <c r="G15" s="173"/>
      <c r="H15" s="173"/>
      <c r="I15" s="173" t="s">
        <v>18</v>
      </c>
    </row>
    <row r="16" spans="1:10" ht="46.8" x14ac:dyDescent="0.3">
      <c r="A16" s="175"/>
      <c r="B16" s="176"/>
      <c r="C16" s="177"/>
      <c r="D16" s="178"/>
      <c r="E16" s="179" t="s">
        <v>19</v>
      </c>
      <c r="F16" s="179" t="s">
        <v>20</v>
      </c>
      <c r="G16" s="179" t="s">
        <v>21</v>
      </c>
      <c r="H16" s="179" t="s">
        <v>22</v>
      </c>
      <c r="I16" s="173"/>
    </row>
    <row r="17" spans="1:10" ht="31.2" x14ac:dyDescent="0.3">
      <c r="A17" s="180"/>
      <c r="B17" s="181" t="s">
        <v>25</v>
      </c>
      <c r="C17" s="182" t="s">
        <v>24</v>
      </c>
      <c r="D17" s="183"/>
      <c r="E17" s="184"/>
      <c r="F17" s="185">
        <v>0.3923611111111111</v>
      </c>
      <c r="G17" s="186">
        <v>6.9444444444444441E-3</v>
      </c>
      <c r="H17" s="187">
        <f t="shared" ref="H17:H25" si="0">F17+G17</f>
        <v>0.39930555555555552</v>
      </c>
      <c r="I17" s="188" t="s">
        <v>26</v>
      </c>
    </row>
    <row r="18" spans="1:10" ht="31.2" x14ac:dyDescent="0.3">
      <c r="A18" s="180"/>
      <c r="B18" s="181" t="s">
        <v>23</v>
      </c>
      <c r="C18" s="189" t="s">
        <v>24</v>
      </c>
      <c r="D18" s="190">
        <v>1.5</v>
      </c>
      <c r="E18" s="184">
        <v>3.4722222222222099E-3</v>
      </c>
      <c r="F18" s="185">
        <f t="shared" ref="F18:F25" si="1">H17+E18</f>
        <v>0.40277777777777773</v>
      </c>
      <c r="G18" s="191">
        <v>2.7777777777777776E-2</v>
      </c>
      <c r="H18" s="187">
        <f t="shared" si="0"/>
        <v>0.43055555555555552</v>
      </c>
      <c r="I18" s="192" t="s">
        <v>27</v>
      </c>
      <c r="J18" s="160" t="s">
        <v>27</v>
      </c>
    </row>
    <row r="19" spans="1:10" x14ac:dyDescent="0.3">
      <c r="A19" s="193">
        <v>1</v>
      </c>
      <c r="B19" s="194">
        <v>105275</v>
      </c>
      <c r="C19" s="195" t="s">
        <v>265</v>
      </c>
      <c r="D19" s="196">
        <v>52</v>
      </c>
      <c r="E19" s="197">
        <v>6.9444444444444434E-2</v>
      </c>
      <c r="F19" s="185">
        <f t="shared" si="1"/>
        <v>0.49999999999999994</v>
      </c>
      <c r="G19" s="191">
        <v>6.9444444444444441E-3</v>
      </c>
      <c r="H19" s="187">
        <f t="shared" si="0"/>
        <v>0.50694444444444442</v>
      </c>
      <c r="I19" s="204" t="s">
        <v>211</v>
      </c>
    </row>
    <row r="20" spans="1:10" ht="15.75" customHeight="1" x14ac:dyDescent="0.3">
      <c r="A20" s="193">
        <f t="shared" ref="A20:A22" si="2">A19+1</f>
        <v>2</v>
      </c>
      <c r="B20" s="194">
        <v>111524</v>
      </c>
      <c r="C20" s="195" t="s">
        <v>266</v>
      </c>
      <c r="D20" s="196">
        <v>5</v>
      </c>
      <c r="E20" s="197">
        <v>1.0416666666666666E-2</v>
      </c>
      <c r="F20" s="185">
        <f t="shared" si="1"/>
        <v>0.51736111111111105</v>
      </c>
      <c r="G20" s="191">
        <v>1.3888888888888888E-2</v>
      </c>
      <c r="H20" s="187">
        <f t="shared" si="0"/>
        <v>0.53124999999999989</v>
      </c>
      <c r="I20" s="200" t="s">
        <v>213</v>
      </c>
    </row>
    <row r="21" spans="1:10" x14ac:dyDescent="0.3">
      <c r="A21" s="193">
        <f>A20+1</f>
        <v>3</v>
      </c>
      <c r="B21" s="194">
        <v>111141</v>
      </c>
      <c r="C21" s="195" t="s">
        <v>267</v>
      </c>
      <c r="D21" s="196">
        <v>2</v>
      </c>
      <c r="E21" s="197">
        <v>6.9444444444444441E-3</v>
      </c>
      <c r="F21" s="185">
        <f>H20+E21</f>
        <v>0.53819444444444431</v>
      </c>
      <c r="G21" s="191">
        <v>1.3888888888888888E-2</v>
      </c>
      <c r="H21" s="187">
        <f t="shared" si="0"/>
        <v>0.55208333333333315</v>
      </c>
      <c r="I21" s="201"/>
    </row>
    <row r="22" spans="1:10" x14ac:dyDescent="0.3">
      <c r="A22" s="193">
        <f t="shared" si="2"/>
        <v>4</v>
      </c>
      <c r="B22" s="194">
        <v>111398</v>
      </c>
      <c r="C22" s="195" t="s">
        <v>268</v>
      </c>
      <c r="D22" s="196">
        <v>2</v>
      </c>
      <c r="E22" s="197">
        <v>6.9444444444444441E-3</v>
      </c>
      <c r="F22" s="185">
        <f t="shared" si="1"/>
        <v>0.55902777777777757</v>
      </c>
      <c r="G22" s="191">
        <v>1.3888888888888888E-2</v>
      </c>
      <c r="H22" s="187">
        <f t="shared" si="0"/>
        <v>0.57291666666666641</v>
      </c>
      <c r="I22" s="202"/>
    </row>
    <row r="23" spans="1:10" x14ac:dyDescent="0.3">
      <c r="A23" s="193">
        <f>A22+1</f>
        <v>5</v>
      </c>
      <c r="B23" s="194">
        <v>105275</v>
      </c>
      <c r="C23" s="195" t="s">
        <v>265</v>
      </c>
      <c r="D23" s="196">
        <v>5</v>
      </c>
      <c r="E23" s="197">
        <v>1.0416666666666666E-2</v>
      </c>
      <c r="F23" s="185">
        <f>H22+E23</f>
        <v>0.58333333333333304</v>
      </c>
      <c r="G23" s="191">
        <v>6.9444444444444441E-3</v>
      </c>
      <c r="H23" s="187">
        <f t="shared" si="0"/>
        <v>0.59027777777777746</v>
      </c>
      <c r="I23" s="221" t="s">
        <v>27</v>
      </c>
      <c r="J23" s="160" t="s">
        <v>171</v>
      </c>
    </row>
    <row r="24" spans="1:10" ht="31.2" x14ac:dyDescent="0.3">
      <c r="A24" s="193"/>
      <c r="B24" s="181" t="s">
        <v>23</v>
      </c>
      <c r="C24" s="203" t="s">
        <v>24</v>
      </c>
      <c r="D24" s="196">
        <v>51</v>
      </c>
      <c r="E24" s="197">
        <v>7.9861111111111105E-2</v>
      </c>
      <c r="F24" s="185">
        <f t="shared" si="1"/>
        <v>0.67013888888888862</v>
      </c>
      <c r="G24" s="191">
        <v>2.7777777777777776E-2</v>
      </c>
      <c r="H24" s="187">
        <f t="shared" si="0"/>
        <v>0.69791666666666641</v>
      </c>
      <c r="I24" s="204" t="s">
        <v>216</v>
      </c>
    </row>
    <row r="25" spans="1:10" ht="31.2" x14ac:dyDescent="0.3">
      <c r="A25" s="193"/>
      <c r="B25" s="181" t="s">
        <v>25</v>
      </c>
      <c r="C25" s="203" t="s">
        <v>24</v>
      </c>
      <c r="D25" s="205">
        <v>1.5</v>
      </c>
      <c r="E25" s="184">
        <v>3.472222222222222E-3</v>
      </c>
      <c r="F25" s="185">
        <f t="shared" si="1"/>
        <v>0.70138888888888862</v>
      </c>
      <c r="G25" s="186">
        <v>6.9444444444444441E-3</v>
      </c>
      <c r="H25" s="187">
        <f t="shared" si="0"/>
        <v>0.70833333333333304</v>
      </c>
      <c r="I25" s="188" t="s">
        <v>26</v>
      </c>
    </row>
    <row r="26" spans="1:10" x14ac:dyDescent="0.3">
      <c r="D26" s="206"/>
      <c r="E26" s="207"/>
      <c r="F26" s="207"/>
      <c r="G26" s="207"/>
      <c r="H26" s="207"/>
      <c r="I26" s="208"/>
    </row>
    <row r="27" spans="1:10" x14ac:dyDescent="0.3">
      <c r="B27" s="209" t="s">
        <v>34</v>
      </c>
      <c r="C27" s="210">
        <f>H25-F17</f>
        <v>0.31597222222222193</v>
      </c>
      <c r="D27" s="209"/>
      <c r="E27" s="209"/>
      <c r="F27" s="209"/>
      <c r="G27" s="209"/>
      <c r="H27" s="211"/>
    </row>
    <row r="28" spans="1:10" x14ac:dyDescent="0.3">
      <c r="B28" s="209" t="s">
        <v>35</v>
      </c>
      <c r="C28" s="212" t="str">
        <f>IF(MINUTE(SUM(E17:E25))=0,CONCATENATE(HOUR(SUM(E17:E25))," час."),CONCATENATE(HOUR(SUM(E17:E25))," час. ",MINUTE(SUM(E17:E25))," мин."))</f>
        <v>4 час. 35 мин.</v>
      </c>
      <c r="D28" s="209"/>
      <c r="E28" s="212"/>
      <c r="F28" s="209"/>
      <c r="G28" s="209"/>
      <c r="H28" s="213"/>
      <c r="I28" s="214"/>
    </row>
    <row r="29" spans="1:10" x14ac:dyDescent="0.3">
      <c r="B29" s="209" t="s">
        <v>36</v>
      </c>
      <c r="C29" s="215" t="str">
        <f>IF(MINUTE(SUM(G17:G25))=0,CONCATENATE(HOUR(SUM(G17:G25))," час."),CONCATENATE(HOUR(SUM(G17:G25))," час. ",MINUTE(SUM(G17:G25))," мин."))</f>
        <v>3 час.</v>
      </c>
      <c r="D29" s="209"/>
      <c r="E29" s="209"/>
      <c r="F29" s="209"/>
      <c r="G29" s="209"/>
      <c r="H29" s="213"/>
      <c r="I29" s="216"/>
    </row>
    <row r="30" spans="1:10" x14ac:dyDescent="0.3">
      <c r="B30" s="217"/>
      <c r="C30" s="217"/>
      <c r="E30" s="218"/>
      <c r="F30" s="218"/>
      <c r="G30" s="218"/>
      <c r="H30" s="218"/>
      <c r="I30" s="214"/>
    </row>
    <row r="31" spans="1:10" x14ac:dyDescent="0.3">
      <c r="B31" s="217"/>
      <c r="C31" s="215"/>
      <c r="E31" s="218"/>
      <c r="F31" s="218"/>
      <c r="G31" s="218"/>
      <c r="H31" s="218"/>
    </row>
    <row r="34" spans="5:5" x14ac:dyDescent="0.3">
      <c r="E34" s="218"/>
    </row>
    <row r="35" spans="5:5" x14ac:dyDescent="0.3">
      <c r="E35" s="218"/>
    </row>
  </sheetData>
  <mergeCells count="9">
    <mergeCell ref="I20:I22"/>
    <mergeCell ref="C4:H4"/>
    <mergeCell ref="A5:I5"/>
    <mergeCell ref="A15:A16"/>
    <mergeCell ref="B15:B16"/>
    <mergeCell ref="C15:C16"/>
    <mergeCell ref="D15:D16"/>
    <mergeCell ref="E15:H15"/>
    <mergeCell ref="I15:I16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7"/>
  <sheetViews>
    <sheetView zoomScaleNormal="100" workbookViewId="0">
      <selection activeCell="A33" sqref="A33:XFD40"/>
    </sheetView>
  </sheetViews>
  <sheetFormatPr defaultColWidth="10.44140625" defaultRowHeight="15.6" x14ac:dyDescent="0.3"/>
  <cols>
    <col min="1" max="1" width="4.109375" style="160" customWidth="1"/>
    <col min="2" max="2" width="26.33203125" style="160" customWidth="1"/>
    <col min="3" max="3" width="34.88671875" style="160" customWidth="1"/>
    <col min="4" max="4" width="14" style="160" customWidth="1"/>
    <col min="5" max="5" width="8.6640625" style="160" customWidth="1"/>
    <col min="6" max="7" width="10" style="160" customWidth="1"/>
    <col min="8" max="8" width="12.44140625" style="160" customWidth="1"/>
    <col min="9" max="9" width="19.44140625" style="160" customWidth="1"/>
    <col min="10" max="21" width="5.5546875" style="160" customWidth="1"/>
    <col min="22" max="16384" width="10.44140625" style="160"/>
  </cols>
  <sheetData>
    <row r="1" spans="1:10" s="156" customFormat="1" x14ac:dyDescent="0.3">
      <c r="A1" s="152"/>
      <c r="B1" s="152"/>
      <c r="C1" s="152"/>
      <c r="D1" s="153"/>
      <c r="E1" s="154"/>
      <c r="F1" s="155"/>
      <c r="G1" s="155"/>
      <c r="H1" s="155"/>
      <c r="I1" s="155"/>
      <c r="J1" s="155"/>
    </row>
    <row r="2" spans="1:10" s="156" customFormat="1" x14ac:dyDescent="0.3">
      <c r="D2" s="157"/>
      <c r="E2" s="158"/>
      <c r="F2" s="155"/>
      <c r="G2" s="155"/>
      <c r="H2" s="155"/>
      <c r="I2" s="155"/>
      <c r="J2" s="155"/>
    </row>
    <row r="3" spans="1:10" x14ac:dyDescent="0.3">
      <c r="A3" s="159"/>
      <c r="B3" s="159"/>
      <c r="C3" s="159"/>
      <c r="D3" s="159"/>
      <c r="E3" s="159"/>
      <c r="F3" s="159"/>
      <c r="G3" s="159"/>
      <c r="H3" s="159"/>
    </row>
    <row r="4" spans="1:10" x14ac:dyDescent="0.3">
      <c r="A4" s="161"/>
      <c r="B4" s="161"/>
      <c r="C4" s="162" t="s">
        <v>2</v>
      </c>
      <c r="D4" s="162"/>
      <c r="E4" s="162"/>
      <c r="F4" s="162"/>
      <c r="G4" s="162"/>
      <c r="H4" s="162"/>
    </row>
    <row r="5" spans="1:10" x14ac:dyDescent="0.3">
      <c r="A5" s="162" t="s">
        <v>227</v>
      </c>
      <c r="B5" s="162"/>
      <c r="C5" s="162"/>
      <c r="D5" s="162"/>
      <c r="E5" s="162"/>
      <c r="F5" s="162"/>
      <c r="G5" s="162"/>
      <c r="H5" s="162"/>
      <c r="I5" s="162"/>
    </row>
    <row r="6" spans="1:10" x14ac:dyDescent="0.3">
      <c r="A6" s="160" t="s">
        <v>4</v>
      </c>
      <c r="C6" s="163" t="s">
        <v>5</v>
      </c>
    </row>
    <row r="7" spans="1:10" x14ac:dyDescent="0.3">
      <c r="A7" s="160" t="s">
        <v>205</v>
      </c>
      <c r="C7" s="163" t="s">
        <v>264</v>
      </c>
      <c r="D7" s="160" t="str">
        <f>CONCATENATE(B18,"-",B19,"-",B20,"-",B21,"-",B22,"-",B23,"-",B24,"-",B25)</f>
        <v>ЛЦ Внуково-2-105275-111524-111394-111141-111398-105275-ЛЦ Внуково-2</v>
      </c>
      <c r="E7" s="160" t="str">
        <f>C9</f>
        <v>вторник-суббота</v>
      </c>
      <c r="F7" s="164">
        <f>F17</f>
        <v>0.3923611111111111</v>
      </c>
      <c r="G7" s="164">
        <f>H26</f>
        <v>0.72222222222222188</v>
      </c>
    </row>
    <row r="8" spans="1:10" x14ac:dyDescent="0.3">
      <c r="A8" s="160" t="s">
        <v>206</v>
      </c>
      <c r="C8" s="165"/>
    </row>
    <row r="9" spans="1:10" x14ac:dyDescent="0.3">
      <c r="A9" s="160" t="s">
        <v>8</v>
      </c>
      <c r="C9" s="163" t="s">
        <v>56</v>
      </c>
    </row>
    <row r="10" spans="1:10" x14ac:dyDescent="0.3">
      <c r="A10" s="160" t="s">
        <v>207</v>
      </c>
      <c r="C10" s="163" t="s">
        <v>208</v>
      </c>
      <c r="G10" s="166"/>
    </row>
    <row r="11" spans="1:10" x14ac:dyDescent="0.3">
      <c r="A11" s="160" t="s">
        <v>9</v>
      </c>
      <c r="C11" s="167">
        <f>SUM(D17:D26)</f>
        <v>120</v>
      </c>
    </row>
    <row r="12" spans="1:10" x14ac:dyDescent="0.3">
      <c r="A12" s="160" t="s">
        <v>10</v>
      </c>
      <c r="C12" s="163" t="s">
        <v>11</v>
      </c>
    </row>
    <row r="13" spans="1:10" x14ac:dyDescent="0.3">
      <c r="A13" s="168" t="s">
        <v>12</v>
      </c>
      <c r="B13" s="168"/>
      <c r="C13" s="169" t="s">
        <v>39</v>
      </c>
      <c r="D13" s="170"/>
      <c r="F13" s="169"/>
      <c r="G13" s="169"/>
    </row>
    <row r="14" spans="1:10" x14ac:dyDescent="0.3">
      <c r="C14" s="165"/>
      <c r="G14" s="171"/>
      <c r="H14" s="160" t="s">
        <v>244</v>
      </c>
    </row>
    <row r="15" spans="1:10" x14ac:dyDescent="0.3">
      <c r="A15" s="172" t="s">
        <v>13</v>
      </c>
      <c r="B15" s="173" t="s">
        <v>14</v>
      </c>
      <c r="C15" s="174" t="s">
        <v>15</v>
      </c>
      <c r="D15" s="173" t="s">
        <v>16</v>
      </c>
      <c r="E15" s="173" t="s">
        <v>17</v>
      </c>
      <c r="F15" s="173"/>
      <c r="G15" s="173"/>
      <c r="H15" s="173"/>
      <c r="I15" s="173" t="s">
        <v>18</v>
      </c>
    </row>
    <row r="16" spans="1:10" ht="46.8" x14ac:dyDescent="0.3">
      <c r="A16" s="175"/>
      <c r="B16" s="176"/>
      <c r="C16" s="177"/>
      <c r="D16" s="178"/>
      <c r="E16" s="179" t="s">
        <v>19</v>
      </c>
      <c r="F16" s="179" t="s">
        <v>20</v>
      </c>
      <c r="G16" s="179" t="s">
        <v>21</v>
      </c>
      <c r="H16" s="179" t="s">
        <v>22</v>
      </c>
      <c r="I16" s="173"/>
    </row>
    <row r="17" spans="1:10" ht="31.2" x14ac:dyDescent="0.3">
      <c r="A17" s="180"/>
      <c r="B17" s="181" t="s">
        <v>25</v>
      </c>
      <c r="C17" s="182" t="s">
        <v>24</v>
      </c>
      <c r="D17" s="183"/>
      <c r="E17" s="184"/>
      <c r="F17" s="185">
        <v>0.3923611111111111</v>
      </c>
      <c r="G17" s="186">
        <v>6.9444444444444441E-3</v>
      </c>
      <c r="H17" s="187">
        <f t="shared" ref="H17:H26" si="0">F17+G17</f>
        <v>0.39930555555555552</v>
      </c>
      <c r="I17" s="188" t="s">
        <v>26</v>
      </c>
    </row>
    <row r="18" spans="1:10" ht="31.2" x14ac:dyDescent="0.3">
      <c r="A18" s="180"/>
      <c r="B18" s="181" t="s">
        <v>23</v>
      </c>
      <c r="C18" s="189" t="s">
        <v>24</v>
      </c>
      <c r="D18" s="190">
        <v>1.5</v>
      </c>
      <c r="E18" s="184">
        <v>3.4722222222222099E-3</v>
      </c>
      <c r="F18" s="185">
        <f t="shared" ref="F18:F26" si="1">H17+E18</f>
        <v>0.40277777777777773</v>
      </c>
      <c r="G18" s="191">
        <v>2.7777777777777776E-2</v>
      </c>
      <c r="H18" s="187">
        <f t="shared" si="0"/>
        <v>0.43055555555555552</v>
      </c>
      <c r="I18" s="192" t="s">
        <v>27</v>
      </c>
      <c r="J18" s="160" t="s">
        <v>27</v>
      </c>
    </row>
    <row r="19" spans="1:10" x14ac:dyDescent="0.3">
      <c r="A19" s="193">
        <v>1</v>
      </c>
      <c r="B19" s="194">
        <v>105275</v>
      </c>
      <c r="C19" s="195" t="s">
        <v>265</v>
      </c>
      <c r="D19" s="196">
        <v>52</v>
      </c>
      <c r="E19" s="197">
        <v>6.9444444444444434E-2</v>
      </c>
      <c r="F19" s="185">
        <f t="shared" si="1"/>
        <v>0.49999999999999994</v>
      </c>
      <c r="G19" s="191">
        <v>6.9444444444444441E-3</v>
      </c>
      <c r="H19" s="187">
        <f t="shared" si="0"/>
        <v>0.50694444444444442</v>
      </c>
      <c r="I19" s="204" t="s">
        <v>211</v>
      </c>
    </row>
    <row r="20" spans="1:10" x14ac:dyDescent="0.3">
      <c r="A20" s="193">
        <f t="shared" ref="A20:A23" si="2">A19+1</f>
        <v>2</v>
      </c>
      <c r="B20" s="194">
        <v>111524</v>
      </c>
      <c r="C20" s="195" t="s">
        <v>266</v>
      </c>
      <c r="D20" s="196">
        <v>5</v>
      </c>
      <c r="E20" s="197">
        <v>1.0416666666666666E-2</v>
      </c>
      <c r="F20" s="185">
        <f t="shared" si="1"/>
        <v>0.51736111111111105</v>
      </c>
      <c r="G20" s="191">
        <v>1.3888888888888888E-2</v>
      </c>
      <c r="H20" s="187">
        <f t="shared" si="0"/>
        <v>0.53124999999999989</v>
      </c>
      <c r="I20" s="200" t="s">
        <v>213</v>
      </c>
    </row>
    <row r="21" spans="1:10" x14ac:dyDescent="0.3">
      <c r="A21" s="193">
        <f t="shared" si="2"/>
        <v>3</v>
      </c>
      <c r="B21" s="194">
        <v>111394</v>
      </c>
      <c r="C21" s="195" t="s">
        <v>267</v>
      </c>
      <c r="D21" s="196">
        <v>1.5</v>
      </c>
      <c r="E21" s="197">
        <v>6.9444444444444441E-3</v>
      </c>
      <c r="F21" s="185">
        <f t="shared" si="1"/>
        <v>0.53819444444444431</v>
      </c>
      <c r="G21" s="191">
        <v>1.3888888888888888E-2</v>
      </c>
      <c r="H21" s="187">
        <f t="shared" si="0"/>
        <v>0.55208333333333315</v>
      </c>
      <c r="I21" s="201"/>
    </row>
    <row r="22" spans="1:10" x14ac:dyDescent="0.3">
      <c r="A22" s="193">
        <f t="shared" si="2"/>
        <v>4</v>
      </c>
      <c r="B22" s="194">
        <v>111141</v>
      </c>
      <c r="C22" s="195" t="s">
        <v>267</v>
      </c>
      <c r="D22" s="196">
        <v>0.5</v>
      </c>
      <c r="E22" s="197">
        <v>3.472222222222222E-3</v>
      </c>
      <c r="F22" s="185">
        <f t="shared" si="1"/>
        <v>0.55555555555555536</v>
      </c>
      <c r="G22" s="191">
        <v>1.0416666666666666E-2</v>
      </c>
      <c r="H22" s="187">
        <f t="shared" si="0"/>
        <v>0.56597222222222199</v>
      </c>
      <c r="I22" s="201"/>
    </row>
    <row r="23" spans="1:10" x14ac:dyDescent="0.3">
      <c r="A23" s="193">
        <f t="shared" si="2"/>
        <v>5</v>
      </c>
      <c r="B23" s="194">
        <v>111398</v>
      </c>
      <c r="C23" s="195" t="s">
        <v>268</v>
      </c>
      <c r="D23" s="196">
        <v>2</v>
      </c>
      <c r="E23" s="197">
        <v>6.9444444444444441E-3</v>
      </c>
      <c r="F23" s="185">
        <f t="shared" si="1"/>
        <v>0.57291666666666641</v>
      </c>
      <c r="G23" s="191">
        <v>1.3888888888888888E-2</v>
      </c>
      <c r="H23" s="187">
        <f t="shared" si="0"/>
        <v>0.58680555555555525</v>
      </c>
      <c r="I23" s="202"/>
    </row>
    <row r="24" spans="1:10" x14ac:dyDescent="0.3">
      <c r="A24" s="193">
        <f>A23+1</f>
        <v>6</v>
      </c>
      <c r="B24" s="194">
        <v>105275</v>
      </c>
      <c r="C24" s="195" t="s">
        <v>265</v>
      </c>
      <c r="D24" s="196">
        <v>5</v>
      </c>
      <c r="E24" s="197">
        <v>1.0416666666666666E-2</v>
      </c>
      <c r="F24" s="185">
        <f>H23+E24</f>
        <v>0.59722222222222188</v>
      </c>
      <c r="G24" s="191">
        <v>6.9444444444444441E-3</v>
      </c>
      <c r="H24" s="187">
        <f t="shared" si="0"/>
        <v>0.6041666666666663</v>
      </c>
      <c r="I24" s="221" t="s">
        <v>27</v>
      </c>
      <c r="J24" s="160" t="s">
        <v>171</v>
      </c>
    </row>
    <row r="25" spans="1:10" ht="31.2" x14ac:dyDescent="0.3">
      <c r="A25" s="193"/>
      <c r="B25" s="181" t="s">
        <v>23</v>
      </c>
      <c r="C25" s="203" t="s">
        <v>24</v>
      </c>
      <c r="D25" s="196">
        <v>51</v>
      </c>
      <c r="E25" s="197">
        <v>7.9861111111111105E-2</v>
      </c>
      <c r="F25" s="185">
        <f t="shared" si="1"/>
        <v>0.68402777777777746</v>
      </c>
      <c r="G25" s="191">
        <v>2.7777777777777776E-2</v>
      </c>
      <c r="H25" s="187">
        <f t="shared" si="0"/>
        <v>0.71180555555555525</v>
      </c>
      <c r="I25" s="204" t="s">
        <v>216</v>
      </c>
    </row>
    <row r="26" spans="1:10" ht="31.2" x14ac:dyDescent="0.3">
      <c r="A26" s="193"/>
      <c r="B26" s="181" t="s">
        <v>25</v>
      </c>
      <c r="C26" s="203" t="s">
        <v>24</v>
      </c>
      <c r="D26" s="205">
        <v>1.5</v>
      </c>
      <c r="E26" s="184">
        <v>3.472222222222222E-3</v>
      </c>
      <c r="F26" s="185">
        <f t="shared" si="1"/>
        <v>0.71527777777777746</v>
      </c>
      <c r="G26" s="186">
        <v>6.9444444444444441E-3</v>
      </c>
      <c r="H26" s="187">
        <f t="shared" si="0"/>
        <v>0.72222222222222188</v>
      </c>
      <c r="I26" s="188" t="s">
        <v>26</v>
      </c>
    </row>
    <row r="27" spans="1:10" x14ac:dyDescent="0.3">
      <c r="D27" s="206"/>
      <c r="E27" s="207"/>
      <c r="F27" s="207"/>
      <c r="G27" s="207"/>
      <c r="H27" s="207"/>
      <c r="I27" s="208"/>
    </row>
    <row r="28" spans="1:10" x14ac:dyDescent="0.3">
      <c r="B28" s="209" t="s">
        <v>34</v>
      </c>
      <c r="C28" s="210">
        <f>H26-F17</f>
        <v>0.32986111111111077</v>
      </c>
      <c r="D28" s="209"/>
      <c r="E28" s="209"/>
      <c r="F28" s="209"/>
      <c r="G28" s="209"/>
      <c r="H28" s="211"/>
    </row>
    <row r="29" spans="1:10" x14ac:dyDescent="0.3">
      <c r="B29" s="209" t="s">
        <v>35</v>
      </c>
      <c r="C29" s="212" t="str">
        <f>IF(MINUTE(SUM(E17:E26))=0,CONCATENATE(HOUR(SUM(E17:E26))," час."),CONCATENATE(HOUR(SUM(E17:E26))," час. ",MINUTE(SUM(E17:E26))," мин."))</f>
        <v>4 час. 40 мин.</v>
      </c>
      <c r="D29" s="209"/>
      <c r="E29" s="212"/>
      <c r="F29" s="209"/>
      <c r="G29" s="209"/>
      <c r="H29" s="213"/>
      <c r="I29" s="214"/>
    </row>
    <row r="30" spans="1:10" x14ac:dyDescent="0.3">
      <c r="B30" s="209" t="s">
        <v>36</v>
      </c>
      <c r="C30" s="215" t="str">
        <f>IF(MINUTE(SUM(G17:G26))=0,CONCATENATE(HOUR(SUM(G17:G26))," час."),CONCATENATE(HOUR(SUM(G17:G26))," час. ",MINUTE(SUM(G17:G26))," мин."))</f>
        <v>3 час. 15 мин.</v>
      </c>
      <c r="D30" s="209"/>
      <c r="E30" s="209"/>
      <c r="F30" s="209"/>
      <c r="G30" s="209"/>
      <c r="H30" s="213"/>
      <c r="I30" s="216"/>
    </row>
    <row r="31" spans="1:10" x14ac:dyDescent="0.3">
      <c r="B31" s="217"/>
      <c r="C31" s="217"/>
      <c r="E31" s="218"/>
      <c r="F31" s="218"/>
      <c r="G31" s="218"/>
      <c r="H31" s="218"/>
      <c r="I31" s="214"/>
    </row>
    <row r="32" spans="1:10" x14ac:dyDescent="0.3">
      <c r="B32" s="217"/>
      <c r="C32" s="215"/>
      <c r="E32" s="218"/>
      <c r="F32" s="218"/>
      <c r="G32" s="218"/>
      <c r="H32" s="218"/>
    </row>
    <row r="36" spans="5:5" x14ac:dyDescent="0.3">
      <c r="E36" s="218"/>
    </row>
    <row r="37" spans="5:5" x14ac:dyDescent="0.3">
      <c r="E37" s="218"/>
    </row>
  </sheetData>
  <mergeCells count="9">
    <mergeCell ref="I20:I23"/>
    <mergeCell ref="C4:H4"/>
    <mergeCell ref="A5:I5"/>
    <mergeCell ref="A15:A16"/>
    <mergeCell ref="B15:B16"/>
    <mergeCell ref="C15:C16"/>
    <mergeCell ref="D15:D16"/>
    <mergeCell ref="E15:H15"/>
    <mergeCell ref="I15:I16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7"/>
  <sheetViews>
    <sheetView zoomScaleNormal="100" workbookViewId="0">
      <selection activeCell="A34" sqref="A34:XFD42"/>
    </sheetView>
  </sheetViews>
  <sheetFormatPr defaultColWidth="10.44140625" defaultRowHeight="15.6" x14ac:dyDescent="0.3"/>
  <cols>
    <col min="1" max="1" width="4.109375" style="160" customWidth="1"/>
    <col min="2" max="2" width="26.33203125" style="160" customWidth="1"/>
    <col min="3" max="3" width="34.88671875" style="160" customWidth="1"/>
    <col min="4" max="4" width="14" style="160" customWidth="1"/>
    <col min="5" max="5" width="8.6640625" style="160" customWidth="1"/>
    <col min="6" max="7" width="10" style="160" customWidth="1"/>
    <col min="8" max="8" width="12.44140625" style="160" customWidth="1"/>
    <col min="9" max="9" width="19.44140625" style="160" customWidth="1"/>
    <col min="10" max="21" width="5.5546875" style="160" customWidth="1"/>
    <col min="22" max="16384" width="10.44140625" style="160"/>
  </cols>
  <sheetData>
    <row r="1" spans="1:10" s="156" customFormat="1" x14ac:dyDescent="0.3">
      <c r="D1" s="157"/>
      <c r="E1" s="158"/>
      <c r="F1" s="155"/>
      <c r="G1" s="155"/>
      <c r="H1" s="155"/>
      <c r="I1" s="155"/>
      <c r="J1" s="155"/>
    </row>
    <row r="2" spans="1:10" x14ac:dyDescent="0.3">
      <c r="A2" s="159"/>
      <c r="B2" s="159"/>
      <c r="C2" s="159"/>
      <c r="D2" s="159"/>
      <c r="E2" s="159"/>
      <c r="F2" s="159"/>
      <c r="G2" s="159"/>
      <c r="H2" s="159"/>
    </row>
    <row r="3" spans="1:10" x14ac:dyDescent="0.3">
      <c r="A3" s="161"/>
      <c r="B3" s="161"/>
      <c r="C3" s="162" t="s">
        <v>2</v>
      </c>
      <c r="D3" s="162"/>
      <c r="E3" s="162"/>
      <c r="F3" s="162"/>
      <c r="G3" s="162"/>
      <c r="H3" s="162"/>
    </row>
    <row r="4" spans="1:10" x14ac:dyDescent="0.3">
      <c r="A4" s="162" t="s">
        <v>204</v>
      </c>
      <c r="B4" s="162"/>
      <c r="C4" s="162"/>
      <c r="D4" s="162"/>
      <c r="E4" s="162"/>
      <c r="F4" s="162"/>
      <c r="G4" s="162"/>
      <c r="H4" s="162"/>
      <c r="I4" s="162"/>
    </row>
    <row r="5" spans="1:10" x14ac:dyDescent="0.3">
      <c r="A5" s="160" t="s">
        <v>4</v>
      </c>
      <c r="C5" s="163" t="s">
        <v>5</v>
      </c>
    </row>
    <row r="6" spans="1:10" x14ac:dyDescent="0.3">
      <c r="A6" s="160" t="s">
        <v>205</v>
      </c>
      <c r="C6" s="163" t="s">
        <v>257</v>
      </c>
      <c r="D6" s="160" t="str">
        <f>CONCATENATE(B17,"-",B18,"-",B19,"-",B20,"-",B21,"-",B22,"-",B23,"-",B24,"-",B25,"-",B26)</f>
        <v>ЛЦ Внуково-2-109651-109144-109652-109469-109341-109369-109144-109651-ЛЦ Внуково-2</v>
      </c>
      <c r="E6" s="160" t="str">
        <f>C8</f>
        <v>понедельник-воскресенье</v>
      </c>
      <c r="F6" s="164">
        <f>F16</f>
        <v>0.47569444444444442</v>
      </c>
      <c r="G6" s="164">
        <f>H27</f>
        <v>0.81249999999999944</v>
      </c>
    </row>
    <row r="7" spans="1:10" x14ac:dyDescent="0.3">
      <c r="A7" s="160" t="s">
        <v>206</v>
      </c>
      <c r="C7" s="165"/>
    </row>
    <row r="8" spans="1:10" x14ac:dyDescent="0.3">
      <c r="A8" s="160" t="s">
        <v>8</v>
      </c>
      <c r="C8" s="163" t="s">
        <v>64</v>
      </c>
    </row>
    <row r="9" spans="1:10" x14ac:dyDescent="0.3">
      <c r="A9" s="160" t="s">
        <v>207</v>
      </c>
      <c r="C9" s="163" t="s">
        <v>208</v>
      </c>
      <c r="G9" s="166"/>
    </row>
    <row r="10" spans="1:10" x14ac:dyDescent="0.3">
      <c r="A10" s="160" t="s">
        <v>9</v>
      </c>
      <c r="C10" s="167">
        <f>SUM(D16:D27)</f>
        <v>105</v>
      </c>
    </row>
    <row r="11" spans="1:10" x14ac:dyDescent="0.3">
      <c r="A11" s="160" t="s">
        <v>10</v>
      </c>
      <c r="C11" s="163" t="s">
        <v>11</v>
      </c>
    </row>
    <row r="12" spans="1:10" x14ac:dyDescent="0.3">
      <c r="A12" s="168" t="s">
        <v>12</v>
      </c>
      <c r="B12" s="168"/>
      <c r="C12" s="169" t="s">
        <v>39</v>
      </c>
      <c r="D12" s="170"/>
      <c r="F12" s="169"/>
      <c r="G12" s="169"/>
    </row>
    <row r="13" spans="1:10" x14ac:dyDescent="0.3">
      <c r="C13" s="165"/>
      <c r="G13" s="171"/>
      <c r="H13" s="160" t="s">
        <v>209</v>
      </c>
    </row>
    <row r="14" spans="1:10" x14ac:dyDescent="0.3">
      <c r="A14" s="172" t="s">
        <v>13</v>
      </c>
      <c r="B14" s="173" t="s">
        <v>14</v>
      </c>
      <c r="C14" s="174" t="s">
        <v>15</v>
      </c>
      <c r="D14" s="173" t="s">
        <v>16</v>
      </c>
      <c r="E14" s="173" t="s">
        <v>17</v>
      </c>
      <c r="F14" s="173"/>
      <c r="G14" s="173"/>
      <c r="H14" s="173"/>
      <c r="I14" s="173" t="s">
        <v>18</v>
      </c>
    </row>
    <row r="15" spans="1:10" ht="46.8" x14ac:dyDescent="0.3">
      <c r="A15" s="175"/>
      <c r="B15" s="176"/>
      <c r="C15" s="177"/>
      <c r="D15" s="178"/>
      <c r="E15" s="179" t="s">
        <v>19</v>
      </c>
      <c r="F15" s="179" t="s">
        <v>20</v>
      </c>
      <c r="G15" s="179" t="s">
        <v>21</v>
      </c>
      <c r="H15" s="179" t="s">
        <v>22</v>
      </c>
      <c r="I15" s="173"/>
    </row>
    <row r="16" spans="1:10" ht="31.2" x14ac:dyDescent="0.3">
      <c r="A16" s="180"/>
      <c r="B16" s="181" t="s">
        <v>25</v>
      </c>
      <c r="C16" s="182" t="s">
        <v>24</v>
      </c>
      <c r="D16" s="183"/>
      <c r="E16" s="184"/>
      <c r="F16" s="185">
        <v>0.47569444444444442</v>
      </c>
      <c r="G16" s="186">
        <v>6.9444444444444441E-3</v>
      </c>
      <c r="H16" s="187">
        <f t="shared" ref="H16:H27" si="0">F16+G16</f>
        <v>0.48263888888888884</v>
      </c>
      <c r="I16" s="188" t="s">
        <v>26</v>
      </c>
    </row>
    <row r="17" spans="1:10" ht="31.2" x14ac:dyDescent="0.3">
      <c r="A17" s="180"/>
      <c r="B17" s="181" t="s">
        <v>23</v>
      </c>
      <c r="C17" s="189" t="s">
        <v>24</v>
      </c>
      <c r="D17" s="190">
        <v>1.5</v>
      </c>
      <c r="E17" s="184">
        <v>3.4722222222222099E-3</v>
      </c>
      <c r="F17" s="185">
        <f t="shared" ref="F17:F27" si="1">H16+E17</f>
        <v>0.48611111111111105</v>
      </c>
      <c r="G17" s="191">
        <v>2.7777777777777776E-2</v>
      </c>
      <c r="H17" s="187">
        <f t="shared" si="0"/>
        <v>0.51388888888888884</v>
      </c>
      <c r="I17" s="192" t="s">
        <v>27</v>
      </c>
      <c r="J17" s="160" t="s">
        <v>27</v>
      </c>
    </row>
    <row r="18" spans="1:10" x14ac:dyDescent="0.3">
      <c r="A18" s="193">
        <v>1</v>
      </c>
      <c r="B18" s="194">
        <v>109651</v>
      </c>
      <c r="C18" s="195" t="s">
        <v>258</v>
      </c>
      <c r="D18" s="196">
        <v>44</v>
      </c>
      <c r="E18" s="197">
        <v>5.5555555555555552E-2</v>
      </c>
      <c r="F18" s="185">
        <f t="shared" si="1"/>
        <v>0.56944444444444442</v>
      </c>
      <c r="G18" s="191">
        <v>6.9444444444444441E-3</v>
      </c>
      <c r="H18" s="187">
        <f t="shared" si="0"/>
        <v>0.57638888888888884</v>
      </c>
      <c r="I18" s="198" t="s">
        <v>211</v>
      </c>
    </row>
    <row r="19" spans="1:10" x14ac:dyDescent="0.3">
      <c r="A19" s="193">
        <f t="shared" ref="A19:A25" si="2">A18+1</f>
        <v>2</v>
      </c>
      <c r="B19" s="194">
        <v>109144</v>
      </c>
      <c r="C19" s="195" t="s">
        <v>259</v>
      </c>
      <c r="D19" s="196">
        <v>2</v>
      </c>
      <c r="E19" s="197">
        <v>6.9444444444444441E-3</v>
      </c>
      <c r="F19" s="185">
        <f t="shared" si="1"/>
        <v>0.58333333333333326</v>
      </c>
      <c r="G19" s="191">
        <v>6.9444444444444441E-3</v>
      </c>
      <c r="H19" s="187">
        <f t="shared" si="0"/>
        <v>0.59027777777777768</v>
      </c>
      <c r="I19" s="199"/>
    </row>
    <row r="20" spans="1:10" x14ac:dyDescent="0.3">
      <c r="A20" s="193">
        <f t="shared" si="2"/>
        <v>3</v>
      </c>
      <c r="B20" s="194">
        <v>109652</v>
      </c>
      <c r="C20" s="195" t="s">
        <v>260</v>
      </c>
      <c r="D20" s="196">
        <v>2</v>
      </c>
      <c r="E20" s="197">
        <v>6.9444444444444441E-3</v>
      </c>
      <c r="F20" s="185">
        <f t="shared" si="1"/>
        <v>0.5972222222222221</v>
      </c>
      <c r="G20" s="191">
        <v>1.3888888888888888E-2</v>
      </c>
      <c r="H20" s="187">
        <f t="shared" si="0"/>
        <v>0.61111111111111094</v>
      </c>
      <c r="I20" s="200" t="s">
        <v>213</v>
      </c>
    </row>
    <row r="21" spans="1:10" x14ac:dyDescent="0.3">
      <c r="A21" s="193">
        <f t="shared" si="2"/>
        <v>4</v>
      </c>
      <c r="B21" s="194">
        <v>109469</v>
      </c>
      <c r="C21" s="195" t="s">
        <v>261</v>
      </c>
      <c r="D21" s="196">
        <v>2</v>
      </c>
      <c r="E21" s="197">
        <v>6.9444444444444441E-3</v>
      </c>
      <c r="F21" s="185">
        <f t="shared" si="1"/>
        <v>0.61805555555555536</v>
      </c>
      <c r="G21" s="191">
        <v>1.3888888888888888E-2</v>
      </c>
      <c r="H21" s="187">
        <f t="shared" si="0"/>
        <v>0.6319444444444442</v>
      </c>
      <c r="I21" s="201"/>
    </row>
    <row r="22" spans="1:10" x14ac:dyDescent="0.3">
      <c r="A22" s="193">
        <f t="shared" si="2"/>
        <v>5</v>
      </c>
      <c r="B22" s="194">
        <v>109341</v>
      </c>
      <c r="C22" s="195" t="s">
        <v>262</v>
      </c>
      <c r="D22" s="196">
        <v>2</v>
      </c>
      <c r="E22" s="197">
        <v>6.9444444444444441E-3</v>
      </c>
      <c r="F22" s="185">
        <f t="shared" si="1"/>
        <v>0.63888888888888862</v>
      </c>
      <c r="G22" s="191">
        <v>1.3888888888888888E-2</v>
      </c>
      <c r="H22" s="187">
        <f t="shared" si="0"/>
        <v>0.65277777777777746</v>
      </c>
      <c r="I22" s="201"/>
    </row>
    <row r="23" spans="1:10" x14ac:dyDescent="0.3">
      <c r="A23" s="193">
        <f t="shared" si="2"/>
        <v>6</v>
      </c>
      <c r="B23" s="194">
        <v>109369</v>
      </c>
      <c r="C23" s="195" t="s">
        <v>263</v>
      </c>
      <c r="D23" s="196">
        <v>2</v>
      </c>
      <c r="E23" s="197">
        <v>6.9444444444444441E-3</v>
      </c>
      <c r="F23" s="185">
        <f t="shared" si="1"/>
        <v>0.65972222222222188</v>
      </c>
      <c r="G23" s="191">
        <v>1.3888888888888888E-2</v>
      </c>
      <c r="H23" s="187">
        <f t="shared" si="0"/>
        <v>0.67361111111111072</v>
      </c>
      <c r="I23" s="202"/>
    </row>
    <row r="24" spans="1:10" x14ac:dyDescent="0.3">
      <c r="A24" s="193">
        <f t="shared" si="2"/>
        <v>7</v>
      </c>
      <c r="B24" s="194">
        <v>109144</v>
      </c>
      <c r="C24" s="195" t="s">
        <v>259</v>
      </c>
      <c r="D24" s="196">
        <v>2</v>
      </c>
      <c r="E24" s="197">
        <v>6.9444444444444441E-3</v>
      </c>
      <c r="F24" s="185">
        <f>H23+E24</f>
        <v>0.68055555555555514</v>
      </c>
      <c r="G24" s="191">
        <v>6.9444444444444441E-3</v>
      </c>
      <c r="H24" s="187">
        <f t="shared" si="0"/>
        <v>0.68749999999999956</v>
      </c>
      <c r="I24" s="198" t="s">
        <v>27</v>
      </c>
    </row>
    <row r="25" spans="1:10" x14ac:dyDescent="0.3">
      <c r="A25" s="193">
        <f t="shared" si="2"/>
        <v>8</v>
      </c>
      <c r="B25" s="194">
        <v>109651</v>
      </c>
      <c r="C25" s="195" t="s">
        <v>258</v>
      </c>
      <c r="D25" s="196">
        <v>2</v>
      </c>
      <c r="E25" s="197">
        <v>6.9444444444444441E-3</v>
      </c>
      <c r="F25" s="185">
        <f t="shared" si="1"/>
        <v>0.69444444444444398</v>
      </c>
      <c r="G25" s="191">
        <v>6.9444444444444441E-3</v>
      </c>
      <c r="H25" s="187">
        <f t="shared" si="0"/>
        <v>0.7013888888888884</v>
      </c>
      <c r="I25" s="199"/>
      <c r="J25" s="160" t="s">
        <v>171</v>
      </c>
    </row>
    <row r="26" spans="1:10" ht="31.2" x14ac:dyDescent="0.3">
      <c r="A26" s="193"/>
      <c r="B26" s="181" t="s">
        <v>23</v>
      </c>
      <c r="C26" s="203" t="s">
        <v>24</v>
      </c>
      <c r="D26" s="196">
        <v>44</v>
      </c>
      <c r="E26" s="197">
        <v>7.2916666666666671E-2</v>
      </c>
      <c r="F26" s="185">
        <f t="shared" si="1"/>
        <v>0.77430555555555503</v>
      </c>
      <c r="G26" s="191">
        <v>2.7777777777777776E-2</v>
      </c>
      <c r="H26" s="187">
        <f t="shared" si="0"/>
        <v>0.80208333333333282</v>
      </c>
      <c r="I26" s="204" t="s">
        <v>216</v>
      </c>
    </row>
    <row r="27" spans="1:10" ht="31.2" x14ac:dyDescent="0.3">
      <c r="A27" s="193"/>
      <c r="B27" s="181" t="s">
        <v>25</v>
      </c>
      <c r="C27" s="203" t="s">
        <v>24</v>
      </c>
      <c r="D27" s="205">
        <v>1.5</v>
      </c>
      <c r="E27" s="184">
        <v>3.472222222222222E-3</v>
      </c>
      <c r="F27" s="185">
        <f t="shared" si="1"/>
        <v>0.80555555555555503</v>
      </c>
      <c r="G27" s="186">
        <v>6.9444444444444441E-3</v>
      </c>
      <c r="H27" s="187">
        <f t="shared" si="0"/>
        <v>0.81249999999999944</v>
      </c>
      <c r="I27" s="188" t="s">
        <v>26</v>
      </c>
    </row>
    <row r="28" spans="1:10" x14ac:dyDescent="0.3">
      <c r="D28" s="206"/>
      <c r="E28" s="207"/>
      <c r="F28" s="207"/>
      <c r="G28" s="207"/>
      <c r="H28" s="207"/>
      <c r="I28" s="208"/>
    </row>
    <row r="29" spans="1:10" x14ac:dyDescent="0.3">
      <c r="B29" s="209" t="s">
        <v>34</v>
      </c>
      <c r="C29" s="210">
        <f>H27-F16</f>
        <v>0.33680555555555503</v>
      </c>
      <c r="D29" s="209"/>
      <c r="E29" s="209"/>
      <c r="F29" s="209"/>
      <c r="G29" s="209"/>
      <c r="H29" s="211"/>
    </row>
    <row r="30" spans="1:10" x14ac:dyDescent="0.3">
      <c r="B30" s="209" t="s">
        <v>35</v>
      </c>
      <c r="C30" s="212" t="str">
        <f>IF(MINUTE(SUM(E16:E27))=0,CONCATENATE(HOUR(SUM(E16:E27))," час."),CONCATENATE(HOUR(SUM(E16:E27))," час. ",MINUTE(SUM(E16:E27))," мин."))</f>
        <v>4 час. 25 мин.</v>
      </c>
      <c r="D30" s="209"/>
      <c r="E30" s="212"/>
      <c r="F30" s="209"/>
      <c r="G30" s="209"/>
      <c r="H30" s="213"/>
      <c r="I30" s="214"/>
    </row>
    <row r="31" spans="1:10" x14ac:dyDescent="0.3">
      <c r="B31" s="209" t="s">
        <v>36</v>
      </c>
      <c r="C31" s="215" t="str">
        <f>IF(MINUTE(SUM(G16:G27))=0,CONCATENATE(HOUR(SUM(G16:G27))," час."),CONCATENATE(HOUR(SUM(G16:G27))," час. ",MINUTE(SUM(G16:G27))," мин."))</f>
        <v>3 час. 40 мин.</v>
      </c>
      <c r="D31" s="209"/>
      <c r="E31" s="209"/>
      <c r="F31" s="209"/>
      <c r="G31" s="209"/>
      <c r="H31" s="213"/>
      <c r="I31" s="216"/>
    </row>
    <row r="32" spans="1:10" x14ac:dyDescent="0.3">
      <c r="B32" s="217"/>
      <c r="C32" s="217"/>
      <c r="E32" s="218"/>
      <c r="F32" s="218"/>
      <c r="G32" s="218"/>
      <c r="H32" s="218"/>
      <c r="I32" s="214"/>
    </row>
    <row r="33" spans="2:8" x14ac:dyDescent="0.3">
      <c r="B33" s="217"/>
      <c r="C33" s="215"/>
      <c r="E33" s="218"/>
      <c r="F33" s="218"/>
      <c r="G33" s="218"/>
      <c r="H33" s="218"/>
    </row>
    <row r="36" spans="2:8" x14ac:dyDescent="0.3">
      <c r="E36" s="218"/>
    </row>
    <row r="37" spans="2:8" x14ac:dyDescent="0.3">
      <c r="E37" s="218"/>
    </row>
  </sheetData>
  <mergeCells count="11">
    <mergeCell ref="I18:I19"/>
    <mergeCell ref="I20:I23"/>
    <mergeCell ref="I24:I25"/>
    <mergeCell ref="C3:H3"/>
    <mergeCell ref="A4:I4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8"/>
  <sheetViews>
    <sheetView zoomScaleNormal="100" workbookViewId="0">
      <selection activeCell="A34" sqref="A34:XFD41"/>
    </sheetView>
  </sheetViews>
  <sheetFormatPr defaultColWidth="10.44140625" defaultRowHeight="15.6" x14ac:dyDescent="0.3"/>
  <cols>
    <col min="1" max="1" width="4.109375" style="160" customWidth="1"/>
    <col min="2" max="2" width="26.33203125" style="160" customWidth="1"/>
    <col min="3" max="3" width="34.88671875" style="160" customWidth="1"/>
    <col min="4" max="4" width="14" style="160" customWidth="1"/>
    <col min="5" max="5" width="8.6640625" style="160" customWidth="1"/>
    <col min="6" max="7" width="10" style="160" customWidth="1"/>
    <col min="8" max="8" width="12.44140625" style="160" customWidth="1"/>
    <col min="9" max="9" width="19.44140625" style="160" customWidth="1"/>
    <col min="10" max="21" width="5.5546875" style="160" customWidth="1"/>
    <col min="22" max="16384" width="10.44140625" style="160"/>
  </cols>
  <sheetData>
    <row r="1" spans="1:10" s="156" customFormat="1" x14ac:dyDescent="0.3">
      <c r="D1" s="157"/>
      <c r="E1" s="158"/>
      <c r="F1" s="155"/>
      <c r="G1" s="155"/>
      <c r="H1" s="155"/>
      <c r="I1" s="155"/>
      <c r="J1" s="155"/>
    </row>
    <row r="2" spans="1:10" x14ac:dyDescent="0.3">
      <c r="A2" s="159"/>
      <c r="B2" s="159"/>
      <c r="C2" s="159"/>
      <c r="D2" s="159"/>
      <c r="E2" s="159"/>
      <c r="F2" s="159"/>
      <c r="G2" s="159"/>
      <c r="H2" s="159"/>
    </row>
    <row r="3" spans="1:10" x14ac:dyDescent="0.3">
      <c r="A3" s="161"/>
      <c r="B3" s="161"/>
      <c r="C3" s="162" t="s">
        <v>2</v>
      </c>
      <c r="D3" s="162"/>
      <c r="E3" s="162"/>
      <c r="F3" s="162"/>
      <c r="G3" s="162"/>
      <c r="H3" s="162"/>
    </row>
    <row r="4" spans="1:10" x14ac:dyDescent="0.3">
      <c r="A4" s="162" t="s">
        <v>227</v>
      </c>
      <c r="B4" s="162"/>
      <c r="C4" s="162"/>
      <c r="D4" s="162"/>
      <c r="E4" s="162"/>
      <c r="F4" s="162"/>
      <c r="G4" s="162"/>
      <c r="H4" s="162"/>
      <c r="I4" s="162"/>
    </row>
    <row r="5" spans="1:10" x14ac:dyDescent="0.3">
      <c r="A5" s="160" t="s">
        <v>4</v>
      </c>
      <c r="C5" s="163" t="s">
        <v>5</v>
      </c>
    </row>
    <row r="6" spans="1:10" x14ac:dyDescent="0.3">
      <c r="A6" s="160" t="s">
        <v>205</v>
      </c>
      <c r="C6" s="163" t="s">
        <v>250</v>
      </c>
      <c r="D6" s="160" t="str">
        <f>CONCATENATE(B17,"-",B18,"-",B19,"-",B20,"-",B21,"-",B22,"-",B23,"-",B24,"-",B25,"-",B26)</f>
        <v>ЛЦ Внуково-2-111395-111538-111539-111402-111673-111672-111538-111395-ЛЦ Внуково-2</v>
      </c>
      <c r="E6" s="160" t="str">
        <f>C8</f>
        <v>понедельник-воскресенье</v>
      </c>
      <c r="F6" s="164">
        <f>F16</f>
        <v>0.44791666666666663</v>
      </c>
      <c r="G6" s="164">
        <f>H27</f>
        <v>0.80555555555555491</v>
      </c>
    </row>
    <row r="7" spans="1:10" x14ac:dyDescent="0.3">
      <c r="A7" s="160" t="s">
        <v>206</v>
      </c>
      <c r="C7" s="165"/>
    </row>
    <row r="8" spans="1:10" x14ac:dyDescent="0.3">
      <c r="A8" s="160" t="s">
        <v>8</v>
      </c>
      <c r="C8" s="163" t="s">
        <v>64</v>
      </c>
    </row>
    <row r="9" spans="1:10" x14ac:dyDescent="0.3">
      <c r="A9" s="160" t="s">
        <v>207</v>
      </c>
      <c r="C9" s="163" t="s">
        <v>208</v>
      </c>
      <c r="G9" s="166"/>
    </row>
    <row r="10" spans="1:10" x14ac:dyDescent="0.3">
      <c r="A10" s="160" t="s">
        <v>9</v>
      </c>
      <c r="C10" s="167">
        <f>SUM(D16:D27)</f>
        <v>127</v>
      </c>
    </row>
    <row r="11" spans="1:10" x14ac:dyDescent="0.3">
      <c r="A11" s="160" t="s">
        <v>10</v>
      </c>
      <c r="C11" s="163" t="s">
        <v>11</v>
      </c>
    </row>
    <row r="12" spans="1:10" x14ac:dyDescent="0.3">
      <c r="A12" s="168" t="s">
        <v>12</v>
      </c>
      <c r="B12" s="168"/>
      <c r="C12" s="169" t="s">
        <v>39</v>
      </c>
      <c r="D12" s="170"/>
      <c r="F12" s="169"/>
      <c r="G12" s="169"/>
    </row>
    <row r="13" spans="1:10" x14ac:dyDescent="0.3">
      <c r="C13" s="165"/>
      <c r="G13" s="171"/>
      <c r="H13" s="160" t="s">
        <v>218</v>
      </c>
    </row>
    <row r="14" spans="1:10" x14ac:dyDescent="0.3">
      <c r="A14" s="172" t="s">
        <v>13</v>
      </c>
      <c r="B14" s="173" t="s">
        <v>14</v>
      </c>
      <c r="C14" s="174" t="s">
        <v>15</v>
      </c>
      <c r="D14" s="173" t="s">
        <v>16</v>
      </c>
      <c r="E14" s="173" t="s">
        <v>17</v>
      </c>
      <c r="F14" s="173"/>
      <c r="G14" s="173"/>
      <c r="H14" s="173"/>
      <c r="I14" s="173" t="s">
        <v>18</v>
      </c>
    </row>
    <row r="15" spans="1:10" ht="46.8" x14ac:dyDescent="0.3">
      <c r="A15" s="175"/>
      <c r="B15" s="176"/>
      <c r="C15" s="177"/>
      <c r="D15" s="178"/>
      <c r="E15" s="179" t="s">
        <v>19</v>
      </c>
      <c r="F15" s="179" t="s">
        <v>20</v>
      </c>
      <c r="G15" s="179" t="s">
        <v>21</v>
      </c>
      <c r="H15" s="179" t="s">
        <v>22</v>
      </c>
      <c r="I15" s="173"/>
    </row>
    <row r="16" spans="1:10" ht="31.2" x14ac:dyDescent="0.3">
      <c r="A16" s="180"/>
      <c r="B16" s="181" t="s">
        <v>25</v>
      </c>
      <c r="C16" s="182" t="s">
        <v>24</v>
      </c>
      <c r="D16" s="183"/>
      <c r="E16" s="184"/>
      <c r="F16" s="185">
        <v>0.44791666666666663</v>
      </c>
      <c r="G16" s="186">
        <v>6.9444444444444441E-3</v>
      </c>
      <c r="H16" s="187">
        <f t="shared" ref="H16:H27" si="0">F16+G16</f>
        <v>0.45486111111111105</v>
      </c>
      <c r="I16" s="188" t="s">
        <v>26</v>
      </c>
    </row>
    <row r="17" spans="1:10" ht="31.2" x14ac:dyDescent="0.3">
      <c r="A17" s="180"/>
      <c r="B17" s="181" t="s">
        <v>23</v>
      </c>
      <c r="C17" s="189" t="s">
        <v>24</v>
      </c>
      <c r="D17" s="190">
        <v>1.5</v>
      </c>
      <c r="E17" s="184">
        <v>3.4722222222222099E-3</v>
      </c>
      <c r="F17" s="185">
        <f t="shared" ref="F17:F27" si="1">H16+E17</f>
        <v>0.45833333333333326</v>
      </c>
      <c r="G17" s="191">
        <v>2.7777777777777776E-2</v>
      </c>
      <c r="H17" s="187">
        <f t="shared" si="0"/>
        <v>0.48611111111111105</v>
      </c>
      <c r="I17" s="192" t="s">
        <v>27</v>
      </c>
      <c r="J17" s="160" t="s">
        <v>27</v>
      </c>
    </row>
    <row r="18" spans="1:10" x14ac:dyDescent="0.3">
      <c r="A18" s="193">
        <v>1</v>
      </c>
      <c r="B18" s="194">
        <v>111395</v>
      </c>
      <c r="C18" s="195" t="s">
        <v>251</v>
      </c>
      <c r="D18" s="196">
        <v>51</v>
      </c>
      <c r="E18" s="197">
        <v>6.5972222222222224E-2</v>
      </c>
      <c r="F18" s="185">
        <f t="shared" si="1"/>
        <v>0.55208333333333326</v>
      </c>
      <c r="G18" s="191">
        <v>6.9444444444444441E-3</v>
      </c>
      <c r="H18" s="187">
        <f t="shared" si="0"/>
        <v>0.55902777777777768</v>
      </c>
      <c r="I18" s="198" t="s">
        <v>211</v>
      </c>
    </row>
    <row r="19" spans="1:10" x14ac:dyDescent="0.3">
      <c r="A19" s="193">
        <f t="shared" ref="A19:A25" si="2">A18+1</f>
        <v>2</v>
      </c>
      <c r="B19" s="194">
        <v>111538</v>
      </c>
      <c r="C19" s="195" t="s">
        <v>252</v>
      </c>
      <c r="D19" s="196">
        <v>3</v>
      </c>
      <c r="E19" s="197">
        <v>6.9444444444444441E-3</v>
      </c>
      <c r="F19" s="185">
        <f t="shared" si="1"/>
        <v>0.5659722222222221</v>
      </c>
      <c r="G19" s="191">
        <v>6.9444444444444441E-3</v>
      </c>
      <c r="H19" s="187">
        <f t="shared" si="0"/>
        <v>0.57291666666666652</v>
      </c>
      <c r="I19" s="199"/>
    </row>
    <row r="20" spans="1:10" x14ac:dyDescent="0.3">
      <c r="A20" s="193">
        <f t="shared" si="2"/>
        <v>3</v>
      </c>
      <c r="B20" s="194">
        <v>111539</v>
      </c>
      <c r="C20" s="195" t="s">
        <v>253</v>
      </c>
      <c r="D20" s="196">
        <v>2</v>
      </c>
      <c r="E20" s="197">
        <v>6.9444444444444441E-3</v>
      </c>
      <c r="F20" s="185">
        <f t="shared" si="1"/>
        <v>0.57986111111111094</v>
      </c>
      <c r="G20" s="191">
        <v>1.3888888888888888E-2</v>
      </c>
      <c r="H20" s="187">
        <f t="shared" si="0"/>
        <v>0.59374999999999978</v>
      </c>
      <c r="I20" s="200" t="s">
        <v>213</v>
      </c>
    </row>
    <row r="21" spans="1:10" x14ac:dyDescent="0.3">
      <c r="A21" s="193">
        <f t="shared" si="2"/>
        <v>4</v>
      </c>
      <c r="B21" s="194">
        <v>111402</v>
      </c>
      <c r="C21" s="195" t="s">
        <v>254</v>
      </c>
      <c r="D21" s="196">
        <v>1</v>
      </c>
      <c r="E21" s="197">
        <v>6.9444444444444441E-3</v>
      </c>
      <c r="F21" s="185">
        <f t="shared" si="1"/>
        <v>0.6006944444444442</v>
      </c>
      <c r="G21" s="191">
        <v>1.3888888888888888E-2</v>
      </c>
      <c r="H21" s="187">
        <f t="shared" si="0"/>
        <v>0.61458333333333304</v>
      </c>
      <c r="I21" s="201"/>
    </row>
    <row r="22" spans="1:10" x14ac:dyDescent="0.3">
      <c r="A22" s="193">
        <f t="shared" si="2"/>
        <v>5</v>
      </c>
      <c r="B22" s="194">
        <v>111673</v>
      </c>
      <c r="C22" s="195" t="s">
        <v>255</v>
      </c>
      <c r="D22" s="196">
        <v>3</v>
      </c>
      <c r="E22" s="197">
        <v>6.9444444444444441E-3</v>
      </c>
      <c r="F22" s="185">
        <f t="shared" si="1"/>
        <v>0.62152777777777746</v>
      </c>
      <c r="G22" s="191">
        <v>1.3888888888888888E-2</v>
      </c>
      <c r="H22" s="187">
        <f t="shared" si="0"/>
        <v>0.6354166666666663</v>
      </c>
      <c r="I22" s="201"/>
    </row>
    <row r="23" spans="1:10" x14ac:dyDescent="0.3">
      <c r="A23" s="193">
        <f t="shared" si="2"/>
        <v>6</v>
      </c>
      <c r="B23" s="194">
        <v>111672</v>
      </c>
      <c r="C23" s="195" t="s">
        <v>256</v>
      </c>
      <c r="D23" s="196">
        <v>3</v>
      </c>
      <c r="E23" s="197">
        <v>6.9444444444444441E-3</v>
      </c>
      <c r="F23" s="185">
        <f t="shared" si="1"/>
        <v>0.64236111111111072</v>
      </c>
      <c r="G23" s="191">
        <v>1.3888888888888888E-2</v>
      </c>
      <c r="H23" s="187">
        <f t="shared" si="0"/>
        <v>0.65624999999999956</v>
      </c>
      <c r="I23" s="202"/>
    </row>
    <row r="24" spans="1:10" x14ac:dyDescent="0.3">
      <c r="A24" s="193">
        <f t="shared" si="2"/>
        <v>7</v>
      </c>
      <c r="B24" s="194">
        <v>111538</v>
      </c>
      <c r="C24" s="195" t="s">
        <v>252</v>
      </c>
      <c r="D24" s="196">
        <v>6</v>
      </c>
      <c r="E24" s="197">
        <v>1.3888888888888888E-2</v>
      </c>
      <c r="F24" s="185">
        <f>H23+E24</f>
        <v>0.6701388888888884</v>
      </c>
      <c r="G24" s="191">
        <v>6.9444444444444441E-3</v>
      </c>
      <c r="H24" s="187">
        <f t="shared" si="0"/>
        <v>0.67708333333333282</v>
      </c>
      <c r="I24" s="198" t="s">
        <v>27</v>
      </c>
    </row>
    <row r="25" spans="1:10" x14ac:dyDescent="0.3">
      <c r="A25" s="193">
        <f t="shared" si="2"/>
        <v>8</v>
      </c>
      <c r="B25" s="194">
        <v>111395</v>
      </c>
      <c r="C25" s="195" t="s">
        <v>251</v>
      </c>
      <c r="D25" s="196">
        <v>3</v>
      </c>
      <c r="E25" s="197">
        <v>6.9444444444444441E-3</v>
      </c>
      <c r="F25" s="185">
        <f t="shared" si="1"/>
        <v>0.68402777777777724</v>
      </c>
      <c r="G25" s="191">
        <v>6.9444444444444441E-3</v>
      </c>
      <c r="H25" s="187">
        <f t="shared" si="0"/>
        <v>0.69097222222222165</v>
      </c>
      <c r="I25" s="199"/>
      <c r="J25" s="160" t="s">
        <v>171</v>
      </c>
    </row>
    <row r="26" spans="1:10" ht="31.2" x14ac:dyDescent="0.3">
      <c r="A26" s="193"/>
      <c r="B26" s="181" t="s">
        <v>23</v>
      </c>
      <c r="C26" s="203" t="s">
        <v>24</v>
      </c>
      <c r="D26" s="196">
        <v>52</v>
      </c>
      <c r="E26" s="197">
        <v>7.6388888888888895E-2</v>
      </c>
      <c r="F26" s="185">
        <f t="shared" si="1"/>
        <v>0.76736111111111049</v>
      </c>
      <c r="G26" s="191">
        <v>2.7777777777777776E-2</v>
      </c>
      <c r="H26" s="187">
        <f t="shared" si="0"/>
        <v>0.79513888888888828</v>
      </c>
      <c r="I26" s="204" t="s">
        <v>216</v>
      </c>
    </row>
    <row r="27" spans="1:10" ht="31.2" x14ac:dyDescent="0.3">
      <c r="A27" s="193"/>
      <c r="B27" s="181" t="s">
        <v>25</v>
      </c>
      <c r="C27" s="203" t="s">
        <v>24</v>
      </c>
      <c r="D27" s="205">
        <v>1.5</v>
      </c>
      <c r="E27" s="184">
        <v>3.472222222222222E-3</v>
      </c>
      <c r="F27" s="185">
        <f t="shared" si="1"/>
        <v>0.79861111111111049</v>
      </c>
      <c r="G27" s="186">
        <v>6.9444444444444441E-3</v>
      </c>
      <c r="H27" s="187">
        <f t="shared" si="0"/>
        <v>0.80555555555555491</v>
      </c>
      <c r="I27" s="188" t="s">
        <v>26</v>
      </c>
    </row>
    <row r="28" spans="1:10" x14ac:dyDescent="0.3">
      <c r="D28" s="206"/>
      <c r="E28" s="207"/>
      <c r="F28" s="207"/>
      <c r="G28" s="207"/>
      <c r="H28" s="207"/>
      <c r="I28" s="208"/>
    </row>
    <row r="29" spans="1:10" x14ac:dyDescent="0.3">
      <c r="B29" s="209" t="s">
        <v>34</v>
      </c>
      <c r="C29" s="210">
        <f>H27-F16</f>
        <v>0.35763888888888828</v>
      </c>
      <c r="D29" s="209"/>
      <c r="E29" s="209"/>
      <c r="F29" s="209"/>
      <c r="G29" s="209"/>
      <c r="H29" s="211"/>
    </row>
    <row r="30" spans="1:10" x14ac:dyDescent="0.3">
      <c r="B30" s="209" t="s">
        <v>35</v>
      </c>
      <c r="C30" s="212" t="str">
        <f>IF(MINUTE(SUM(E16:E27))=0,CONCATENATE(HOUR(SUM(E16:E27))," час."),CONCATENATE(HOUR(SUM(E16:E27))," час. ",MINUTE(SUM(E16:E27))," мин."))</f>
        <v>4 час. 55 мин.</v>
      </c>
      <c r="D30" s="209"/>
      <c r="E30" s="212"/>
      <c r="F30" s="209"/>
      <c r="G30" s="209"/>
      <c r="H30" s="213"/>
      <c r="I30" s="214"/>
    </row>
    <row r="31" spans="1:10" x14ac:dyDescent="0.3">
      <c r="B31" s="209" t="s">
        <v>36</v>
      </c>
      <c r="C31" s="215" t="str">
        <f>IF(MINUTE(SUM(G16:G27))=0,CONCATENATE(HOUR(SUM(G16:G27))," час."),CONCATENATE(HOUR(SUM(G16:G27))," час. ",MINUTE(SUM(G16:G27))," мин."))</f>
        <v>3 час. 40 мин.</v>
      </c>
      <c r="D31" s="209"/>
      <c r="E31" s="209"/>
      <c r="F31" s="209"/>
      <c r="G31" s="209"/>
      <c r="H31" s="213"/>
      <c r="I31" s="216"/>
    </row>
    <row r="32" spans="1:10" x14ac:dyDescent="0.3">
      <c r="B32" s="217"/>
      <c r="C32" s="217"/>
      <c r="E32" s="218"/>
      <c r="F32" s="218"/>
      <c r="G32" s="218"/>
      <c r="H32" s="218"/>
      <c r="I32" s="214"/>
    </row>
    <row r="33" spans="2:8" x14ac:dyDescent="0.3">
      <c r="B33" s="217"/>
      <c r="C33" s="215"/>
      <c r="E33" s="218"/>
      <c r="F33" s="218"/>
      <c r="G33" s="218"/>
      <c r="H33" s="218"/>
    </row>
    <row r="37" spans="2:8" x14ac:dyDescent="0.3">
      <c r="E37" s="218"/>
    </row>
    <row r="38" spans="2:8" x14ac:dyDescent="0.3">
      <c r="E38" s="218"/>
    </row>
  </sheetData>
  <mergeCells count="11">
    <mergeCell ref="I18:I19"/>
    <mergeCell ref="I20:I23"/>
    <mergeCell ref="I24:I25"/>
    <mergeCell ref="C3:H3"/>
    <mergeCell ref="A4:I4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4"/>
  <sheetViews>
    <sheetView zoomScaleNormal="100" workbookViewId="0">
      <selection activeCell="C34" sqref="C34"/>
    </sheetView>
  </sheetViews>
  <sheetFormatPr defaultColWidth="10.44140625" defaultRowHeight="15.6" x14ac:dyDescent="0.3"/>
  <cols>
    <col min="1" max="1" width="4.109375" style="160" customWidth="1"/>
    <col min="2" max="2" width="26.33203125" style="160" customWidth="1"/>
    <col min="3" max="3" width="34.88671875" style="160" customWidth="1"/>
    <col min="4" max="4" width="14" style="160" customWidth="1"/>
    <col min="5" max="5" width="8.6640625" style="160" customWidth="1"/>
    <col min="6" max="7" width="10" style="160" customWidth="1"/>
    <col min="8" max="8" width="12.44140625" style="160" customWidth="1"/>
    <col min="9" max="9" width="19.44140625" style="160" customWidth="1"/>
    <col min="10" max="21" width="5.5546875" style="160" customWidth="1"/>
    <col min="22" max="16384" width="10.44140625" style="160"/>
  </cols>
  <sheetData>
    <row r="1" spans="1:10" s="156" customFormat="1" x14ac:dyDescent="0.3">
      <c r="A1" s="152"/>
      <c r="B1" s="152"/>
      <c r="C1" s="152"/>
      <c r="D1" s="153"/>
      <c r="E1" s="154"/>
      <c r="F1" s="155"/>
      <c r="G1" s="155"/>
      <c r="H1" s="155"/>
      <c r="I1" s="155"/>
      <c r="J1" s="155"/>
    </row>
    <row r="2" spans="1:10" s="156" customFormat="1" x14ac:dyDescent="0.3">
      <c r="D2" s="157"/>
      <c r="E2" s="158"/>
      <c r="F2" s="155"/>
      <c r="G2" s="155"/>
      <c r="H2" s="155"/>
      <c r="I2" s="155"/>
      <c r="J2" s="155"/>
    </row>
    <row r="3" spans="1:10" x14ac:dyDescent="0.3">
      <c r="A3" s="159"/>
      <c r="B3" s="159"/>
      <c r="C3" s="159"/>
      <c r="D3" s="159"/>
      <c r="E3" s="159"/>
      <c r="F3" s="159"/>
      <c r="G3" s="159"/>
      <c r="H3" s="159"/>
    </row>
    <row r="4" spans="1:10" x14ac:dyDescent="0.3">
      <c r="A4" s="161"/>
      <c r="B4" s="161"/>
      <c r="C4" s="162" t="s">
        <v>2</v>
      </c>
      <c r="D4" s="162"/>
      <c r="E4" s="162"/>
      <c r="F4" s="162"/>
      <c r="G4" s="162"/>
      <c r="H4" s="162"/>
    </row>
    <row r="5" spans="1:10" x14ac:dyDescent="0.3">
      <c r="A5" s="162" t="s">
        <v>72</v>
      </c>
      <c r="B5" s="162"/>
      <c r="C5" s="162"/>
      <c r="D5" s="162"/>
      <c r="E5" s="162"/>
      <c r="F5" s="162"/>
      <c r="G5" s="162"/>
      <c r="H5" s="162"/>
      <c r="I5" s="162"/>
    </row>
    <row r="6" spans="1:10" x14ac:dyDescent="0.3">
      <c r="A6" s="160" t="s">
        <v>4</v>
      </c>
      <c r="C6" s="163" t="s">
        <v>5</v>
      </c>
    </row>
    <row r="7" spans="1:10" x14ac:dyDescent="0.3">
      <c r="A7" s="160" t="s">
        <v>205</v>
      </c>
      <c r="C7" s="163" t="s">
        <v>338</v>
      </c>
      <c r="D7" s="160" t="str">
        <f>CONCATENATE(B18,"-",B19,"-",B20,"-",B21,"-",B22,"-",B23,"-",B24)</f>
        <v>ЛЦ Внуково-2-115533-115487-115612-115408-115533-ЛЦ Внуково-2</v>
      </c>
      <c r="E7" s="160" t="str">
        <f>C9</f>
        <v>понедельник, воскресенье</v>
      </c>
      <c r="F7" s="164">
        <f>F17</f>
        <v>0.47569444444444442</v>
      </c>
      <c r="G7" s="164">
        <f>H25</f>
        <v>0.77777777777777779</v>
      </c>
    </row>
    <row r="8" spans="1:10" x14ac:dyDescent="0.3">
      <c r="A8" s="160" t="s">
        <v>206</v>
      </c>
      <c r="C8" s="165"/>
    </row>
    <row r="9" spans="1:10" x14ac:dyDescent="0.3">
      <c r="A9" s="160" t="s">
        <v>8</v>
      </c>
      <c r="C9" s="163" t="s">
        <v>270</v>
      </c>
    </row>
    <row r="10" spans="1:10" x14ac:dyDescent="0.3">
      <c r="A10" s="160" t="s">
        <v>207</v>
      </c>
      <c r="C10" s="163" t="s">
        <v>208</v>
      </c>
      <c r="G10" s="166"/>
    </row>
    <row r="11" spans="1:10" x14ac:dyDescent="0.3">
      <c r="A11" s="160" t="s">
        <v>9</v>
      </c>
      <c r="C11" s="223">
        <f>SUM(D17:D25)</f>
        <v>116.5</v>
      </c>
    </row>
    <row r="12" spans="1:10" x14ac:dyDescent="0.3">
      <c r="A12" s="160" t="s">
        <v>10</v>
      </c>
      <c r="C12" s="163" t="s">
        <v>11</v>
      </c>
    </row>
    <row r="13" spans="1:10" x14ac:dyDescent="0.3">
      <c r="A13" s="168" t="s">
        <v>12</v>
      </c>
      <c r="B13" s="168"/>
      <c r="C13" s="169" t="s">
        <v>39</v>
      </c>
      <c r="D13" s="170"/>
      <c r="F13" s="169"/>
      <c r="G13" s="169"/>
    </row>
    <row r="14" spans="1:10" x14ac:dyDescent="0.3">
      <c r="C14" s="165"/>
      <c r="G14" s="171"/>
      <c r="H14" s="160" t="s">
        <v>286</v>
      </c>
    </row>
    <row r="15" spans="1:10" x14ac:dyDescent="0.3">
      <c r="A15" s="172" t="s">
        <v>13</v>
      </c>
      <c r="B15" s="173" t="s">
        <v>14</v>
      </c>
      <c r="C15" s="174" t="s">
        <v>15</v>
      </c>
      <c r="D15" s="173" t="s">
        <v>16</v>
      </c>
      <c r="E15" s="173" t="s">
        <v>17</v>
      </c>
      <c r="F15" s="173"/>
      <c r="G15" s="173"/>
      <c r="H15" s="173"/>
      <c r="I15" s="173" t="s">
        <v>18</v>
      </c>
    </row>
    <row r="16" spans="1:10" ht="46.8" x14ac:dyDescent="0.3">
      <c r="A16" s="175"/>
      <c r="B16" s="176"/>
      <c r="C16" s="177"/>
      <c r="D16" s="178"/>
      <c r="E16" s="179" t="s">
        <v>19</v>
      </c>
      <c r="F16" s="179" t="s">
        <v>20</v>
      </c>
      <c r="G16" s="179" t="s">
        <v>21</v>
      </c>
      <c r="H16" s="179" t="s">
        <v>22</v>
      </c>
      <c r="I16" s="173"/>
    </row>
    <row r="17" spans="1:10" ht="31.2" x14ac:dyDescent="0.3">
      <c r="A17" s="180"/>
      <c r="B17" s="181" t="s">
        <v>25</v>
      </c>
      <c r="C17" s="182" t="s">
        <v>24</v>
      </c>
      <c r="D17" s="190"/>
      <c r="E17" s="184"/>
      <c r="F17" s="185">
        <v>0.47569444444444442</v>
      </c>
      <c r="G17" s="186">
        <v>6.9444444444444441E-3</v>
      </c>
      <c r="H17" s="187">
        <f>F17+G17</f>
        <v>0.48263888888888884</v>
      </c>
      <c r="I17" s="188" t="s">
        <v>26</v>
      </c>
    </row>
    <row r="18" spans="1:10" ht="31.2" x14ac:dyDescent="0.3">
      <c r="A18" s="180"/>
      <c r="B18" s="181" t="s">
        <v>23</v>
      </c>
      <c r="C18" s="189" t="s">
        <v>24</v>
      </c>
      <c r="D18" s="190">
        <v>1.5</v>
      </c>
      <c r="E18" s="184">
        <v>3.4722222222222099E-3</v>
      </c>
      <c r="F18" s="185">
        <f t="shared" ref="F18:F25" si="0">H17+E18</f>
        <v>0.48611111111111105</v>
      </c>
      <c r="G18" s="191">
        <v>2.7777777777777776E-2</v>
      </c>
      <c r="H18" s="187">
        <f t="shared" ref="H18:H24" si="1">F18+G18</f>
        <v>0.51388888888888884</v>
      </c>
      <c r="I18" s="192" t="s">
        <v>27</v>
      </c>
      <c r="J18" s="160" t="s">
        <v>27</v>
      </c>
    </row>
    <row r="19" spans="1:10" x14ac:dyDescent="0.3">
      <c r="A19" s="193">
        <v>1</v>
      </c>
      <c r="B19" s="194">
        <v>115533</v>
      </c>
      <c r="C19" s="195" t="s">
        <v>333</v>
      </c>
      <c r="D19" s="224">
        <v>41</v>
      </c>
      <c r="E19" s="197">
        <v>5.2083333333333336E-2</v>
      </c>
      <c r="F19" s="185">
        <f t="shared" si="0"/>
        <v>0.56597222222222221</v>
      </c>
      <c r="G19" s="191">
        <v>6.9444444444444441E-3</v>
      </c>
      <c r="H19" s="187">
        <f t="shared" si="1"/>
        <v>0.57291666666666663</v>
      </c>
      <c r="I19" s="225" t="s">
        <v>157</v>
      </c>
    </row>
    <row r="20" spans="1:10" x14ac:dyDescent="0.3">
      <c r="A20" s="193">
        <f>A19+1</f>
        <v>2</v>
      </c>
      <c r="B20" s="194">
        <v>115487</v>
      </c>
      <c r="C20" s="195" t="s">
        <v>334</v>
      </c>
      <c r="D20" s="224">
        <v>3</v>
      </c>
      <c r="E20" s="197">
        <v>6.9444444444444441E-3</v>
      </c>
      <c r="F20" s="185">
        <f t="shared" si="0"/>
        <v>0.57986111111111105</v>
      </c>
      <c r="G20" s="191">
        <v>1.38888888888889E-2</v>
      </c>
      <c r="H20" s="187">
        <f t="shared" si="1"/>
        <v>0.59375</v>
      </c>
      <c r="I20" s="222" t="s">
        <v>213</v>
      </c>
    </row>
    <row r="21" spans="1:10" x14ac:dyDescent="0.3">
      <c r="A21" s="193">
        <f t="shared" ref="A21:A23" si="2">A20+1</f>
        <v>3</v>
      </c>
      <c r="B21" s="194">
        <v>115612</v>
      </c>
      <c r="C21" s="195" t="s">
        <v>335</v>
      </c>
      <c r="D21" s="224">
        <v>10.5</v>
      </c>
      <c r="E21" s="197">
        <v>1.7361111111111112E-2</v>
      </c>
      <c r="F21" s="226">
        <f>H20+E21</f>
        <v>0.61111111111111116</v>
      </c>
      <c r="G21" s="191">
        <v>1.38888888888889E-2</v>
      </c>
      <c r="H21" s="187">
        <f t="shared" si="1"/>
        <v>0.62500000000000011</v>
      </c>
      <c r="I21" s="222"/>
    </row>
    <row r="22" spans="1:10" x14ac:dyDescent="0.3">
      <c r="A22" s="193">
        <f t="shared" si="2"/>
        <v>4</v>
      </c>
      <c r="B22" s="194">
        <v>115408</v>
      </c>
      <c r="C22" s="195" t="s">
        <v>336</v>
      </c>
      <c r="D22" s="224">
        <v>2</v>
      </c>
      <c r="E22" s="197">
        <v>6.9444444444444441E-3</v>
      </c>
      <c r="F22" s="226">
        <f>H21+E22</f>
        <v>0.63194444444444453</v>
      </c>
      <c r="G22" s="191">
        <v>1.3888888888888888E-2</v>
      </c>
      <c r="H22" s="187">
        <f t="shared" si="1"/>
        <v>0.64583333333333337</v>
      </c>
      <c r="I22" s="222"/>
    </row>
    <row r="23" spans="1:10" x14ac:dyDescent="0.3">
      <c r="A23" s="193">
        <f t="shared" si="2"/>
        <v>5</v>
      </c>
      <c r="B23" s="194">
        <v>115533</v>
      </c>
      <c r="C23" s="195" t="s">
        <v>333</v>
      </c>
      <c r="D23" s="224">
        <v>14</v>
      </c>
      <c r="E23" s="197">
        <v>2.4305555555555556E-2</v>
      </c>
      <c r="F23" s="226">
        <f>H22+E23</f>
        <v>0.67013888888888895</v>
      </c>
      <c r="G23" s="191">
        <v>6.9444444444444441E-3</v>
      </c>
      <c r="H23" s="187">
        <f t="shared" si="1"/>
        <v>0.67708333333333337</v>
      </c>
      <c r="I23" s="225" t="s">
        <v>80</v>
      </c>
      <c r="J23" s="160" t="s">
        <v>171</v>
      </c>
    </row>
    <row r="24" spans="1:10" ht="31.2" x14ac:dyDescent="0.3">
      <c r="A24" s="193"/>
      <c r="B24" s="181" t="s">
        <v>23</v>
      </c>
      <c r="C24" s="227" t="s">
        <v>24</v>
      </c>
      <c r="D24" s="228">
        <v>43</v>
      </c>
      <c r="E24" s="184">
        <v>6.25E-2</v>
      </c>
      <c r="F24" s="185">
        <f t="shared" si="0"/>
        <v>0.73958333333333337</v>
      </c>
      <c r="G24" s="191">
        <v>2.7777777777777776E-2</v>
      </c>
      <c r="H24" s="187">
        <f t="shared" si="1"/>
        <v>0.76736111111111116</v>
      </c>
      <c r="I24" s="204" t="s">
        <v>290</v>
      </c>
    </row>
    <row r="25" spans="1:10" ht="31.2" x14ac:dyDescent="0.3">
      <c r="A25" s="193"/>
      <c r="B25" s="181" t="s">
        <v>25</v>
      </c>
      <c r="C25" s="203" t="s">
        <v>24</v>
      </c>
      <c r="D25" s="229">
        <v>1.5</v>
      </c>
      <c r="E25" s="184">
        <v>3.472222222222222E-3</v>
      </c>
      <c r="F25" s="185">
        <f t="shared" si="0"/>
        <v>0.77083333333333337</v>
      </c>
      <c r="G25" s="186">
        <v>6.9444444444444441E-3</v>
      </c>
      <c r="H25" s="187">
        <f>F25+G25</f>
        <v>0.77777777777777779</v>
      </c>
      <c r="I25" s="188" t="s">
        <v>26</v>
      </c>
    </row>
    <row r="26" spans="1:10" x14ac:dyDescent="0.3">
      <c r="D26" s="206"/>
      <c r="E26" s="207"/>
      <c r="F26" s="207"/>
      <c r="G26" s="207"/>
      <c r="H26" s="207"/>
      <c r="I26" s="208"/>
    </row>
    <row r="27" spans="1:10" x14ac:dyDescent="0.3">
      <c r="B27" s="209" t="s">
        <v>34</v>
      </c>
      <c r="C27" s="210">
        <f>H25-F17</f>
        <v>0.30208333333333337</v>
      </c>
      <c r="D27" s="209"/>
      <c r="E27" s="209"/>
      <c r="F27" s="209"/>
      <c r="G27" s="209"/>
      <c r="H27" s="211"/>
    </row>
    <row r="28" spans="1:10" x14ac:dyDescent="0.3">
      <c r="B28" s="209" t="s">
        <v>35</v>
      </c>
      <c r="C28" s="212" t="str">
        <f>IF(MINUTE(SUM(E17:E25))=0,CONCATENATE(HOUR(SUM(E17:E25))," час."),CONCATENATE(HOUR(SUM(E17:E25))," час. ",MINUTE(SUM(E17:E25))," мин."))</f>
        <v>4 час. 15 мин.</v>
      </c>
      <c r="D28" s="209"/>
      <c r="E28" s="212"/>
      <c r="F28" s="209"/>
      <c r="G28" s="209"/>
      <c r="H28" s="213"/>
      <c r="I28" s="214"/>
    </row>
    <row r="29" spans="1:10" x14ac:dyDescent="0.3">
      <c r="B29" s="209" t="s">
        <v>36</v>
      </c>
      <c r="C29" s="215" t="str">
        <f>IF(MINUTE(SUM(G17:G25))=0,CONCATENATE(HOUR(SUM(G17:G25))," час."),CONCATENATE(HOUR(SUM(G17:G25))," час. ",MINUTE(SUM(G17:G25))," мин."))</f>
        <v>3 час.</v>
      </c>
      <c r="D29" s="209"/>
      <c r="E29" s="209"/>
      <c r="F29" s="209"/>
      <c r="G29" s="209"/>
      <c r="H29" s="213"/>
      <c r="I29" s="216"/>
    </row>
    <row r="30" spans="1:10" x14ac:dyDescent="0.3">
      <c r="B30" s="217"/>
      <c r="C30" s="217"/>
      <c r="E30" s="218"/>
      <c r="F30" s="218"/>
      <c r="G30" s="218"/>
      <c r="H30" s="218"/>
      <c r="I30" s="214"/>
    </row>
    <row r="31" spans="1:10" x14ac:dyDescent="0.3">
      <c r="B31" s="217"/>
      <c r="C31" s="215"/>
      <c r="E31" s="218"/>
      <c r="F31" s="218"/>
      <c r="G31" s="218"/>
      <c r="H31" s="218"/>
    </row>
    <row r="33" spans="5:5" x14ac:dyDescent="0.3">
      <c r="E33" s="218"/>
    </row>
    <row r="34" spans="5:5" x14ac:dyDescent="0.3">
      <c r="E34" s="218"/>
    </row>
  </sheetData>
  <mergeCells count="9">
    <mergeCell ref="I20:I22"/>
    <mergeCell ref="C4:H4"/>
    <mergeCell ref="A5:I5"/>
    <mergeCell ref="A15:A16"/>
    <mergeCell ref="B15:B16"/>
    <mergeCell ref="C15:C16"/>
    <mergeCell ref="D15:D16"/>
    <mergeCell ref="E15:H15"/>
    <mergeCell ref="I15:I16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7"/>
  <sheetViews>
    <sheetView zoomScaleNormal="100" workbookViewId="0">
      <selection activeCell="A34" sqref="A34:XFD42"/>
    </sheetView>
  </sheetViews>
  <sheetFormatPr defaultColWidth="10.44140625" defaultRowHeight="15.6" x14ac:dyDescent="0.3"/>
  <cols>
    <col min="1" max="1" width="4.109375" style="160" customWidth="1"/>
    <col min="2" max="2" width="26.33203125" style="160" customWidth="1"/>
    <col min="3" max="3" width="34.88671875" style="160" customWidth="1"/>
    <col min="4" max="4" width="14" style="160" customWidth="1"/>
    <col min="5" max="5" width="8.6640625" style="160" customWidth="1"/>
    <col min="6" max="7" width="10" style="160" customWidth="1"/>
    <col min="8" max="8" width="12.44140625" style="160" customWidth="1"/>
    <col min="9" max="9" width="19.44140625" style="160" customWidth="1"/>
    <col min="10" max="21" width="5.5546875" style="160" customWidth="1"/>
    <col min="22" max="16384" width="10.44140625" style="160"/>
  </cols>
  <sheetData>
    <row r="1" spans="1:10" s="156" customFormat="1" x14ac:dyDescent="0.3">
      <c r="D1" s="157"/>
      <c r="E1" s="158"/>
      <c r="F1" s="155"/>
      <c r="G1" s="155"/>
      <c r="H1" s="155"/>
      <c r="I1" s="155"/>
      <c r="J1" s="155"/>
    </row>
    <row r="2" spans="1:10" x14ac:dyDescent="0.3">
      <c r="A2" s="159"/>
      <c r="B2" s="159"/>
      <c r="C2" s="159"/>
      <c r="D2" s="159"/>
      <c r="E2" s="159"/>
      <c r="F2" s="159"/>
      <c r="G2" s="159"/>
      <c r="H2" s="159"/>
    </row>
    <row r="3" spans="1:10" x14ac:dyDescent="0.3">
      <c r="A3" s="161"/>
      <c r="B3" s="161"/>
      <c r="C3" s="162" t="s">
        <v>2</v>
      </c>
      <c r="D3" s="162"/>
      <c r="E3" s="162"/>
      <c r="F3" s="162"/>
      <c r="G3" s="162"/>
      <c r="H3" s="162"/>
    </row>
    <row r="4" spans="1:10" x14ac:dyDescent="0.3">
      <c r="A4" s="162" t="s">
        <v>204</v>
      </c>
      <c r="B4" s="162"/>
      <c r="C4" s="162"/>
      <c r="D4" s="162"/>
      <c r="E4" s="162"/>
      <c r="F4" s="162"/>
      <c r="G4" s="162"/>
      <c r="H4" s="162"/>
      <c r="I4" s="162"/>
    </row>
    <row r="5" spans="1:10" x14ac:dyDescent="0.3">
      <c r="A5" s="160" t="s">
        <v>4</v>
      </c>
      <c r="C5" s="163" t="s">
        <v>5</v>
      </c>
    </row>
    <row r="6" spans="1:10" x14ac:dyDescent="0.3">
      <c r="A6" s="160" t="s">
        <v>205</v>
      </c>
      <c r="C6" s="163" t="s">
        <v>243</v>
      </c>
      <c r="D6" s="160" t="str">
        <f>CONCATENATE(B17,"-",B18,"-",B19,"-",B20,"-",B21,"-",B22,"-",B23,"-",B24,"-",B25,"-",B26)</f>
        <v>ЛЦ Внуково-2-109457-109378-109377-109052-109456-109428-109378-109457-ЛЦ Внуково-2</v>
      </c>
      <c r="E6" s="160" t="str">
        <f>C8</f>
        <v>понедельник-воскресенье</v>
      </c>
      <c r="F6" s="164">
        <f>F16</f>
        <v>0.42013888888888884</v>
      </c>
      <c r="G6" s="164">
        <f>H27</f>
        <v>0.7638888888888884</v>
      </c>
    </row>
    <row r="7" spans="1:10" x14ac:dyDescent="0.3">
      <c r="A7" s="160" t="s">
        <v>206</v>
      </c>
      <c r="C7" s="165"/>
    </row>
    <row r="8" spans="1:10" x14ac:dyDescent="0.3">
      <c r="A8" s="160" t="s">
        <v>8</v>
      </c>
      <c r="C8" s="163" t="s">
        <v>64</v>
      </c>
    </row>
    <row r="9" spans="1:10" x14ac:dyDescent="0.3">
      <c r="A9" s="160" t="s">
        <v>207</v>
      </c>
      <c r="C9" s="163" t="s">
        <v>208</v>
      </c>
      <c r="G9" s="166"/>
    </row>
    <row r="10" spans="1:10" x14ac:dyDescent="0.3">
      <c r="A10" s="160" t="s">
        <v>9</v>
      </c>
      <c r="C10" s="167">
        <f>SUM(D16:D27)</f>
        <v>117</v>
      </c>
    </row>
    <row r="11" spans="1:10" x14ac:dyDescent="0.3">
      <c r="A11" s="160" t="s">
        <v>10</v>
      </c>
      <c r="C11" s="163" t="s">
        <v>11</v>
      </c>
    </row>
    <row r="12" spans="1:10" x14ac:dyDescent="0.3">
      <c r="A12" s="168" t="s">
        <v>12</v>
      </c>
      <c r="B12" s="168"/>
      <c r="C12" s="169" t="s">
        <v>39</v>
      </c>
      <c r="D12" s="170"/>
      <c r="F12" s="169"/>
      <c r="G12" s="169"/>
    </row>
    <row r="13" spans="1:10" x14ac:dyDescent="0.3">
      <c r="C13" s="165"/>
      <c r="G13" s="171"/>
      <c r="H13" s="160" t="s">
        <v>244</v>
      </c>
    </row>
    <row r="14" spans="1:10" x14ac:dyDescent="0.3">
      <c r="A14" s="172" t="s">
        <v>13</v>
      </c>
      <c r="B14" s="173" t="s">
        <v>14</v>
      </c>
      <c r="C14" s="174" t="s">
        <v>15</v>
      </c>
      <c r="D14" s="173" t="s">
        <v>16</v>
      </c>
      <c r="E14" s="173" t="s">
        <v>17</v>
      </c>
      <c r="F14" s="173"/>
      <c r="G14" s="173"/>
      <c r="H14" s="173"/>
      <c r="I14" s="173" t="s">
        <v>18</v>
      </c>
    </row>
    <row r="15" spans="1:10" ht="46.8" x14ac:dyDescent="0.3">
      <c r="A15" s="175"/>
      <c r="B15" s="176"/>
      <c r="C15" s="177"/>
      <c r="D15" s="178"/>
      <c r="E15" s="179" t="s">
        <v>19</v>
      </c>
      <c r="F15" s="179" t="s">
        <v>20</v>
      </c>
      <c r="G15" s="179" t="s">
        <v>21</v>
      </c>
      <c r="H15" s="179" t="s">
        <v>22</v>
      </c>
      <c r="I15" s="173"/>
    </row>
    <row r="16" spans="1:10" ht="31.2" x14ac:dyDescent="0.3">
      <c r="A16" s="180"/>
      <c r="B16" s="181" t="s">
        <v>25</v>
      </c>
      <c r="C16" s="182" t="s">
        <v>24</v>
      </c>
      <c r="D16" s="183"/>
      <c r="E16" s="184"/>
      <c r="F16" s="185">
        <v>0.42013888888888884</v>
      </c>
      <c r="G16" s="186">
        <v>6.9444444444444441E-3</v>
      </c>
      <c r="H16" s="187">
        <f t="shared" ref="H16:H27" si="0">F16+G16</f>
        <v>0.42708333333333326</v>
      </c>
      <c r="I16" s="188" t="s">
        <v>26</v>
      </c>
    </row>
    <row r="17" spans="1:10" ht="31.2" x14ac:dyDescent="0.3">
      <c r="A17" s="180"/>
      <c r="B17" s="181" t="s">
        <v>23</v>
      </c>
      <c r="C17" s="189" t="s">
        <v>24</v>
      </c>
      <c r="D17" s="190">
        <v>1.5</v>
      </c>
      <c r="E17" s="184">
        <v>3.4722222222222099E-3</v>
      </c>
      <c r="F17" s="185">
        <f t="shared" ref="F17:F27" si="1">H16+E17</f>
        <v>0.43055555555555547</v>
      </c>
      <c r="G17" s="191">
        <v>2.7777777777777776E-2</v>
      </c>
      <c r="H17" s="187">
        <f t="shared" si="0"/>
        <v>0.45833333333333326</v>
      </c>
      <c r="I17" s="192" t="s">
        <v>27</v>
      </c>
      <c r="J17" s="160" t="s">
        <v>27</v>
      </c>
    </row>
    <row r="18" spans="1:10" x14ac:dyDescent="0.3">
      <c r="A18" s="193">
        <v>1</v>
      </c>
      <c r="B18" s="194">
        <v>109457</v>
      </c>
      <c r="C18" s="195" t="s">
        <v>245</v>
      </c>
      <c r="D18" s="196">
        <v>48</v>
      </c>
      <c r="E18" s="197">
        <v>6.25E-2</v>
      </c>
      <c r="F18" s="185">
        <f t="shared" si="1"/>
        <v>0.52083333333333326</v>
      </c>
      <c r="G18" s="191">
        <v>6.9444444444444441E-3</v>
      </c>
      <c r="H18" s="187">
        <f t="shared" si="0"/>
        <v>0.52777777777777768</v>
      </c>
      <c r="I18" s="198" t="s">
        <v>211</v>
      </c>
    </row>
    <row r="19" spans="1:10" x14ac:dyDescent="0.3">
      <c r="A19" s="193">
        <f t="shared" ref="A19:A25" si="2">A18+1</f>
        <v>2</v>
      </c>
      <c r="B19" s="194">
        <v>109378</v>
      </c>
      <c r="C19" s="195" t="s">
        <v>246</v>
      </c>
      <c r="D19" s="196">
        <v>2</v>
      </c>
      <c r="E19" s="197">
        <v>6.9444444444444441E-3</v>
      </c>
      <c r="F19" s="185">
        <f t="shared" si="1"/>
        <v>0.5347222222222221</v>
      </c>
      <c r="G19" s="191">
        <v>6.9444444444444441E-3</v>
      </c>
      <c r="H19" s="187">
        <f t="shared" si="0"/>
        <v>0.54166666666666652</v>
      </c>
      <c r="I19" s="199"/>
    </row>
    <row r="20" spans="1:10" x14ac:dyDescent="0.3">
      <c r="A20" s="193">
        <f t="shared" si="2"/>
        <v>3</v>
      </c>
      <c r="B20" s="194">
        <v>109377</v>
      </c>
      <c r="C20" s="195" t="s">
        <v>247</v>
      </c>
      <c r="D20" s="196">
        <v>2.5</v>
      </c>
      <c r="E20" s="197">
        <v>6.9444444444444441E-3</v>
      </c>
      <c r="F20" s="185">
        <f t="shared" si="1"/>
        <v>0.54861111111111094</v>
      </c>
      <c r="G20" s="191">
        <v>1.3888888888888888E-2</v>
      </c>
      <c r="H20" s="187">
        <f t="shared" si="0"/>
        <v>0.56249999999999978</v>
      </c>
      <c r="I20" s="200" t="s">
        <v>213</v>
      </c>
    </row>
    <row r="21" spans="1:10" x14ac:dyDescent="0.3">
      <c r="A21" s="193">
        <f t="shared" si="2"/>
        <v>4</v>
      </c>
      <c r="B21" s="194">
        <v>109052</v>
      </c>
      <c r="C21" s="195" t="s">
        <v>248</v>
      </c>
      <c r="D21" s="196">
        <v>2</v>
      </c>
      <c r="E21" s="197">
        <v>6.9444444444444441E-3</v>
      </c>
      <c r="F21" s="185">
        <f t="shared" si="1"/>
        <v>0.5694444444444442</v>
      </c>
      <c r="G21" s="191">
        <v>1.3888888888888888E-2</v>
      </c>
      <c r="H21" s="187">
        <f t="shared" si="0"/>
        <v>0.58333333333333304</v>
      </c>
      <c r="I21" s="201"/>
    </row>
    <row r="22" spans="1:10" x14ac:dyDescent="0.3">
      <c r="A22" s="193">
        <f t="shared" si="2"/>
        <v>5</v>
      </c>
      <c r="B22" s="194">
        <v>109456</v>
      </c>
      <c r="C22" s="195" t="s">
        <v>248</v>
      </c>
      <c r="D22" s="196">
        <v>0.5</v>
      </c>
      <c r="E22" s="197">
        <v>3.472222222222222E-3</v>
      </c>
      <c r="F22" s="185">
        <f t="shared" si="1"/>
        <v>0.58680555555555525</v>
      </c>
      <c r="G22" s="191">
        <v>1.0416666666666666E-2</v>
      </c>
      <c r="H22" s="187">
        <f t="shared" si="0"/>
        <v>0.59722222222222188</v>
      </c>
      <c r="I22" s="201"/>
    </row>
    <row r="23" spans="1:10" x14ac:dyDescent="0.3">
      <c r="A23" s="193">
        <f t="shared" si="2"/>
        <v>6</v>
      </c>
      <c r="B23" s="194">
        <v>109428</v>
      </c>
      <c r="C23" s="195" t="s">
        <v>249</v>
      </c>
      <c r="D23" s="196">
        <v>3</v>
      </c>
      <c r="E23" s="197">
        <v>6.9444444444444441E-3</v>
      </c>
      <c r="F23" s="185">
        <f t="shared" si="1"/>
        <v>0.6041666666666663</v>
      </c>
      <c r="G23" s="191">
        <v>1.3888888888888888E-2</v>
      </c>
      <c r="H23" s="187">
        <f t="shared" si="0"/>
        <v>0.61805555555555514</v>
      </c>
      <c r="I23" s="202"/>
    </row>
    <row r="24" spans="1:10" x14ac:dyDescent="0.3">
      <c r="A24" s="193">
        <f t="shared" si="2"/>
        <v>7</v>
      </c>
      <c r="B24" s="194">
        <v>109378</v>
      </c>
      <c r="C24" s="195" t="s">
        <v>246</v>
      </c>
      <c r="D24" s="196">
        <v>4</v>
      </c>
      <c r="E24" s="197">
        <v>1.0416666666666666E-2</v>
      </c>
      <c r="F24" s="185">
        <f>H23+E24</f>
        <v>0.62847222222222177</v>
      </c>
      <c r="G24" s="191">
        <v>6.9444444444444441E-3</v>
      </c>
      <c r="H24" s="187">
        <f t="shared" si="0"/>
        <v>0.63541666666666619</v>
      </c>
      <c r="I24" s="198" t="s">
        <v>27</v>
      </c>
    </row>
    <row r="25" spans="1:10" x14ac:dyDescent="0.3">
      <c r="A25" s="193">
        <f t="shared" si="2"/>
        <v>8</v>
      </c>
      <c r="B25" s="194">
        <v>109457</v>
      </c>
      <c r="C25" s="195" t="s">
        <v>245</v>
      </c>
      <c r="D25" s="196">
        <v>2</v>
      </c>
      <c r="E25" s="197">
        <v>6.9444444444444441E-3</v>
      </c>
      <c r="F25" s="185">
        <f t="shared" si="1"/>
        <v>0.64236111111111061</v>
      </c>
      <c r="G25" s="191">
        <v>6.9444444444444441E-3</v>
      </c>
      <c r="H25" s="187">
        <f t="shared" si="0"/>
        <v>0.64930555555555503</v>
      </c>
      <c r="I25" s="199"/>
      <c r="J25" s="160" t="s">
        <v>171</v>
      </c>
    </row>
    <row r="26" spans="1:10" ht="31.2" x14ac:dyDescent="0.3">
      <c r="A26" s="193"/>
      <c r="B26" s="181" t="s">
        <v>23</v>
      </c>
      <c r="C26" s="203" t="s">
        <v>24</v>
      </c>
      <c r="D26" s="196">
        <v>50</v>
      </c>
      <c r="E26" s="197">
        <v>7.6388888888888895E-2</v>
      </c>
      <c r="F26" s="185">
        <f t="shared" si="1"/>
        <v>0.72569444444444398</v>
      </c>
      <c r="G26" s="191">
        <v>2.7777777777777776E-2</v>
      </c>
      <c r="H26" s="187">
        <f t="shared" si="0"/>
        <v>0.75347222222222177</v>
      </c>
      <c r="I26" s="204" t="s">
        <v>216</v>
      </c>
    </row>
    <row r="27" spans="1:10" ht="31.2" x14ac:dyDescent="0.3">
      <c r="A27" s="193"/>
      <c r="B27" s="181" t="s">
        <v>25</v>
      </c>
      <c r="C27" s="203" t="s">
        <v>24</v>
      </c>
      <c r="D27" s="205">
        <v>1.5</v>
      </c>
      <c r="E27" s="184">
        <v>3.472222222222222E-3</v>
      </c>
      <c r="F27" s="185">
        <f t="shared" si="1"/>
        <v>0.75694444444444398</v>
      </c>
      <c r="G27" s="186">
        <v>6.9444444444444441E-3</v>
      </c>
      <c r="H27" s="187">
        <f t="shared" si="0"/>
        <v>0.7638888888888884</v>
      </c>
      <c r="I27" s="188" t="s">
        <v>26</v>
      </c>
    </row>
    <row r="28" spans="1:10" x14ac:dyDescent="0.3">
      <c r="D28" s="206"/>
      <c r="E28" s="207"/>
      <c r="F28" s="207"/>
      <c r="G28" s="207"/>
      <c r="H28" s="207"/>
      <c r="I28" s="208"/>
    </row>
    <row r="29" spans="1:10" x14ac:dyDescent="0.3">
      <c r="B29" s="209" t="s">
        <v>34</v>
      </c>
      <c r="C29" s="210">
        <f>H27-F16</f>
        <v>0.34374999999999956</v>
      </c>
      <c r="D29" s="209"/>
      <c r="E29" s="209"/>
      <c r="F29" s="209"/>
      <c r="G29" s="209"/>
      <c r="H29" s="211"/>
    </row>
    <row r="30" spans="1:10" x14ac:dyDescent="0.3">
      <c r="B30" s="209" t="s">
        <v>35</v>
      </c>
      <c r="C30" s="212" t="str">
        <f>IF(MINUTE(SUM(E16:E27))=0,CONCATENATE(HOUR(SUM(E16:E27))," час."),CONCATENATE(HOUR(SUM(E16:E27))," час. ",MINUTE(SUM(E16:E27))," мин."))</f>
        <v>4 час. 40 мин.</v>
      </c>
      <c r="D30" s="209"/>
      <c r="E30" s="212"/>
      <c r="F30" s="209"/>
      <c r="G30" s="209"/>
      <c r="H30" s="213"/>
      <c r="I30" s="214"/>
    </row>
    <row r="31" spans="1:10" x14ac:dyDescent="0.3">
      <c r="B31" s="209" t="s">
        <v>36</v>
      </c>
      <c r="C31" s="215" t="str">
        <f>IF(MINUTE(SUM(G16:G27))=0,CONCATENATE(HOUR(SUM(G16:G27))," час."),CONCATENATE(HOUR(SUM(G16:G27))," час. ",MINUTE(SUM(G16:G27))," мин."))</f>
        <v>3 час. 35 мин.</v>
      </c>
      <c r="D31" s="209"/>
      <c r="E31" s="209"/>
      <c r="F31" s="209"/>
      <c r="G31" s="209"/>
      <c r="H31" s="213"/>
      <c r="I31" s="216"/>
    </row>
    <row r="32" spans="1:10" x14ac:dyDescent="0.3">
      <c r="B32" s="217"/>
      <c r="C32" s="217"/>
      <c r="E32" s="218"/>
      <c r="F32" s="218"/>
      <c r="G32" s="218"/>
      <c r="H32" s="218"/>
      <c r="I32" s="214"/>
    </row>
    <row r="33" spans="2:8" x14ac:dyDescent="0.3">
      <c r="B33" s="217"/>
      <c r="C33" s="215"/>
      <c r="E33" s="218"/>
      <c r="F33" s="218"/>
      <c r="G33" s="218"/>
      <c r="H33" s="218"/>
    </row>
    <row r="36" spans="2:8" x14ac:dyDescent="0.3">
      <c r="E36" s="218"/>
    </row>
    <row r="37" spans="2:8" x14ac:dyDescent="0.3">
      <c r="E37" s="218"/>
    </row>
  </sheetData>
  <mergeCells count="11">
    <mergeCell ref="I18:I19"/>
    <mergeCell ref="I20:I23"/>
    <mergeCell ref="I24:I25"/>
    <mergeCell ref="C3:H3"/>
    <mergeCell ref="A4:I4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7"/>
  <sheetViews>
    <sheetView zoomScaleNormal="100" workbookViewId="0">
      <selection activeCell="A35" sqref="A35:XFD44"/>
    </sheetView>
  </sheetViews>
  <sheetFormatPr defaultColWidth="10.44140625" defaultRowHeight="15.6" x14ac:dyDescent="0.3"/>
  <cols>
    <col min="1" max="1" width="4.109375" style="160" customWidth="1"/>
    <col min="2" max="2" width="26.33203125" style="160" customWidth="1"/>
    <col min="3" max="3" width="34.88671875" style="160" customWidth="1"/>
    <col min="4" max="4" width="14" style="160" customWidth="1"/>
    <col min="5" max="5" width="8.6640625" style="160" customWidth="1"/>
    <col min="6" max="7" width="10" style="160" customWidth="1"/>
    <col min="8" max="8" width="12.44140625" style="160" customWidth="1"/>
    <col min="9" max="9" width="19.44140625" style="160" customWidth="1"/>
    <col min="10" max="21" width="5.5546875" style="160" customWidth="1"/>
    <col min="22" max="16384" width="10.44140625" style="160"/>
  </cols>
  <sheetData>
    <row r="1" spans="1:10" s="156" customFormat="1" x14ac:dyDescent="0.3">
      <c r="A1" s="152"/>
      <c r="B1" s="152"/>
      <c r="C1" s="152"/>
      <c r="D1" s="153"/>
      <c r="E1" s="154"/>
      <c r="F1" s="155"/>
      <c r="G1" s="155"/>
      <c r="H1" s="155"/>
      <c r="I1" s="155"/>
      <c r="J1" s="155"/>
    </row>
    <row r="2" spans="1:10" s="156" customFormat="1" x14ac:dyDescent="0.3">
      <c r="D2" s="157"/>
      <c r="E2" s="158"/>
      <c r="F2" s="155"/>
      <c r="G2" s="155"/>
      <c r="H2" s="155"/>
      <c r="I2" s="155"/>
      <c r="J2" s="155"/>
    </row>
    <row r="3" spans="1:10" x14ac:dyDescent="0.3">
      <c r="A3" s="159"/>
      <c r="B3" s="159"/>
      <c r="C3" s="159"/>
      <c r="D3" s="159"/>
      <c r="E3" s="159"/>
      <c r="F3" s="159"/>
      <c r="G3" s="159"/>
      <c r="H3" s="159"/>
    </row>
    <row r="4" spans="1:10" x14ac:dyDescent="0.3">
      <c r="A4" s="161"/>
      <c r="B4" s="161"/>
      <c r="C4" s="162" t="s">
        <v>2</v>
      </c>
      <c r="D4" s="162"/>
      <c r="E4" s="162"/>
      <c r="F4" s="162"/>
      <c r="G4" s="162"/>
      <c r="H4" s="162"/>
    </row>
    <row r="5" spans="1:10" x14ac:dyDescent="0.3">
      <c r="A5" s="162" t="s">
        <v>227</v>
      </c>
      <c r="B5" s="162"/>
      <c r="C5" s="162"/>
      <c r="D5" s="162"/>
      <c r="E5" s="162"/>
      <c r="F5" s="162"/>
      <c r="G5" s="162"/>
      <c r="H5" s="162"/>
      <c r="I5" s="162"/>
    </row>
    <row r="6" spans="1:10" x14ac:dyDescent="0.3">
      <c r="A6" s="160" t="s">
        <v>4</v>
      </c>
      <c r="C6" s="163" t="s">
        <v>5</v>
      </c>
    </row>
    <row r="7" spans="1:10" x14ac:dyDescent="0.3">
      <c r="A7" s="160" t="s">
        <v>205</v>
      </c>
      <c r="C7" s="163" t="s">
        <v>236</v>
      </c>
      <c r="D7" s="160" t="str">
        <f>CONCATENATE(B18,"-",B19,"-",B20,"-",B21,"-",B22,"-",B23,"-",B24,"-",B25,"-",B26,"-",B27)</f>
        <v>ЛЦ Внуково-2-107078-105066-105082-105005-111033-111250-105066-107078-ЛЦ Внуково-2</v>
      </c>
      <c r="E7" s="160" t="str">
        <f>C9</f>
        <v>понедельник-воскресенье</v>
      </c>
      <c r="F7" s="164">
        <f>F17</f>
        <v>0.47569444444444442</v>
      </c>
      <c r="G7" s="164">
        <f>H28</f>
        <v>0.81597222222222165</v>
      </c>
    </row>
    <row r="8" spans="1:10" x14ac:dyDescent="0.3">
      <c r="A8" s="160" t="s">
        <v>206</v>
      </c>
      <c r="C8" s="165"/>
    </row>
    <row r="9" spans="1:10" x14ac:dyDescent="0.3">
      <c r="A9" s="160" t="s">
        <v>8</v>
      </c>
      <c r="C9" s="163" t="s">
        <v>64</v>
      </c>
    </row>
    <row r="10" spans="1:10" x14ac:dyDescent="0.3">
      <c r="A10" s="160" t="s">
        <v>207</v>
      </c>
      <c r="C10" s="163" t="s">
        <v>208</v>
      </c>
      <c r="G10" s="166"/>
    </row>
    <row r="11" spans="1:10" x14ac:dyDescent="0.3">
      <c r="A11" s="160" t="s">
        <v>9</v>
      </c>
      <c r="C11" s="167">
        <f>SUM(D17:D28)</f>
        <v>112</v>
      </c>
    </row>
    <row r="12" spans="1:10" x14ac:dyDescent="0.3">
      <c r="A12" s="160" t="s">
        <v>10</v>
      </c>
      <c r="C12" s="163" t="s">
        <v>11</v>
      </c>
    </row>
    <row r="13" spans="1:10" x14ac:dyDescent="0.3">
      <c r="A13" s="168" t="s">
        <v>12</v>
      </c>
      <c r="B13" s="168"/>
      <c r="C13" s="169" t="s">
        <v>39</v>
      </c>
      <c r="D13" s="170"/>
      <c r="F13" s="169"/>
      <c r="G13" s="169"/>
    </row>
    <row r="14" spans="1:10" x14ac:dyDescent="0.3">
      <c r="C14" s="165"/>
      <c r="G14" s="171"/>
      <c r="H14" s="160" t="s">
        <v>228</v>
      </c>
    </row>
    <row r="15" spans="1:10" x14ac:dyDescent="0.3">
      <c r="A15" s="172" t="s">
        <v>13</v>
      </c>
      <c r="B15" s="173" t="s">
        <v>14</v>
      </c>
      <c r="C15" s="174" t="s">
        <v>15</v>
      </c>
      <c r="D15" s="173" t="s">
        <v>16</v>
      </c>
      <c r="E15" s="173" t="s">
        <v>17</v>
      </c>
      <c r="F15" s="173"/>
      <c r="G15" s="173"/>
      <c r="H15" s="173"/>
      <c r="I15" s="173" t="s">
        <v>18</v>
      </c>
    </row>
    <row r="16" spans="1:10" ht="46.8" x14ac:dyDescent="0.3">
      <c r="A16" s="175"/>
      <c r="B16" s="176"/>
      <c r="C16" s="177"/>
      <c r="D16" s="178"/>
      <c r="E16" s="179" t="s">
        <v>19</v>
      </c>
      <c r="F16" s="179" t="s">
        <v>20</v>
      </c>
      <c r="G16" s="179" t="s">
        <v>21</v>
      </c>
      <c r="H16" s="179" t="s">
        <v>22</v>
      </c>
      <c r="I16" s="173"/>
    </row>
    <row r="17" spans="1:10" ht="31.2" x14ac:dyDescent="0.3">
      <c r="A17" s="180"/>
      <c r="B17" s="181" t="s">
        <v>25</v>
      </c>
      <c r="C17" s="182" t="s">
        <v>24</v>
      </c>
      <c r="D17" s="183"/>
      <c r="E17" s="184"/>
      <c r="F17" s="185">
        <v>0.47569444444444442</v>
      </c>
      <c r="G17" s="186">
        <v>6.9444444444444441E-3</v>
      </c>
      <c r="H17" s="187">
        <f t="shared" ref="H17:H28" si="0">F17+G17</f>
        <v>0.48263888888888884</v>
      </c>
      <c r="I17" s="188" t="s">
        <v>26</v>
      </c>
    </row>
    <row r="18" spans="1:10" ht="31.2" x14ac:dyDescent="0.3">
      <c r="A18" s="180"/>
      <c r="B18" s="181" t="s">
        <v>23</v>
      </c>
      <c r="C18" s="189" t="s">
        <v>24</v>
      </c>
      <c r="D18" s="190">
        <v>1.5</v>
      </c>
      <c r="E18" s="184">
        <v>3.4722222222222099E-3</v>
      </c>
      <c r="F18" s="185">
        <f t="shared" ref="F18:F28" si="1">H17+E18</f>
        <v>0.48611111111111105</v>
      </c>
      <c r="G18" s="191">
        <v>2.7777777777777776E-2</v>
      </c>
      <c r="H18" s="187">
        <f t="shared" si="0"/>
        <v>0.51388888888888884</v>
      </c>
      <c r="I18" s="192" t="s">
        <v>27</v>
      </c>
      <c r="J18" s="160" t="s">
        <v>27</v>
      </c>
    </row>
    <row r="19" spans="1:10" x14ac:dyDescent="0.3">
      <c r="A19" s="193">
        <v>1</v>
      </c>
      <c r="B19" s="194">
        <v>107078</v>
      </c>
      <c r="C19" s="195" t="s">
        <v>237</v>
      </c>
      <c r="D19" s="196">
        <v>45</v>
      </c>
      <c r="E19" s="197">
        <v>6.25E-2</v>
      </c>
      <c r="F19" s="185">
        <f t="shared" si="1"/>
        <v>0.57638888888888884</v>
      </c>
      <c r="G19" s="191">
        <v>6.9444444444444441E-3</v>
      </c>
      <c r="H19" s="187">
        <f t="shared" si="0"/>
        <v>0.58333333333333326</v>
      </c>
      <c r="I19" s="198" t="s">
        <v>211</v>
      </c>
    </row>
    <row r="20" spans="1:10" x14ac:dyDescent="0.3">
      <c r="A20" s="193">
        <f t="shared" ref="A20:A26" si="2">A19+1</f>
        <v>2</v>
      </c>
      <c r="B20" s="194">
        <v>105066</v>
      </c>
      <c r="C20" s="195" t="s">
        <v>238</v>
      </c>
      <c r="D20" s="196">
        <v>2</v>
      </c>
      <c r="E20" s="197">
        <v>6.9444444444444441E-3</v>
      </c>
      <c r="F20" s="185">
        <f t="shared" si="1"/>
        <v>0.59027777777777768</v>
      </c>
      <c r="G20" s="191">
        <v>6.9444444444444441E-3</v>
      </c>
      <c r="H20" s="187">
        <f t="shared" si="0"/>
        <v>0.5972222222222221</v>
      </c>
      <c r="I20" s="199"/>
    </row>
    <row r="21" spans="1:10" x14ac:dyDescent="0.3">
      <c r="A21" s="193">
        <f t="shared" si="2"/>
        <v>3</v>
      </c>
      <c r="B21" s="194">
        <v>105082</v>
      </c>
      <c r="C21" s="195" t="s">
        <v>239</v>
      </c>
      <c r="D21" s="196">
        <v>1</v>
      </c>
      <c r="E21" s="197">
        <v>6.9444444444444441E-3</v>
      </c>
      <c r="F21" s="185">
        <f t="shared" si="1"/>
        <v>0.60416666666666652</v>
      </c>
      <c r="G21" s="191">
        <v>1.3888888888888888E-2</v>
      </c>
      <c r="H21" s="187">
        <f t="shared" si="0"/>
        <v>0.61805555555555536</v>
      </c>
      <c r="I21" s="200" t="s">
        <v>213</v>
      </c>
    </row>
    <row r="22" spans="1:10" x14ac:dyDescent="0.3">
      <c r="A22" s="193">
        <f t="shared" si="2"/>
        <v>4</v>
      </c>
      <c r="B22" s="194">
        <v>105005</v>
      </c>
      <c r="C22" s="195" t="s">
        <v>240</v>
      </c>
      <c r="D22" s="196">
        <v>2</v>
      </c>
      <c r="E22" s="197">
        <v>6.9444444444444441E-3</v>
      </c>
      <c r="F22" s="185">
        <f t="shared" si="1"/>
        <v>0.62499999999999978</v>
      </c>
      <c r="G22" s="191">
        <v>1.3888888888888888E-2</v>
      </c>
      <c r="H22" s="187">
        <f t="shared" si="0"/>
        <v>0.63888888888888862</v>
      </c>
      <c r="I22" s="201"/>
    </row>
    <row r="23" spans="1:10" x14ac:dyDescent="0.3">
      <c r="A23" s="193">
        <f t="shared" si="2"/>
        <v>5</v>
      </c>
      <c r="B23" s="194">
        <v>111033</v>
      </c>
      <c r="C23" s="195" t="s">
        <v>241</v>
      </c>
      <c r="D23" s="196">
        <v>3</v>
      </c>
      <c r="E23" s="197">
        <v>6.9444444444444441E-3</v>
      </c>
      <c r="F23" s="185">
        <f t="shared" si="1"/>
        <v>0.64583333333333304</v>
      </c>
      <c r="G23" s="191">
        <v>1.3888888888888888E-2</v>
      </c>
      <c r="H23" s="187">
        <f t="shared" si="0"/>
        <v>0.65972222222222188</v>
      </c>
      <c r="I23" s="201"/>
    </row>
    <row r="24" spans="1:10" x14ac:dyDescent="0.3">
      <c r="A24" s="193">
        <f t="shared" si="2"/>
        <v>6</v>
      </c>
      <c r="B24" s="194">
        <v>111250</v>
      </c>
      <c r="C24" s="195" t="s">
        <v>242</v>
      </c>
      <c r="D24" s="196">
        <v>2</v>
      </c>
      <c r="E24" s="197">
        <v>6.9444444444444441E-3</v>
      </c>
      <c r="F24" s="185">
        <f t="shared" si="1"/>
        <v>0.6666666666666663</v>
      </c>
      <c r="G24" s="191">
        <v>1.3888888888888888E-2</v>
      </c>
      <c r="H24" s="187">
        <f t="shared" si="0"/>
        <v>0.68055555555555514</v>
      </c>
      <c r="I24" s="202"/>
    </row>
    <row r="25" spans="1:10" x14ac:dyDescent="0.3">
      <c r="A25" s="193">
        <f t="shared" si="2"/>
        <v>7</v>
      </c>
      <c r="B25" s="194">
        <v>105066</v>
      </c>
      <c r="C25" s="195" t="s">
        <v>238</v>
      </c>
      <c r="D25" s="196">
        <v>4</v>
      </c>
      <c r="E25" s="197">
        <v>1.0416666666666666E-2</v>
      </c>
      <c r="F25" s="185">
        <f>H24+E25</f>
        <v>0.69097222222222177</v>
      </c>
      <c r="G25" s="191">
        <v>6.9444444444444441E-3</v>
      </c>
      <c r="H25" s="187">
        <f t="shared" si="0"/>
        <v>0.69791666666666619</v>
      </c>
      <c r="I25" s="198" t="s">
        <v>27</v>
      </c>
    </row>
    <row r="26" spans="1:10" x14ac:dyDescent="0.3">
      <c r="A26" s="193">
        <f t="shared" si="2"/>
        <v>8</v>
      </c>
      <c r="B26" s="194">
        <v>107078</v>
      </c>
      <c r="C26" s="195" t="s">
        <v>237</v>
      </c>
      <c r="D26" s="196">
        <v>2</v>
      </c>
      <c r="E26" s="197">
        <v>6.9444444444444441E-3</v>
      </c>
      <c r="F26" s="185">
        <f t="shared" si="1"/>
        <v>0.70486111111111061</v>
      </c>
      <c r="G26" s="191">
        <v>6.9444444444444441E-3</v>
      </c>
      <c r="H26" s="187">
        <f t="shared" si="0"/>
        <v>0.71180555555555503</v>
      </c>
      <c r="I26" s="199"/>
      <c r="J26" s="160" t="s">
        <v>171</v>
      </c>
    </row>
    <row r="27" spans="1:10" ht="31.2" x14ac:dyDescent="0.3">
      <c r="A27" s="193"/>
      <c r="B27" s="181" t="s">
        <v>23</v>
      </c>
      <c r="C27" s="203" t="s">
        <v>24</v>
      </c>
      <c r="D27" s="196">
        <v>48</v>
      </c>
      <c r="E27" s="197">
        <v>6.5972222222222224E-2</v>
      </c>
      <c r="F27" s="185">
        <f t="shared" si="1"/>
        <v>0.77777777777777724</v>
      </c>
      <c r="G27" s="191">
        <v>2.7777777777777776E-2</v>
      </c>
      <c r="H27" s="187">
        <f t="shared" si="0"/>
        <v>0.80555555555555503</v>
      </c>
      <c r="I27" s="204" t="s">
        <v>216</v>
      </c>
    </row>
    <row r="28" spans="1:10" ht="31.2" x14ac:dyDescent="0.3">
      <c r="A28" s="193"/>
      <c r="B28" s="181" t="s">
        <v>25</v>
      </c>
      <c r="C28" s="203" t="s">
        <v>24</v>
      </c>
      <c r="D28" s="205">
        <v>1.5</v>
      </c>
      <c r="E28" s="184">
        <v>3.472222222222222E-3</v>
      </c>
      <c r="F28" s="185">
        <f t="shared" si="1"/>
        <v>0.80902777777777724</v>
      </c>
      <c r="G28" s="186">
        <v>6.9444444444444441E-3</v>
      </c>
      <c r="H28" s="187">
        <f t="shared" si="0"/>
        <v>0.81597222222222165</v>
      </c>
      <c r="I28" s="188" t="s">
        <v>26</v>
      </c>
    </row>
    <row r="29" spans="1:10" x14ac:dyDescent="0.3">
      <c r="D29" s="206"/>
      <c r="E29" s="207"/>
      <c r="F29" s="207"/>
      <c r="G29" s="207"/>
      <c r="H29" s="207"/>
      <c r="I29" s="208"/>
    </row>
    <row r="30" spans="1:10" x14ac:dyDescent="0.3">
      <c r="B30" s="209" t="s">
        <v>34</v>
      </c>
      <c r="C30" s="210">
        <f>H28-F17</f>
        <v>0.34027777777777724</v>
      </c>
      <c r="D30" s="209"/>
      <c r="E30" s="209"/>
      <c r="F30" s="209"/>
      <c r="G30" s="209"/>
      <c r="H30" s="211"/>
    </row>
    <row r="31" spans="1:10" x14ac:dyDescent="0.3">
      <c r="B31" s="209" t="s">
        <v>35</v>
      </c>
      <c r="C31" s="212" t="str">
        <f>IF(MINUTE(SUM(E17:E28))=0,CONCATENATE(HOUR(SUM(E17:E28))," час."),CONCATENATE(HOUR(SUM(E17:E28))," час. ",MINUTE(SUM(E17:E28))," мин."))</f>
        <v>4 час. 30 мин.</v>
      </c>
      <c r="D31" s="209"/>
      <c r="E31" s="212"/>
      <c r="F31" s="209"/>
      <c r="G31" s="209"/>
      <c r="H31" s="213"/>
      <c r="I31" s="214"/>
    </row>
    <row r="32" spans="1:10" x14ac:dyDescent="0.3">
      <c r="B32" s="209" t="s">
        <v>36</v>
      </c>
      <c r="C32" s="215" t="str">
        <f>IF(MINUTE(SUM(G17:G28))=0,CONCATENATE(HOUR(SUM(G17:G28))," час."),CONCATENATE(HOUR(SUM(G17:G28))," час. ",MINUTE(SUM(G17:G28))," мин."))</f>
        <v>3 час. 40 мин.</v>
      </c>
      <c r="D32" s="209"/>
      <c r="E32" s="209"/>
      <c r="F32" s="209"/>
      <c r="G32" s="209"/>
      <c r="H32" s="213"/>
      <c r="I32" s="216"/>
    </row>
    <row r="33" spans="2:9" x14ac:dyDescent="0.3">
      <c r="B33" s="217"/>
      <c r="C33" s="217"/>
      <c r="E33" s="218"/>
      <c r="F33" s="218"/>
      <c r="G33" s="218"/>
      <c r="H33" s="218"/>
      <c r="I33" s="214"/>
    </row>
    <row r="34" spans="2:9" x14ac:dyDescent="0.3">
      <c r="B34" s="217"/>
      <c r="C34" s="215"/>
      <c r="E34" s="218"/>
      <c r="F34" s="218"/>
      <c r="G34" s="218"/>
      <c r="H34" s="218"/>
    </row>
    <row r="36" spans="2:9" x14ac:dyDescent="0.3">
      <c r="E36" s="218"/>
    </row>
    <row r="37" spans="2:9" x14ac:dyDescent="0.3">
      <c r="E37" s="218"/>
    </row>
  </sheetData>
  <mergeCells count="11">
    <mergeCell ref="I19:I20"/>
    <mergeCell ref="I21:I24"/>
    <mergeCell ref="I25:I26"/>
    <mergeCell ref="C4:H4"/>
    <mergeCell ref="A5:I5"/>
    <mergeCell ref="A15:A16"/>
    <mergeCell ref="B15:B16"/>
    <mergeCell ref="C15:C16"/>
    <mergeCell ref="D15:D16"/>
    <mergeCell ref="E15:H15"/>
    <mergeCell ref="I15:I16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zoomScaleNormal="100" workbookViewId="0">
      <selection activeCell="A30" sqref="A30:XFD39"/>
    </sheetView>
  </sheetViews>
  <sheetFormatPr defaultColWidth="10.44140625" defaultRowHeight="15.6" x14ac:dyDescent="0.3"/>
  <cols>
    <col min="1" max="1" width="4.109375" style="160" customWidth="1"/>
    <col min="2" max="2" width="26.33203125" style="160" customWidth="1"/>
    <col min="3" max="3" width="34.88671875" style="160" customWidth="1"/>
    <col min="4" max="4" width="14" style="160" customWidth="1"/>
    <col min="5" max="5" width="8.6640625" style="160" customWidth="1"/>
    <col min="6" max="7" width="10" style="160" customWidth="1"/>
    <col min="8" max="8" width="12.44140625" style="160" customWidth="1"/>
    <col min="9" max="9" width="19.44140625" style="160" customWidth="1"/>
    <col min="10" max="21" width="5.5546875" style="160" customWidth="1"/>
    <col min="22" max="16384" width="10.44140625" style="160"/>
  </cols>
  <sheetData>
    <row r="1" spans="1:10" s="156" customFormat="1" x14ac:dyDescent="0.3">
      <c r="D1" s="157"/>
      <c r="E1" s="158"/>
      <c r="F1" s="155"/>
      <c r="G1" s="155"/>
      <c r="H1" s="155"/>
      <c r="I1" s="155"/>
      <c r="J1" s="155"/>
    </row>
    <row r="2" spans="1:10" x14ac:dyDescent="0.3">
      <c r="A2" s="159"/>
      <c r="B2" s="159"/>
      <c r="C2" s="159"/>
      <c r="D2" s="159"/>
      <c r="E2" s="159"/>
      <c r="F2" s="159"/>
      <c r="G2" s="159"/>
      <c r="H2" s="159"/>
    </row>
    <row r="3" spans="1:10" x14ac:dyDescent="0.3">
      <c r="A3" s="161"/>
      <c r="B3" s="161"/>
      <c r="C3" s="162" t="s">
        <v>2</v>
      </c>
      <c r="D3" s="162"/>
      <c r="E3" s="162"/>
      <c r="F3" s="162"/>
      <c r="G3" s="162"/>
      <c r="H3" s="162"/>
    </row>
    <row r="4" spans="1:10" x14ac:dyDescent="0.3">
      <c r="A4" s="162" t="s">
        <v>227</v>
      </c>
      <c r="B4" s="162"/>
      <c r="C4" s="162"/>
      <c r="D4" s="162"/>
      <c r="E4" s="162"/>
      <c r="F4" s="162"/>
      <c r="G4" s="162"/>
      <c r="H4" s="162"/>
      <c r="I4" s="162"/>
    </row>
    <row r="5" spans="1:10" x14ac:dyDescent="0.3">
      <c r="A5" s="160" t="s">
        <v>4</v>
      </c>
      <c r="C5" s="163" t="s">
        <v>5</v>
      </c>
    </row>
    <row r="6" spans="1:10" x14ac:dyDescent="0.3">
      <c r="A6" s="160" t="s">
        <v>205</v>
      </c>
      <c r="C6" s="163" t="s">
        <v>235</v>
      </c>
      <c r="D6" s="160" t="str">
        <f>CONCATENATE(B17,"-",B18,"-",B19,"-",B20,"-",B21,"-",B22,"-",B23)</f>
        <v>ЛЦ Внуково-2-107140-107014-111537-107113-107140-ЛЦ Внуково-2</v>
      </c>
      <c r="E6" s="160" t="str">
        <f>C8</f>
        <v>воскресенье</v>
      </c>
      <c r="F6" s="164">
        <f>F16</f>
        <v>0.44791666666666663</v>
      </c>
      <c r="G6" s="164">
        <f>H24</f>
        <v>0.74999999999999956</v>
      </c>
    </row>
    <row r="7" spans="1:10" x14ac:dyDescent="0.3">
      <c r="A7" s="160" t="s">
        <v>206</v>
      </c>
      <c r="C7" s="165"/>
    </row>
    <row r="8" spans="1:10" x14ac:dyDescent="0.3">
      <c r="A8" s="160" t="s">
        <v>8</v>
      </c>
      <c r="C8" s="163" t="s">
        <v>49</v>
      </c>
    </row>
    <row r="9" spans="1:10" x14ac:dyDescent="0.3">
      <c r="A9" s="160" t="s">
        <v>207</v>
      </c>
      <c r="C9" s="163" t="s">
        <v>208</v>
      </c>
      <c r="G9" s="166"/>
    </row>
    <row r="10" spans="1:10" x14ac:dyDescent="0.3">
      <c r="A10" s="160" t="s">
        <v>9</v>
      </c>
      <c r="C10" s="167">
        <f>SUM(D16:D24)</f>
        <v>113</v>
      </c>
    </row>
    <row r="11" spans="1:10" x14ac:dyDescent="0.3">
      <c r="A11" s="160" t="s">
        <v>10</v>
      </c>
      <c r="C11" s="163" t="s">
        <v>11</v>
      </c>
    </row>
    <row r="12" spans="1:10" x14ac:dyDescent="0.3">
      <c r="A12" s="168" t="s">
        <v>12</v>
      </c>
      <c r="B12" s="168"/>
      <c r="C12" s="169" t="s">
        <v>39</v>
      </c>
      <c r="D12" s="170"/>
      <c r="F12" s="169"/>
      <c r="G12" s="169"/>
    </row>
    <row r="13" spans="1:10" x14ac:dyDescent="0.3">
      <c r="C13" s="165"/>
      <c r="G13" s="171"/>
      <c r="H13" s="160" t="s">
        <v>228</v>
      </c>
    </row>
    <row r="14" spans="1:10" x14ac:dyDescent="0.3">
      <c r="A14" s="172" t="s">
        <v>13</v>
      </c>
      <c r="B14" s="173" t="s">
        <v>14</v>
      </c>
      <c r="C14" s="174" t="s">
        <v>15</v>
      </c>
      <c r="D14" s="173" t="s">
        <v>16</v>
      </c>
      <c r="E14" s="173" t="s">
        <v>17</v>
      </c>
      <c r="F14" s="173"/>
      <c r="G14" s="173"/>
      <c r="H14" s="173"/>
      <c r="I14" s="173" t="s">
        <v>18</v>
      </c>
    </row>
    <row r="15" spans="1:10" ht="46.8" x14ac:dyDescent="0.3">
      <c r="A15" s="175"/>
      <c r="B15" s="176"/>
      <c r="C15" s="177"/>
      <c r="D15" s="178"/>
      <c r="E15" s="179" t="s">
        <v>19</v>
      </c>
      <c r="F15" s="179" t="s">
        <v>20</v>
      </c>
      <c r="G15" s="179" t="s">
        <v>21</v>
      </c>
      <c r="H15" s="179" t="s">
        <v>22</v>
      </c>
      <c r="I15" s="173"/>
    </row>
    <row r="16" spans="1:10" ht="31.2" x14ac:dyDescent="0.3">
      <c r="A16" s="180"/>
      <c r="B16" s="181" t="s">
        <v>25</v>
      </c>
      <c r="C16" s="182" t="s">
        <v>24</v>
      </c>
      <c r="D16" s="183"/>
      <c r="E16" s="184"/>
      <c r="F16" s="185">
        <v>0.44791666666666663</v>
      </c>
      <c r="G16" s="186">
        <v>6.9444444444444441E-3</v>
      </c>
      <c r="H16" s="187">
        <f t="shared" ref="H16:H24" si="0">F16+G16</f>
        <v>0.45486111111111105</v>
      </c>
      <c r="I16" s="188" t="s">
        <v>26</v>
      </c>
    </row>
    <row r="17" spans="1:10" ht="31.2" x14ac:dyDescent="0.3">
      <c r="A17" s="180"/>
      <c r="B17" s="181" t="s">
        <v>23</v>
      </c>
      <c r="C17" s="189" t="s">
        <v>24</v>
      </c>
      <c r="D17" s="190">
        <v>1.5</v>
      </c>
      <c r="E17" s="184">
        <v>3.4722222222222099E-3</v>
      </c>
      <c r="F17" s="185">
        <f t="shared" ref="F17:F24" si="1">H16+E17</f>
        <v>0.45833333333333326</v>
      </c>
      <c r="G17" s="191">
        <v>2.7777777777777776E-2</v>
      </c>
      <c r="H17" s="187">
        <f t="shared" si="0"/>
        <v>0.48611111111111105</v>
      </c>
      <c r="I17" s="192" t="s">
        <v>27</v>
      </c>
      <c r="J17" s="160" t="s">
        <v>27</v>
      </c>
    </row>
    <row r="18" spans="1:10" x14ac:dyDescent="0.3">
      <c r="A18" s="193">
        <v>1</v>
      </c>
      <c r="B18" s="194">
        <v>107140</v>
      </c>
      <c r="C18" s="195" t="s">
        <v>229</v>
      </c>
      <c r="D18" s="196">
        <v>49</v>
      </c>
      <c r="E18" s="197">
        <v>6.5972222222222224E-2</v>
      </c>
      <c r="F18" s="185">
        <f t="shared" si="1"/>
        <v>0.55208333333333326</v>
      </c>
      <c r="G18" s="191">
        <v>6.9444444444444441E-3</v>
      </c>
      <c r="H18" s="187">
        <f t="shared" si="0"/>
        <v>0.55902777777777768</v>
      </c>
      <c r="I18" s="204" t="s">
        <v>211</v>
      </c>
    </row>
    <row r="19" spans="1:10" ht="15.75" customHeight="1" x14ac:dyDescent="0.3">
      <c r="A19" s="193">
        <f t="shared" ref="A19:A21" si="2">A18+1</f>
        <v>2</v>
      </c>
      <c r="B19" s="194">
        <v>107014</v>
      </c>
      <c r="C19" s="195" t="s">
        <v>230</v>
      </c>
      <c r="D19" s="196">
        <v>4</v>
      </c>
      <c r="E19" s="197">
        <v>1.3888888888888888E-2</v>
      </c>
      <c r="F19" s="185">
        <f t="shared" si="1"/>
        <v>0.57291666666666652</v>
      </c>
      <c r="G19" s="191">
        <v>1.3888888888888888E-2</v>
      </c>
      <c r="H19" s="187">
        <f t="shared" si="0"/>
        <v>0.58680555555555536</v>
      </c>
      <c r="I19" s="200" t="s">
        <v>213</v>
      </c>
    </row>
    <row r="20" spans="1:10" x14ac:dyDescent="0.3">
      <c r="A20" s="193">
        <f>A19+1</f>
        <v>3</v>
      </c>
      <c r="B20" s="194">
        <v>111537</v>
      </c>
      <c r="C20" s="195" t="s">
        <v>231</v>
      </c>
      <c r="D20" s="196">
        <v>2</v>
      </c>
      <c r="E20" s="197">
        <v>6.9444444444444441E-3</v>
      </c>
      <c r="F20" s="185">
        <f>H19+E20</f>
        <v>0.59374999999999978</v>
      </c>
      <c r="G20" s="191">
        <v>1.3888888888888888E-2</v>
      </c>
      <c r="H20" s="187">
        <f t="shared" si="0"/>
        <v>0.60763888888888862</v>
      </c>
      <c r="I20" s="201"/>
    </row>
    <row r="21" spans="1:10" x14ac:dyDescent="0.3">
      <c r="A21" s="193">
        <f t="shared" si="2"/>
        <v>4</v>
      </c>
      <c r="B21" s="194">
        <v>107113</v>
      </c>
      <c r="C21" s="195" t="s">
        <v>232</v>
      </c>
      <c r="D21" s="196">
        <v>3</v>
      </c>
      <c r="E21" s="197">
        <v>1.0416666666666666E-2</v>
      </c>
      <c r="F21" s="185">
        <f t="shared" si="1"/>
        <v>0.61805555555555525</v>
      </c>
      <c r="G21" s="191">
        <v>1.3888888888888888E-2</v>
      </c>
      <c r="H21" s="187">
        <f t="shared" si="0"/>
        <v>0.63194444444444409</v>
      </c>
      <c r="I21" s="202"/>
    </row>
    <row r="22" spans="1:10" x14ac:dyDescent="0.3">
      <c r="A22" s="193">
        <f>A21+1</f>
        <v>5</v>
      </c>
      <c r="B22" s="194">
        <v>107140</v>
      </c>
      <c r="C22" s="195" t="s">
        <v>229</v>
      </c>
      <c r="D22" s="196">
        <v>3</v>
      </c>
      <c r="E22" s="197">
        <v>6.9444444444444441E-3</v>
      </c>
      <c r="F22" s="185">
        <f t="shared" si="1"/>
        <v>0.63888888888888851</v>
      </c>
      <c r="G22" s="191">
        <v>6.9444444444444441E-3</v>
      </c>
      <c r="H22" s="187">
        <f t="shared" si="0"/>
        <v>0.64583333333333293</v>
      </c>
      <c r="I22" s="221" t="s">
        <v>27</v>
      </c>
      <c r="J22" s="160" t="s">
        <v>171</v>
      </c>
    </row>
    <row r="23" spans="1:10" ht="31.2" x14ac:dyDescent="0.3">
      <c r="A23" s="193"/>
      <c r="B23" s="181" t="s">
        <v>23</v>
      </c>
      <c r="C23" s="203" t="s">
        <v>24</v>
      </c>
      <c r="D23" s="196">
        <v>49</v>
      </c>
      <c r="E23" s="197">
        <v>6.5972222222222224E-2</v>
      </c>
      <c r="F23" s="185">
        <f t="shared" si="1"/>
        <v>0.71180555555555514</v>
      </c>
      <c r="G23" s="191">
        <v>2.7777777777777776E-2</v>
      </c>
      <c r="H23" s="187">
        <f t="shared" si="0"/>
        <v>0.73958333333333293</v>
      </c>
      <c r="I23" s="204" t="s">
        <v>216</v>
      </c>
    </row>
    <row r="24" spans="1:10" ht="31.2" x14ac:dyDescent="0.3">
      <c r="A24" s="193"/>
      <c r="B24" s="181" t="s">
        <v>25</v>
      </c>
      <c r="C24" s="203" t="s">
        <v>24</v>
      </c>
      <c r="D24" s="205">
        <v>1.5</v>
      </c>
      <c r="E24" s="184">
        <v>3.472222222222222E-3</v>
      </c>
      <c r="F24" s="185">
        <f t="shared" si="1"/>
        <v>0.74305555555555514</v>
      </c>
      <c r="G24" s="186">
        <v>6.9444444444444441E-3</v>
      </c>
      <c r="H24" s="187">
        <f t="shared" si="0"/>
        <v>0.74999999999999956</v>
      </c>
      <c r="I24" s="188" t="s">
        <v>26</v>
      </c>
    </row>
    <row r="25" spans="1:10" x14ac:dyDescent="0.3">
      <c r="D25" s="206"/>
      <c r="E25" s="207"/>
      <c r="F25" s="207"/>
      <c r="G25" s="207"/>
      <c r="H25" s="207"/>
      <c r="I25" s="208"/>
    </row>
    <row r="26" spans="1:10" x14ac:dyDescent="0.3">
      <c r="B26" s="209" t="s">
        <v>34</v>
      </c>
      <c r="C26" s="210">
        <f>H24-F16</f>
        <v>0.30208333333333293</v>
      </c>
      <c r="D26" s="209"/>
      <c r="E26" s="209"/>
      <c r="F26" s="209"/>
      <c r="G26" s="209"/>
      <c r="H26" s="211"/>
    </row>
    <row r="27" spans="1:10" x14ac:dyDescent="0.3">
      <c r="B27" s="209" t="s">
        <v>35</v>
      </c>
      <c r="C27" s="212" t="str">
        <f>IF(MINUTE(SUM(E16:E24))=0,CONCATENATE(HOUR(SUM(E16:E24))," час."),CONCATENATE(HOUR(SUM(E16:E24))," час. ",MINUTE(SUM(E16:E24))," мин."))</f>
        <v>4 час. 15 мин.</v>
      </c>
      <c r="D27" s="209"/>
      <c r="E27" s="212"/>
      <c r="F27" s="209"/>
      <c r="G27" s="209"/>
      <c r="H27" s="213"/>
      <c r="I27" s="214"/>
    </row>
    <row r="28" spans="1:10" x14ac:dyDescent="0.3">
      <c r="B28" s="209" t="s">
        <v>36</v>
      </c>
      <c r="C28" s="215" t="str">
        <f>IF(MINUTE(SUM(G16:G24))=0,CONCATENATE(HOUR(SUM(G16:G24))," час."),CONCATENATE(HOUR(SUM(G16:G24))," час. ",MINUTE(SUM(G16:G24))," мин."))</f>
        <v>3 час.</v>
      </c>
      <c r="D28" s="209"/>
      <c r="E28" s="209"/>
      <c r="F28" s="209"/>
      <c r="G28" s="209"/>
      <c r="H28" s="213"/>
      <c r="I28" s="216"/>
    </row>
    <row r="29" spans="1:10" x14ac:dyDescent="0.3">
      <c r="B29" s="217"/>
      <c r="C29" s="217"/>
      <c r="E29" s="218"/>
      <c r="F29" s="218"/>
      <c r="G29" s="218"/>
      <c r="H29" s="218"/>
      <c r="I29" s="214"/>
    </row>
    <row r="32" spans="1:10" x14ac:dyDescent="0.3">
      <c r="E32" s="218"/>
    </row>
    <row r="33" spans="5:5" x14ac:dyDescent="0.3">
      <c r="E33" s="218"/>
    </row>
  </sheetData>
  <mergeCells count="9">
    <mergeCell ref="I19:I21"/>
    <mergeCell ref="C3:H3"/>
    <mergeCell ref="A4:I4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zoomScaleNormal="100" workbookViewId="0">
      <selection activeCell="A34" sqref="A34:XFD41"/>
    </sheetView>
  </sheetViews>
  <sheetFormatPr defaultColWidth="10.44140625" defaultRowHeight="15.6" x14ac:dyDescent="0.3"/>
  <cols>
    <col min="1" max="1" width="4.109375" style="160" customWidth="1"/>
    <col min="2" max="2" width="26.33203125" style="160" customWidth="1"/>
    <col min="3" max="3" width="34.88671875" style="160" customWidth="1"/>
    <col min="4" max="4" width="14" style="160" customWidth="1"/>
    <col min="5" max="5" width="8.6640625" style="160" customWidth="1"/>
    <col min="6" max="7" width="10" style="160" customWidth="1"/>
    <col min="8" max="8" width="12.44140625" style="160" customWidth="1"/>
    <col min="9" max="9" width="19.44140625" style="160" customWidth="1"/>
    <col min="10" max="21" width="5.5546875" style="160" customWidth="1"/>
    <col min="22" max="16384" width="10.44140625" style="160"/>
  </cols>
  <sheetData>
    <row r="1" spans="1:10" s="156" customFormat="1" x14ac:dyDescent="0.3">
      <c r="A1" s="152"/>
      <c r="B1" s="152"/>
      <c r="C1" s="152"/>
      <c r="D1" s="153"/>
      <c r="E1" s="154"/>
      <c r="F1" s="155"/>
      <c r="G1" s="155"/>
      <c r="H1" s="155"/>
      <c r="I1" s="155"/>
      <c r="J1" s="155"/>
    </row>
    <row r="2" spans="1:10" s="156" customFormat="1" x14ac:dyDescent="0.3">
      <c r="D2" s="157"/>
      <c r="E2" s="158"/>
      <c r="F2" s="155"/>
      <c r="G2" s="155"/>
      <c r="H2" s="155"/>
      <c r="I2" s="155"/>
      <c r="J2" s="155"/>
    </row>
    <row r="3" spans="1:10" x14ac:dyDescent="0.3">
      <c r="A3" s="159"/>
      <c r="B3" s="159"/>
      <c r="C3" s="159"/>
      <c r="D3" s="159"/>
      <c r="E3" s="159"/>
      <c r="F3" s="159"/>
      <c r="G3" s="159"/>
      <c r="H3" s="159"/>
    </row>
    <row r="4" spans="1:10" x14ac:dyDescent="0.3">
      <c r="A4" s="161"/>
      <c r="B4" s="161"/>
      <c r="C4" s="162" t="s">
        <v>2</v>
      </c>
      <c r="D4" s="162"/>
      <c r="E4" s="162"/>
      <c r="F4" s="162"/>
      <c r="G4" s="162"/>
      <c r="H4" s="162"/>
    </row>
    <row r="5" spans="1:10" x14ac:dyDescent="0.3">
      <c r="A5" s="162" t="s">
        <v>227</v>
      </c>
      <c r="B5" s="162"/>
      <c r="C5" s="162"/>
      <c r="D5" s="162"/>
      <c r="E5" s="162"/>
      <c r="F5" s="162"/>
      <c r="G5" s="162"/>
      <c r="H5" s="162"/>
      <c r="I5" s="162"/>
    </row>
    <row r="6" spans="1:10" x14ac:dyDescent="0.3">
      <c r="A6" s="160" t="s">
        <v>4</v>
      </c>
      <c r="C6" s="163" t="s">
        <v>5</v>
      </c>
    </row>
    <row r="7" spans="1:10" x14ac:dyDescent="0.3">
      <c r="A7" s="160" t="s">
        <v>205</v>
      </c>
      <c r="C7" s="163" t="s">
        <v>233</v>
      </c>
      <c r="D7" s="160" t="str">
        <f>CONCATENATE(B18,"-",B19,"-",B20,"-",B21,"-",B22,"-",B23,"-",B24,"-",B25)</f>
        <v>ЛЦ Внуково-2-107140-107014-107996-111537-107113-107140-ЛЦ Внуково-2</v>
      </c>
      <c r="E7" s="160" t="str">
        <f>C9</f>
        <v>понедельник, среда, пятница</v>
      </c>
      <c r="F7" s="164">
        <f>F17</f>
        <v>0.44791666666666663</v>
      </c>
      <c r="G7" s="164">
        <f>H26</f>
        <v>0.7638888888888884</v>
      </c>
    </row>
    <row r="8" spans="1:10" x14ac:dyDescent="0.3">
      <c r="A8" s="160" t="s">
        <v>206</v>
      </c>
      <c r="C8" s="165"/>
    </row>
    <row r="9" spans="1:10" x14ac:dyDescent="0.3">
      <c r="A9" s="160" t="s">
        <v>8</v>
      </c>
      <c r="C9" s="163" t="s">
        <v>234</v>
      </c>
    </row>
    <row r="10" spans="1:10" x14ac:dyDescent="0.3">
      <c r="A10" s="160" t="s">
        <v>207</v>
      </c>
      <c r="C10" s="163" t="s">
        <v>208</v>
      </c>
      <c r="G10" s="166"/>
    </row>
    <row r="11" spans="1:10" x14ac:dyDescent="0.3">
      <c r="A11" s="160" t="s">
        <v>9</v>
      </c>
      <c r="C11" s="167">
        <f>SUM(D17:D26)</f>
        <v>114</v>
      </c>
    </row>
    <row r="12" spans="1:10" x14ac:dyDescent="0.3">
      <c r="A12" s="160" t="s">
        <v>10</v>
      </c>
      <c r="C12" s="163" t="s">
        <v>11</v>
      </c>
    </row>
    <row r="13" spans="1:10" x14ac:dyDescent="0.3">
      <c r="A13" s="168" t="s">
        <v>12</v>
      </c>
      <c r="B13" s="168"/>
      <c r="C13" s="169" t="s">
        <v>39</v>
      </c>
      <c r="D13" s="170"/>
      <c r="F13" s="169"/>
      <c r="G13" s="169"/>
    </row>
    <row r="14" spans="1:10" x14ac:dyDescent="0.3">
      <c r="C14" s="165"/>
      <c r="G14" s="171"/>
      <c r="H14" s="160" t="s">
        <v>228</v>
      </c>
    </row>
    <row r="15" spans="1:10" x14ac:dyDescent="0.3">
      <c r="A15" s="172" t="s">
        <v>13</v>
      </c>
      <c r="B15" s="173" t="s">
        <v>14</v>
      </c>
      <c r="C15" s="174" t="s">
        <v>15</v>
      </c>
      <c r="D15" s="173" t="s">
        <v>16</v>
      </c>
      <c r="E15" s="173" t="s">
        <v>17</v>
      </c>
      <c r="F15" s="173"/>
      <c r="G15" s="173"/>
      <c r="H15" s="173"/>
      <c r="I15" s="173" t="s">
        <v>18</v>
      </c>
    </row>
    <row r="16" spans="1:10" ht="46.8" x14ac:dyDescent="0.3">
      <c r="A16" s="175"/>
      <c r="B16" s="176"/>
      <c r="C16" s="177"/>
      <c r="D16" s="178"/>
      <c r="E16" s="179" t="s">
        <v>19</v>
      </c>
      <c r="F16" s="179" t="s">
        <v>20</v>
      </c>
      <c r="G16" s="179" t="s">
        <v>21</v>
      </c>
      <c r="H16" s="179" t="s">
        <v>22</v>
      </c>
      <c r="I16" s="173"/>
    </row>
    <row r="17" spans="1:10" ht="31.2" x14ac:dyDescent="0.3">
      <c r="A17" s="180"/>
      <c r="B17" s="181" t="s">
        <v>25</v>
      </c>
      <c r="C17" s="182" t="s">
        <v>24</v>
      </c>
      <c r="D17" s="183"/>
      <c r="E17" s="184"/>
      <c r="F17" s="185">
        <v>0.44791666666666663</v>
      </c>
      <c r="G17" s="186">
        <v>6.9444444444444441E-3</v>
      </c>
      <c r="H17" s="187">
        <f t="shared" ref="H17:H26" si="0">F17+G17</f>
        <v>0.45486111111111105</v>
      </c>
      <c r="I17" s="188" t="s">
        <v>26</v>
      </c>
    </row>
    <row r="18" spans="1:10" ht="31.2" x14ac:dyDescent="0.3">
      <c r="A18" s="180"/>
      <c r="B18" s="181" t="s">
        <v>23</v>
      </c>
      <c r="C18" s="189" t="s">
        <v>24</v>
      </c>
      <c r="D18" s="190">
        <v>1.5</v>
      </c>
      <c r="E18" s="184">
        <v>3.4722222222222099E-3</v>
      </c>
      <c r="F18" s="185">
        <f t="shared" ref="F18:F26" si="1">H17+E18</f>
        <v>0.45833333333333326</v>
      </c>
      <c r="G18" s="191">
        <v>2.7777777777777776E-2</v>
      </c>
      <c r="H18" s="187">
        <f t="shared" si="0"/>
        <v>0.48611111111111105</v>
      </c>
      <c r="I18" s="192" t="s">
        <v>27</v>
      </c>
      <c r="J18" s="160" t="s">
        <v>27</v>
      </c>
    </row>
    <row r="19" spans="1:10" x14ac:dyDescent="0.3">
      <c r="A19" s="193">
        <v>1</v>
      </c>
      <c r="B19" s="194">
        <v>107140</v>
      </c>
      <c r="C19" s="195" t="s">
        <v>229</v>
      </c>
      <c r="D19" s="196">
        <v>49</v>
      </c>
      <c r="E19" s="197">
        <v>6.5972222222222224E-2</v>
      </c>
      <c r="F19" s="185">
        <f t="shared" si="1"/>
        <v>0.55208333333333326</v>
      </c>
      <c r="G19" s="191">
        <v>6.9444444444444441E-3</v>
      </c>
      <c r="H19" s="187">
        <f t="shared" si="0"/>
        <v>0.55902777777777768</v>
      </c>
      <c r="I19" s="204" t="s">
        <v>211</v>
      </c>
    </row>
    <row r="20" spans="1:10" ht="15.75" customHeight="1" x14ac:dyDescent="0.3">
      <c r="A20" s="193">
        <f t="shared" ref="A20:A23" si="2">A19+1</f>
        <v>2</v>
      </c>
      <c r="B20" s="194">
        <v>107014</v>
      </c>
      <c r="C20" s="195" t="s">
        <v>230</v>
      </c>
      <c r="D20" s="196">
        <v>4</v>
      </c>
      <c r="E20" s="197">
        <v>1.3888888888888888E-2</v>
      </c>
      <c r="F20" s="185">
        <f t="shared" si="1"/>
        <v>0.57291666666666652</v>
      </c>
      <c r="G20" s="191">
        <v>1.3888888888888888E-2</v>
      </c>
      <c r="H20" s="187">
        <f t="shared" si="0"/>
        <v>0.58680555555555536</v>
      </c>
      <c r="I20" s="200" t="s">
        <v>213</v>
      </c>
    </row>
    <row r="21" spans="1:10" x14ac:dyDescent="0.3">
      <c r="A21" s="193">
        <f>A20+1</f>
        <v>3</v>
      </c>
      <c r="B21" s="194">
        <v>107996</v>
      </c>
      <c r="C21" s="195" t="s">
        <v>231</v>
      </c>
      <c r="D21" s="196">
        <v>2.5</v>
      </c>
      <c r="E21" s="197">
        <v>6.9444444444444441E-3</v>
      </c>
      <c r="F21" s="185">
        <f>H20+E21</f>
        <v>0.59374999999999978</v>
      </c>
      <c r="G21" s="191">
        <v>1.3888888888888888E-2</v>
      </c>
      <c r="H21" s="187">
        <f t="shared" si="0"/>
        <v>0.60763888888888862</v>
      </c>
      <c r="I21" s="201"/>
    </row>
    <row r="22" spans="1:10" x14ac:dyDescent="0.3">
      <c r="A22" s="193">
        <f t="shared" si="2"/>
        <v>4</v>
      </c>
      <c r="B22" s="194">
        <v>111537</v>
      </c>
      <c r="C22" s="195" t="s">
        <v>231</v>
      </c>
      <c r="D22" s="196">
        <v>0.5</v>
      </c>
      <c r="E22" s="197">
        <v>3.472222222222222E-3</v>
      </c>
      <c r="F22" s="185">
        <f t="shared" si="1"/>
        <v>0.61111111111111083</v>
      </c>
      <c r="G22" s="191">
        <v>1.0416666666666666E-2</v>
      </c>
      <c r="H22" s="187">
        <f t="shared" si="0"/>
        <v>0.62152777777777746</v>
      </c>
      <c r="I22" s="201"/>
    </row>
    <row r="23" spans="1:10" x14ac:dyDescent="0.3">
      <c r="A23" s="193">
        <f t="shared" si="2"/>
        <v>5</v>
      </c>
      <c r="B23" s="194">
        <v>107113</v>
      </c>
      <c r="C23" s="195" t="s">
        <v>232</v>
      </c>
      <c r="D23" s="196">
        <v>3</v>
      </c>
      <c r="E23" s="197">
        <v>1.0416666666666666E-2</v>
      </c>
      <c r="F23" s="185">
        <f t="shared" si="1"/>
        <v>0.63194444444444409</v>
      </c>
      <c r="G23" s="191">
        <v>1.3888888888888888E-2</v>
      </c>
      <c r="H23" s="187">
        <f t="shared" si="0"/>
        <v>0.64583333333333293</v>
      </c>
      <c r="I23" s="202"/>
    </row>
    <row r="24" spans="1:10" x14ac:dyDescent="0.3">
      <c r="A24" s="193">
        <f>A23+1</f>
        <v>6</v>
      </c>
      <c r="B24" s="194">
        <v>107140</v>
      </c>
      <c r="C24" s="195" t="s">
        <v>229</v>
      </c>
      <c r="D24" s="196">
        <v>3</v>
      </c>
      <c r="E24" s="197">
        <v>6.9444444444444441E-3</v>
      </c>
      <c r="F24" s="185">
        <f t="shared" si="1"/>
        <v>0.65277777777777735</v>
      </c>
      <c r="G24" s="191">
        <v>6.9444444444444441E-3</v>
      </c>
      <c r="H24" s="187">
        <f t="shared" si="0"/>
        <v>0.65972222222222177</v>
      </c>
      <c r="I24" s="221" t="s">
        <v>27</v>
      </c>
      <c r="J24" s="160" t="s">
        <v>171</v>
      </c>
    </row>
    <row r="25" spans="1:10" ht="31.2" x14ac:dyDescent="0.3">
      <c r="A25" s="193"/>
      <c r="B25" s="181" t="s">
        <v>23</v>
      </c>
      <c r="C25" s="203" t="s">
        <v>24</v>
      </c>
      <c r="D25" s="196">
        <v>49</v>
      </c>
      <c r="E25" s="197">
        <v>6.5972222222222224E-2</v>
      </c>
      <c r="F25" s="185">
        <f t="shared" si="1"/>
        <v>0.72569444444444398</v>
      </c>
      <c r="G25" s="191">
        <v>2.7777777777777776E-2</v>
      </c>
      <c r="H25" s="187">
        <f t="shared" si="0"/>
        <v>0.75347222222222177</v>
      </c>
      <c r="I25" s="204" t="s">
        <v>216</v>
      </c>
    </row>
    <row r="26" spans="1:10" ht="31.2" x14ac:dyDescent="0.3">
      <c r="A26" s="193"/>
      <c r="B26" s="181" t="s">
        <v>25</v>
      </c>
      <c r="C26" s="203" t="s">
        <v>24</v>
      </c>
      <c r="D26" s="205">
        <v>1.5</v>
      </c>
      <c r="E26" s="184">
        <v>3.472222222222222E-3</v>
      </c>
      <c r="F26" s="185">
        <f t="shared" si="1"/>
        <v>0.75694444444444398</v>
      </c>
      <c r="G26" s="186">
        <v>6.9444444444444441E-3</v>
      </c>
      <c r="H26" s="187">
        <f t="shared" si="0"/>
        <v>0.7638888888888884</v>
      </c>
      <c r="I26" s="188" t="s">
        <v>26</v>
      </c>
    </row>
    <row r="27" spans="1:10" x14ac:dyDescent="0.3">
      <c r="D27" s="206"/>
      <c r="E27" s="207"/>
      <c r="F27" s="207"/>
      <c r="G27" s="207"/>
      <c r="H27" s="207"/>
      <c r="I27" s="208"/>
    </row>
    <row r="28" spans="1:10" x14ac:dyDescent="0.3">
      <c r="B28" s="209" t="s">
        <v>34</v>
      </c>
      <c r="C28" s="210">
        <f>H26-F17</f>
        <v>0.31597222222222177</v>
      </c>
      <c r="D28" s="209"/>
      <c r="E28" s="209"/>
      <c r="F28" s="209"/>
      <c r="G28" s="209"/>
      <c r="H28" s="211"/>
    </row>
    <row r="29" spans="1:10" x14ac:dyDescent="0.3">
      <c r="B29" s="209" t="s">
        <v>35</v>
      </c>
      <c r="C29" s="212" t="str">
        <f>IF(MINUTE(SUM(E17:E26))=0,CONCATENATE(HOUR(SUM(E17:E26))," час."),CONCATENATE(HOUR(SUM(E17:E26))," час. ",MINUTE(SUM(E17:E26))," мин."))</f>
        <v>4 час. 20 мин.</v>
      </c>
      <c r="D29" s="209"/>
      <c r="E29" s="212"/>
      <c r="F29" s="209"/>
      <c r="G29" s="209"/>
      <c r="H29" s="213"/>
      <c r="I29" s="214"/>
    </row>
    <row r="30" spans="1:10" x14ac:dyDescent="0.3">
      <c r="B30" s="209" t="s">
        <v>36</v>
      </c>
      <c r="C30" s="215" t="str">
        <f>IF(MINUTE(SUM(G17:G26))=0,CONCATENATE(HOUR(SUM(G17:G26))," час."),CONCATENATE(HOUR(SUM(G17:G26))," час. ",MINUTE(SUM(G17:G26))," мин."))</f>
        <v>3 час. 15 мин.</v>
      </c>
      <c r="D30" s="209"/>
      <c r="E30" s="209"/>
      <c r="F30" s="209"/>
      <c r="G30" s="209"/>
      <c r="H30" s="213"/>
      <c r="I30" s="216"/>
    </row>
    <row r="31" spans="1:10" x14ac:dyDescent="0.3">
      <c r="B31" s="217"/>
      <c r="C31" s="217"/>
      <c r="E31" s="218"/>
      <c r="F31" s="218"/>
      <c r="G31" s="218"/>
      <c r="H31" s="218"/>
      <c r="I31" s="214"/>
    </row>
    <row r="32" spans="1:10" x14ac:dyDescent="0.3">
      <c r="B32" s="217"/>
      <c r="C32" s="215"/>
      <c r="E32" s="218"/>
      <c r="F32" s="218"/>
      <c r="G32" s="218"/>
      <c r="H32" s="218"/>
    </row>
    <row r="33" spans="2:9" s="155" customFormat="1" x14ac:dyDescent="0.3">
      <c r="B33" s="219"/>
      <c r="E33" s="156"/>
      <c r="F33" s="156"/>
      <c r="G33" s="156"/>
      <c r="H33" s="156"/>
      <c r="I33" s="156"/>
    </row>
    <row r="36" spans="2:9" x14ac:dyDescent="0.3">
      <c r="E36" s="218"/>
    </row>
    <row r="37" spans="2:9" x14ac:dyDescent="0.3">
      <c r="E37" s="218"/>
    </row>
  </sheetData>
  <mergeCells count="9">
    <mergeCell ref="I20:I23"/>
    <mergeCell ref="C4:H4"/>
    <mergeCell ref="A5:I5"/>
    <mergeCell ref="A15:A16"/>
    <mergeCell ref="B15:B16"/>
    <mergeCell ref="C15:C16"/>
    <mergeCell ref="D15:D16"/>
    <mergeCell ref="E15:H15"/>
    <mergeCell ref="I15:I16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7"/>
  <sheetViews>
    <sheetView zoomScaleNormal="100" workbookViewId="0">
      <selection activeCell="A34" sqref="A34:XFD41"/>
    </sheetView>
  </sheetViews>
  <sheetFormatPr defaultColWidth="10.44140625" defaultRowHeight="15.6" x14ac:dyDescent="0.3"/>
  <cols>
    <col min="1" max="1" width="4.109375" style="160" customWidth="1"/>
    <col min="2" max="2" width="26.33203125" style="160" customWidth="1"/>
    <col min="3" max="3" width="34.88671875" style="160" customWidth="1"/>
    <col min="4" max="4" width="14" style="160" customWidth="1"/>
    <col min="5" max="5" width="8.6640625" style="160" customWidth="1"/>
    <col min="6" max="7" width="10" style="160" customWidth="1"/>
    <col min="8" max="8" width="12.44140625" style="160" customWidth="1"/>
    <col min="9" max="9" width="19.44140625" style="160" customWidth="1"/>
    <col min="10" max="21" width="5.5546875" style="160" customWidth="1"/>
    <col min="22" max="16384" width="10.44140625" style="160"/>
  </cols>
  <sheetData>
    <row r="1" spans="1:10" s="156" customFormat="1" x14ac:dyDescent="0.3">
      <c r="D1" s="157"/>
      <c r="E1" s="158"/>
      <c r="F1" s="155"/>
      <c r="G1" s="155"/>
      <c r="H1" s="155"/>
      <c r="I1" s="155"/>
      <c r="J1" s="155"/>
    </row>
    <row r="2" spans="1:10" x14ac:dyDescent="0.3">
      <c r="A2" s="159"/>
      <c r="B2" s="159"/>
      <c r="C2" s="159"/>
      <c r="D2" s="159"/>
      <c r="E2" s="159"/>
      <c r="F2" s="159"/>
      <c r="G2" s="159"/>
      <c r="H2" s="159"/>
    </row>
    <row r="3" spans="1:10" x14ac:dyDescent="0.3">
      <c r="A3" s="161"/>
      <c r="B3" s="161"/>
      <c r="C3" s="162" t="s">
        <v>2</v>
      </c>
      <c r="D3" s="162"/>
      <c r="E3" s="162"/>
      <c r="F3" s="162"/>
      <c r="G3" s="162"/>
      <c r="H3" s="162"/>
    </row>
    <row r="4" spans="1:10" x14ac:dyDescent="0.3">
      <c r="A4" s="162" t="s">
        <v>227</v>
      </c>
      <c r="B4" s="162"/>
      <c r="C4" s="162"/>
      <c r="D4" s="162"/>
      <c r="E4" s="162"/>
      <c r="F4" s="162"/>
      <c r="G4" s="162"/>
      <c r="H4" s="162"/>
      <c r="I4" s="162"/>
    </row>
    <row r="5" spans="1:10" x14ac:dyDescent="0.3">
      <c r="A5" s="160" t="s">
        <v>4</v>
      </c>
      <c r="C5" s="163" t="s">
        <v>5</v>
      </c>
    </row>
    <row r="6" spans="1:10" x14ac:dyDescent="0.3">
      <c r="A6" s="160" t="s">
        <v>205</v>
      </c>
      <c r="C6" s="163" t="s">
        <v>226</v>
      </c>
      <c r="D6" s="160" t="str">
        <f>CONCATENATE(B17,"-",B18,"-",B19,"-",B20,"-",B21,"-",B22,"-",B23,"-",B24,"-",B25)</f>
        <v>ЛЦ Внуково-2-107140-107014-107013-107996-111537-107113-107140-ЛЦ Внуково-2</v>
      </c>
      <c r="E6" s="160" t="str">
        <f>C8</f>
        <v>вторник, четверг, суббота</v>
      </c>
      <c r="F6" s="164">
        <f>F16</f>
        <v>0.44791666666666663</v>
      </c>
      <c r="G6" s="164">
        <f>H26</f>
        <v>0.77777777777777724</v>
      </c>
    </row>
    <row r="7" spans="1:10" x14ac:dyDescent="0.3">
      <c r="A7" s="160" t="s">
        <v>206</v>
      </c>
      <c r="C7" s="165"/>
    </row>
    <row r="8" spans="1:10" x14ac:dyDescent="0.3">
      <c r="A8" s="160" t="s">
        <v>8</v>
      </c>
      <c r="C8" s="163" t="s">
        <v>225</v>
      </c>
    </row>
    <row r="9" spans="1:10" x14ac:dyDescent="0.3">
      <c r="A9" s="160" t="s">
        <v>207</v>
      </c>
      <c r="C9" s="163" t="s">
        <v>208</v>
      </c>
      <c r="G9" s="166"/>
    </row>
    <row r="10" spans="1:10" x14ac:dyDescent="0.3">
      <c r="A10" s="160" t="s">
        <v>9</v>
      </c>
      <c r="C10" s="167">
        <f>SUM(D16:D26)</f>
        <v>114</v>
      </c>
    </row>
    <row r="11" spans="1:10" x14ac:dyDescent="0.3">
      <c r="A11" s="160" t="s">
        <v>10</v>
      </c>
      <c r="C11" s="163" t="s">
        <v>11</v>
      </c>
    </row>
    <row r="12" spans="1:10" x14ac:dyDescent="0.3">
      <c r="A12" s="168" t="s">
        <v>12</v>
      </c>
      <c r="B12" s="168"/>
      <c r="C12" s="169" t="s">
        <v>39</v>
      </c>
      <c r="D12" s="170"/>
      <c r="F12" s="169"/>
      <c r="G12" s="169"/>
    </row>
    <row r="13" spans="1:10" x14ac:dyDescent="0.3">
      <c r="C13" s="165"/>
      <c r="G13" s="171"/>
      <c r="H13" s="160" t="s">
        <v>228</v>
      </c>
    </row>
    <row r="14" spans="1:10" x14ac:dyDescent="0.3">
      <c r="A14" s="172" t="s">
        <v>13</v>
      </c>
      <c r="B14" s="173" t="s">
        <v>14</v>
      </c>
      <c r="C14" s="174" t="s">
        <v>15</v>
      </c>
      <c r="D14" s="173" t="s">
        <v>16</v>
      </c>
      <c r="E14" s="173" t="s">
        <v>17</v>
      </c>
      <c r="F14" s="173"/>
      <c r="G14" s="173"/>
      <c r="H14" s="173"/>
      <c r="I14" s="173" t="s">
        <v>18</v>
      </c>
    </row>
    <row r="15" spans="1:10" ht="46.8" x14ac:dyDescent="0.3">
      <c r="A15" s="175"/>
      <c r="B15" s="176"/>
      <c r="C15" s="177"/>
      <c r="D15" s="178"/>
      <c r="E15" s="179" t="s">
        <v>19</v>
      </c>
      <c r="F15" s="179" t="s">
        <v>20</v>
      </c>
      <c r="G15" s="179" t="s">
        <v>21</v>
      </c>
      <c r="H15" s="179" t="s">
        <v>22</v>
      </c>
      <c r="I15" s="173"/>
    </row>
    <row r="16" spans="1:10" ht="31.2" x14ac:dyDescent="0.3">
      <c r="A16" s="180"/>
      <c r="B16" s="181" t="s">
        <v>25</v>
      </c>
      <c r="C16" s="182" t="s">
        <v>24</v>
      </c>
      <c r="D16" s="183"/>
      <c r="E16" s="184"/>
      <c r="F16" s="185">
        <v>0.44791666666666663</v>
      </c>
      <c r="G16" s="186">
        <v>6.9444444444444441E-3</v>
      </c>
      <c r="H16" s="187">
        <f t="shared" ref="H16:H26" si="0">F16+G16</f>
        <v>0.45486111111111105</v>
      </c>
      <c r="I16" s="188" t="s">
        <v>26</v>
      </c>
    </row>
    <row r="17" spans="1:10" ht="31.2" x14ac:dyDescent="0.3">
      <c r="A17" s="180"/>
      <c r="B17" s="181" t="s">
        <v>23</v>
      </c>
      <c r="C17" s="189" t="s">
        <v>24</v>
      </c>
      <c r="D17" s="190">
        <v>1.5</v>
      </c>
      <c r="E17" s="184">
        <v>3.4722222222222099E-3</v>
      </c>
      <c r="F17" s="185">
        <f t="shared" ref="F17:F26" si="1">H16+E17</f>
        <v>0.45833333333333326</v>
      </c>
      <c r="G17" s="191">
        <v>2.7777777777777776E-2</v>
      </c>
      <c r="H17" s="187">
        <f t="shared" si="0"/>
        <v>0.48611111111111105</v>
      </c>
      <c r="I17" s="192" t="s">
        <v>27</v>
      </c>
      <c r="J17" s="160" t="s">
        <v>27</v>
      </c>
    </row>
    <row r="18" spans="1:10" x14ac:dyDescent="0.3">
      <c r="A18" s="193">
        <v>1</v>
      </c>
      <c r="B18" s="194">
        <v>107140</v>
      </c>
      <c r="C18" s="195" t="s">
        <v>229</v>
      </c>
      <c r="D18" s="196">
        <v>49</v>
      </c>
      <c r="E18" s="197">
        <v>6.5972222222222224E-2</v>
      </c>
      <c r="F18" s="185">
        <f t="shared" si="1"/>
        <v>0.55208333333333326</v>
      </c>
      <c r="G18" s="191">
        <v>6.9444444444444441E-3</v>
      </c>
      <c r="H18" s="187">
        <f t="shared" si="0"/>
        <v>0.55902777777777768</v>
      </c>
      <c r="I18" s="204" t="s">
        <v>211</v>
      </c>
    </row>
    <row r="19" spans="1:10" x14ac:dyDescent="0.3">
      <c r="A19" s="193">
        <f t="shared" ref="A19:A23" si="2">A18+1</f>
        <v>2</v>
      </c>
      <c r="B19" s="194">
        <v>107014</v>
      </c>
      <c r="C19" s="195" t="s">
        <v>230</v>
      </c>
      <c r="D19" s="196">
        <v>4</v>
      </c>
      <c r="E19" s="197">
        <v>1.3888888888888888E-2</v>
      </c>
      <c r="F19" s="185">
        <f t="shared" si="1"/>
        <v>0.57291666666666652</v>
      </c>
      <c r="G19" s="191">
        <v>1.3888888888888888E-2</v>
      </c>
      <c r="H19" s="187">
        <f t="shared" si="0"/>
        <v>0.58680555555555536</v>
      </c>
      <c r="I19" s="220" t="s">
        <v>213</v>
      </c>
    </row>
    <row r="20" spans="1:10" x14ac:dyDescent="0.3">
      <c r="A20" s="193">
        <f t="shared" si="2"/>
        <v>3</v>
      </c>
      <c r="B20" s="194">
        <v>107013</v>
      </c>
      <c r="C20" s="195" t="s">
        <v>230</v>
      </c>
      <c r="D20" s="196">
        <v>0.5</v>
      </c>
      <c r="E20" s="197">
        <v>3.472222222222222E-3</v>
      </c>
      <c r="F20" s="185">
        <f t="shared" si="1"/>
        <v>0.59027777777777757</v>
      </c>
      <c r="G20" s="191">
        <v>1.0416666666666666E-2</v>
      </c>
      <c r="H20" s="187">
        <f t="shared" si="0"/>
        <v>0.6006944444444442</v>
      </c>
      <c r="I20" s="220"/>
    </row>
    <row r="21" spans="1:10" x14ac:dyDescent="0.3">
      <c r="A21" s="193">
        <f t="shared" si="2"/>
        <v>4</v>
      </c>
      <c r="B21" s="194">
        <v>107996</v>
      </c>
      <c r="C21" s="195" t="s">
        <v>231</v>
      </c>
      <c r="D21" s="196">
        <v>2</v>
      </c>
      <c r="E21" s="197">
        <v>6.9444444444444441E-3</v>
      </c>
      <c r="F21" s="185">
        <f t="shared" si="1"/>
        <v>0.60763888888888862</v>
      </c>
      <c r="G21" s="191">
        <v>1.3888888888888888E-2</v>
      </c>
      <c r="H21" s="187">
        <f t="shared" si="0"/>
        <v>0.62152777777777746</v>
      </c>
      <c r="I21" s="220"/>
    </row>
    <row r="22" spans="1:10" x14ac:dyDescent="0.3">
      <c r="A22" s="193">
        <f t="shared" si="2"/>
        <v>5</v>
      </c>
      <c r="B22" s="194">
        <v>111537</v>
      </c>
      <c r="C22" s="195" t="s">
        <v>231</v>
      </c>
      <c r="D22" s="196">
        <v>0.5</v>
      </c>
      <c r="E22" s="197">
        <v>3.472222222222222E-3</v>
      </c>
      <c r="F22" s="185">
        <f t="shared" si="1"/>
        <v>0.62499999999999967</v>
      </c>
      <c r="G22" s="191">
        <v>1.0416666666666666E-2</v>
      </c>
      <c r="H22" s="187">
        <f t="shared" si="0"/>
        <v>0.6354166666666663</v>
      </c>
      <c r="I22" s="220"/>
    </row>
    <row r="23" spans="1:10" x14ac:dyDescent="0.3">
      <c r="A23" s="193">
        <f t="shared" si="2"/>
        <v>6</v>
      </c>
      <c r="B23" s="194">
        <v>107113</v>
      </c>
      <c r="C23" s="195" t="s">
        <v>232</v>
      </c>
      <c r="D23" s="196">
        <v>3</v>
      </c>
      <c r="E23" s="197">
        <v>1.0416666666666666E-2</v>
      </c>
      <c r="F23" s="185">
        <f t="shared" si="1"/>
        <v>0.64583333333333293</v>
      </c>
      <c r="G23" s="191">
        <v>1.3888888888888888E-2</v>
      </c>
      <c r="H23" s="187">
        <f t="shared" si="0"/>
        <v>0.65972222222222177</v>
      </c>
      <c r="I23" s="220"/>
    </row>
    <row r="24" spans="1:10" x14ac:dyDescent="0.3">
      <c r="A24" s="193">
        <f>A23+1</f>
        <v>7</v>
      </c>
      <c r="B24" s="194">
        <v>107140</v>
      </c>
      <c r="C24" s="195" t="s">
        <v>229</v>
      </c>
      <c r="D24" s="196">
        <v>3</v>
      </c>
      <c r="E24" s="197">
        <v>6.9444444444444441E-3</v>
      </c>
      <c r="F24" s="185">
        <f t="shared" si="1"/>
        <v>0.66666666666666619</v>
      </c>
      <c r="G24" s="191">
        <v>6.9444444444444441E-3</v>
      </c>
      <c r="H24" s="187">
        <f t="shared" si="0"/>
        <v>0.67361111111111061</v>
      </c>
      <c r="I24" s="221" t="s">
        <v>27</v>
      </c>
      <c r="J24" s="160" t="s">
        <v>171</v>
      </c>
    </row>
    <row r="25" spans="1:10" ht="31.2" x14ac:dyDescent="0.3">
      <c r="A25" s="193"/>
      <c r="B25" s="181" t="s">
        <v>23</v>
      </c>
      <c r="C25" s="203" t="s">
        <v>24</v>
      </c>
      <c r="D25" s="196">
        <v>49</v>
      </c>
      <c r="E25" s="197">
        <v>6.5972222222222224E-2</v>
      </c>
      <c r="F25" s="185">
        <f t="shared" si="1"/>
        <v>0.73958333333333282</v>
      </c>
      <c r="G25" s="191">
        <v>2.7777777777777776E-2</v>
      </c>
      <c r="H25" s="187">
        <f t="shared" si="0"/>
        <v>0.76736111111111061</v>
      </c>
      <c r="I25" s="204" t="s">
        <v>216</v>
      </c>
    </row>
    <row r="26" spans="1:10" ht="31.2" x14ac:dyDescent="0.3">
      <c r="A26" s="193"/>
      <c r="B26" s="181" t="s">
        <v>25</v>
      </c>
      <c r="C26" s="203" t="s">
        <v>24</v>
      </c>
      <c r="D26" s="205">
        <v>1.5</v>
      </c>
      <c r="E26" s="184">
        <v>3.472222222222222E-3</v>
      </c>
      <c r="F26" s="185">
        <f t="shared" si="1"/>
        <v>0.77083333333333282</v>
      </c>
      <c r="G26" s="186">
        <v>6.9444444444444441E-3</v>
      </c>
      <c r="H26" s="187">
        <f t="shared" si="0"/>
        <v>0.77777777777777724</v>
      </c>
      <c r="I26" s="188" t="s">
        <v>26</v>
      </c>
    </row>
    <row r="27" spans="1:10" x14ac:dyDescent="0.3">
      <c r="D27" s="206"/>
      <c r="E27" s="207"/>
      <c r="F27" s="207"/>
      <c r="G27" s="207"/>
      <c r="H27" s="207"/>
      <c r="I27" s="208"/>
    </row>
    <row r="28" spans="1:10" x14ac:dyDescent="0.3">
      <c r="B28" s="209" t="s">
        <v>34</v>
      </c>
      <c r="C28" s="210">
        <f>H26-F16</f>
        <v>0.32986111111111061</v>
      </c>
      <c r="D28" s="209"/>
      <c r="E28" s="209"/>
      <c r="F28" s="209"/>
      <c r="G28" s="209"/>
      <c r="H28" s="211"/>
    </row>
    <row r="29" spans="1:10" x14ac:dyDescent="0.3">
      <c r="B29" s="209" t="s">
        <v>35</v>
      </c>
      <c r="C29" s="212" t="str">
        <f>IF(MINUTE(SUM(E16:E26))=0,CONCATENATE(HOUR(SUM(E16:E26))," час."),CONCATENATE(HOUR(SUM(E16:E26))," час. ",MINUTE(SUM(E16:E26))," мин."))</f>
        <v>4 час. 25 мин.</v>
      </c>
      <c r="D29" s="209"/>
      <c r="E29" s="212"/>
      <c r="F29" s="209"/>
      <c r="G29" s="209"/>
      <c r="H29" s="213"/>
      <c r="I29" s="214"/>
    </row>
    <row r="30" spans="1:10" x14ac:dyDescent="0.3">
      <c r="B30" s="209" t="s">
        <v>36</v>
      </c>
      <c r="C30" s="215" t="str">
        <f>IF(MINUTE(SUM(G16:G26))=0,CONCATENATE(HOUR(SUM(G16:G26))," час."),CONCATENATE(HOUR(SUM(G16:G26))," час. ",MINUTE(SUM(G16:G26))," мин."))</f>
        <v>3 час. 30 мин.</v>
      </c>
      <c r="D30" s="209"/>
      <c r="E30" s="209"/>
      <c r="F30" s="209"/>
      <c r="G30" s="209"/>
      <c r="H30" s="213"/>
      <c r="I30" s="216"/>
    </row>
    <row r="31" spans="1:10" x14ac:dyDescent="0.3">
      <c r="B31" s="217"/>
      <c r="C31" s="217"/>
      <c r="E31" s="218"/>
      <c r="F31" s="218"/>
      <c r="G31" s="218"/>
      <c r="H31" s="218"/>
      <c r="I31" s="214"/>
    </row>
    <row r="32" spans="1:10" x14ac:dyDescent="0.3">
      <c r="B32" s="217"/>
      <c r="C32" s="215"/>
      <c r="E32" s="218"/>
      <c r="F32" s="218"/>
      <c r="G32" s="218"/>
      <c r="H32" s="218"/>
    </row>
    <row r="33" spans="2:9" s="155" customFormat="1" x14ac:dyDescent="0.3">
      <c r="B33" s="219"/>
      <c r="E33" s="156"/>
      <c r="F33" s="156"/>
      <c r="G33" s="156"/>
      <c r="H33" s="156"/>
      <c r="I33" s="156"/>
    </row>
    <row r="36" spans="2:9" x14ac:dyDescent="0.3">
      <c r="E36" s="218"/>
    </row>
    <row r="37" spans="2:9" x14ac:dyDescent="0.3">
      <c r="E37" s="218"/>
    </row>
  </sheetData>
  <mergeCells count="9">
    <mergeCell ref="I19:I23"/>
    <mergeCell ref="C3:H3"/>
    <mergeCell ref="A4:I4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8"/>
  <sheetViews>
    <sheetView zoomScaleNormal="100" workbookViewId="0">
      <selection activeCell="C3" sqref="C3:H3"/>
    </sheetView>
  </sheetViews>
  <sheetFormatPr defaultColWidth="10.44140625" defaultRowHeight="15.6" x14ac:dyDescent="0.3"/>
  <cols>
    <col min="1" max="1" width="4.109375" style="160" customWidth="1"/>
    <col min="2" max="2" width="26.33203125" style="160" customWidth="1"/>
    <col min="3" max="3" width="34.88671875" style="160" customWidth="1"/>
    <col min="4" max="4" width="14" style="160" customWidth="1"/>
    <col min="5" max="5" width="8.6640625" style="160" customWidth="1"/>
    <col min="6" max="7" width="10" style="160" customWidth="1"/>
    <col min="8" max="8" width="12.44140625" style="160" customWidth="1"/>
    <col min="9" max="9" width="19.44140625" style="160" customWidth="1"/>
    <col min="10" max="21" width="5.5546875" style="160" customWidth="1"/>
    <col min="22" max="16384" width="10.44140625" style="160"/>
  </cols>
  <sheetData>
    <row r="1" spans="1:10" s="156" customFormat="1" x14ac:dyDescent="0.3">
      <c r="D1" s="157"/>
      <c r="E1" s="158"/>
      <c r="F1" s="155"/>
      <c r="G1" s="155"/>
      <c r="H1" s="155"/>
      <c r="I1" s="155"/>
      <c r="J1" s="155"/>
    </row>
    <row r="2" spans="1:10" x14ac:dyDescent="0.3">
      <c r="A2" s="159"/>
      <c r="B2" s="159"/>
      <c r="C2" s="159"/>
      <c r="D2" s="159"/>
      <c r="E2" s="159"/>
      <c r="F2" s="159"/>
      <c r="G2" s="159"/>
      <c r="H2" s="159"/>
    </row>
    <row r="3" spans="1:10" x14ac:dyDescent="0.3">
      <c r="A3" s="161"/>
      <c r="B3" s="161"/>
      <c r="C3" s="162" t="s">
        <v>2</v>
      </c>
      <c r="D3" s="162"/>
      <c r="E3" s="162"/>
      <c r="F3" s="162"/>
      <c r="G3" s="162"/>
      <c r="H3" s="162"/>
    </row>
    <row r="4" spans="1:10" x14ac:dyDescent="0.3">
      <c r="A4" s="162" t="s">
        <v>204</v>
      </c>
      <c r="B4" s="162"/>
      <c r="C4" s="162"/>
      <c r="D4" s="162"/>
      <c r="E4" s="162"/>
      <c r="F4" s="162"/>
      <c r="G4" s="162"/>
      <c r="H4" s="162"/>
      <c r="I4" s="162"/>
    </row>
    <row r="5" spans="1:10" x14ac:dyDescent="0.3">
      <c r="A5" s="160" t="s">
        <v>4</v>
      </c>
      <c r="C5" s="163" t="s">
        <v>5</v>
      </c>
    </row>
    <row r="6" spans="1:10" x14ac:dyDescent="0.3">
      <c r="A6" s="160" t="s">
        <v>205</v>
      </c>
      <c r="C6" s="163" t="s">
        <v>217</v>
      </c>
      <c r="D6" s="160" t="str">
        <f>CONCATENATE(B17,"-",B18,"-",B19,"-",B20,"-",B21,"-",B22,"-",B23,"-",B24,"-",B25)</f>
        <v>ЛЦ Внуково-2 -109443-109439-109472-109444-109542-109443-109439-ЛЦ Внуково-2</v>
      </c>
      <c r="E6" s="160" t="str">
        <f>C8</f>
        <v>понедельник-воскресенье</v>
      </c>
      <c r="F6" s="164">
        <f>F16</f>
        <v>0.3923611111111111</v>
      </c>
      <c r="G6" s="164">
        <f>H26</f>
        <v>0.72222222222222177</v>
      </c>
    </row>
    <row r="7" spans="1:10" x14ac:dyDescent="0.3">
      <c r="A7" s="160" t="s">
        <v>206</v>
      </c>
      <c r="C7" s="165"/>
    </row>
    <row r="8" spans="1:10" x14ac:dyDescent="0.3">
      <c r="A8" s="160" t="s">
        <v>8</v>
      </c>
      <c r="C8" s="163" t="s">
        <v>64</v>
      </c>
    </row>
    <row r="9" spans="1:10" x14ac:dyDescent="0.3">
      <c r="A9" s="160" t="s">
        <v>207</v>
      </c>
      <c r="C9" s="163" t="s">
        <v>208</v>
      </c>
      <c r="G9" s="166"/>
    </row>
    <row r="10" spans="1:10" x14ac:dyDescent="0.3">
      <c r="A10" s="160" t="s">
        <v>9</v>
      </c>
      <c r="C10" s="167">
        <f>SUM(D16:D26)</f>
        <v>118</v>
      </c>
    </row>
    <row r="11" spans="1:10" x14ac:dyDescent="0.3">
      <c r="A11" s="160" t="s">
        <v>10</v>
      </c>
      <c r="C11" s="163" t="s">
        <v>11</v>
      </c>
    </row>
    <row r="12" spans="1:10" x14ac:dyDescent="0.3">
      <c r="A12" s="168" t="s">
        <v>12</v>
      </c>
      <c r="B12" s="168"/>
      <c r="C12" s="169" t="s">
        <v>39</v>
      </c>
      <c r="D12" s="170"/>
      <c r="F12" s="169"/>
      <c r="G12" s="169"/>
    </row>
    <row r="13" spans="1:10" x14ac:dyDescent="0.3">
      <c r="C13" s="165"/>
      <c r="G13" s="171"/>
      <c r="H13" s="160" t="s">
        <v>218</v>
      </c>
    </row>
    <row r="14" spans="1:10" x14ac:dyDescent="0.3">
      <c r="A14" s="172" t="s">
        <v>13</v>
      </c>
      <c r="B14" s="173" t="s">
        <v>14</v>
      </c>
      <c r="C14" s="174" t="s">
        <v>15</v>
      </c>
      <c r="D14" s="173" t="s">
        <v>16</v>
      </c>
      <c r="E14" s="173" t="s">
        <v>17</v>
      </c>
      <c r="F14" s="173"/>
      <c r="G14" s="173"/>
      <c r="H14" s="173"/>
      <c r="I14" s="173" t="s">
        <v>18</v>
      </c>
    </row>
    <row r="15" spans="1:10" ht="46.8" x14ac:dyDescent="0.3">
      <c r="A15" s="175"/>
      <c r="B15" s="176"/>
      <c r="C15" s="177"/>
      <c r="D15" s="178"/>
      <c r="E15" s="179" t="s">
        <v>19</v>
      </c>
      <c r="F15" s="179" t="s">
        <v>20</v>
      </c>
      <c r="G15" s="179" t="s">
        <v>21</v>
      </c>
      <c r="H15" s="179" t="s">
        <v>22</v>
      </c>
      <c r="I15" s="173"/>
    </row>
    <row r="16" spans="1:10" ht="31.2" x14ac:dyDescent="0.3">
      <c r="A16" s="180"/>
      <c r="B16" s="181" t="s">
        <v>25</v>
      </c>
      <c r="C16" s="182" t="s">
        <v>24</v>
      </c>
      <c r="D16" s="183"/>
      <c r="E16" s="184"/>
      <c r="F16" s="185">
        <v>0.3923611111111111</v>
      </c>
      <c r="G16" s="186">
        <v>6.9444444444444441E-3</v>
      </c>
      <c r="H16" s="187">
        <f t="shared" ref="H16:H26" si="0">F16+G16</f>
        <v>0.39930555555555552</v>
      </c>
      <c r="I16" s="188" t="s">
        <v>26</v>
      </c>
    </row>
    <row r="17" spans="1:10" ht="31.2" x14ac:dyDescent="0.3">
      <c r="A17" s="180"/>
      <c r="B17" s="181" t="s">
        <v>219</v>
      </c>
      <c r="C17" s="182" t="s">
        <v>24</v>
      </c>
      <c r="D17" s="190">
        <v>1.5</v>
      </c>
      <c r="E17" s="184">
        <v>3.4722222222222099E-3</v>
      </c>
      <c r="F17" s="185">
        <f t="shared" ref="F17:F26" si="1">H16+E17</f>
        <v>0.40277777777777773</v>
      </c>
      <c r="G17" s="191">
        <v>2.7777777777777776E-2</v>
      </c>
      <c r="H17" s="187">
        <f t="shared" si="0"/>
        <v>0.43055555555555552</v>
      </c>
      <c r="I17" s="192" t="s">
        <v>27</v>
      </c>
      <c r="J17" s="160" t="s">
        <v>27</v>
      </c>
    </row>
    <row r="18" spans="1:10" x14ac:dyDescent="0.3">
      <c r="A18" s="193">
        <v>1</v>
      </c>
      <c r="B18" s="194">
        <v>109443</v>
      </c>
      <c r="C18" s="195" t="s">
        <v>220</v>
      </c>
      <c r="D18" s="196">
        <v>48</v>
      </c>
      <c r="E18" s="197">
        <v>6.25E-2</v>
      </c>
      <c r="F18" s="185">
        <f t="shared" si="1"/>
        <v>0.49305555555555552</v>
      </c>
      <c r="G18" s="191">
        <v>6.9444444444444441E-3</v>
      </c>
      <c r="H18" s="187">
        <f t="shared" si="0"/>
        <v>0.49999999999999994</v>
      </c>
      <c r="I18" s="198" t="s">
        <v>211</v>
      </c>
    </row>
    <row r="19" spans="1:10" x14ac:dyDescent="0.3">
      <c r="A19" s="193">
        <f t="shared" ref="A19:A24" si="2">A18+1</f>
        <v>2</v>
      </c>
      <c r="B19" s="194">
        <v>109439</v>
      </c>
      <c r="C19" s="195" t="s">
        <v>221</v>
      </c>
      <c r="D19" s="196">
        <v>2</v>
      </c>
      <c r="E19" s="197">
        <v>6.9444444444444441E-3</v>
      </c>
      <c r="F19" s="185">
        <f t="shared" si="1"/>
        <v>0.50694444444444442</v>
      </c>
      <c r="G19" s="191">
        <v>6.9444444444444441E-3</v>
      </c>
      <c r="H19" s="187">
        <f t="shared" si="0"/>
        <v>0.51388888888888884</v>
      </c>
      <c r="I19" s="199"/>
    </row>
    <row r="20" spans="1:10" x14ac:dyDescent="0.3">
      <c r="A20" s="193">
        <f t="shared" si="2"/>
        <v>3</v>
      </c>
      <c r="B20" s="194">
        <v>109472</v>
      </c>
      <c r="C20" s="195" t="s">
        <v>222</v>
      </c>
      <c r="D20" s="196">
        <v>2</v>
      </c>
      <c r="E20" s="197">
        <v>6.9444444444444441E-3</v>
      </c>
      <c r="F20" s="185">
        <f t="shared" si="1"/>
        <v>0.52083333333333326</v>
      </c>
      <c r="G20" s="191">
        <v>1.3888888888888888E-2</v>
      </c>
      <c r="H20" s="187">
        <f t="shared" si="0"/>
        <v>0.5347222222222221</v>
      </c>
      <c r="I20" s="200" t="s">
        <v>213</v>
      </c>
    </row>
    <row r="21" spans="1:10" x14ac:dyDescent="0.3">
      <c r="A21" s="193">
        <f t="shared" si="2"/>
        <v>4</v>
      </c>
      <c r="B21" s="194">
        <v>109444</v>
      </c>
      <c r="C21" s="195" t="s">
        <v>223</v>
      </c>
      <c r="D21" s="196">
        <v>2</v>
      </c>
      <c r="E21" s="197">
        <v>6.9444444444444441E-3</v>
      </c>
      <c r="F21" s="185">
        <f t="shared" si="1"/>
        <v>0.54166666666666652</v>
      </c>
      <c r="G21" s="191">
        <v>1.3888888888888888E-2</v>
      </c>
      <c r="H21" s="187">
        <f t="shared" si="0"/>
        <v>0.55555555555555536</v>
      </c>
      <c r="I21" s="201"/>
    </row>
    <row r="22" spans="1:10" x14ac:dyDescent="0.3">
      <c r="A22" s="193">
        <f t="shared" si="2"/>
        <v>5</v>
      </c>
      <c r="B22" s="194">
        <v>109542</v>
      </c>
      <c r="C22" s="195" t="s">
        <v>224</v>
      </c>
      <c r="D22" s="196">
        <v>2</v>
      </c>
      <c r="E22" s="197">
        <v>6.9444444444444441E-3</v>
      </c>
      <c r="F22" s="185">
        <f t="shared" si="1"/>
        <v>0.56249999999999978</v>
      </c>
      <c r="G22" s="191">
        <v>1.3888888888888888E-2</v>
      </c>
      <c r="H22" s="187">
        <f t="shared" si="0"/>
        <v>0.57638888888888862</v>
      </c>
      <c r="I22" s="202"/>
    </row>
    <row r="23" spans="1:10" x14ac:dyDescent="0.3">
      <c r="A23" s="193">
        <f t="shared" si="2"/>
        <v>6</v>
      </c>
      <c r="B23" s="194">
        <v>109443</v>
      </c>
      <c r="C23" s="195" t="s">
        <v>220</v>
      </c>
      <c r="D23" s="196">
        <v>5</v>
      </c>
      <c r="E23" s="197">
        <v>1.3888888888888888E-2</v>
      </c>
      <c r="F23" s="185">
        <f t="shared" si="1"/>
        <v>0.59027777777777746</v>
      </c>
      <c r="G23" s="191">
        <v>6.9444444444444441E-3</v>
      </c>
      <c r="H23" s="187">
        <f t="shared" si="0"/>
        <v>0.59722222222222188</v>
      </c>
      <c r="I23" s="198" t="s">
        <v>27</v>
      </c>
    </row>
    <row r="24" spans="1:10" x14ac:dyDescent="0.3">
      <c r="A24" s="193">
        <f t="shared" si="2"/>
        <v>7</v>
      </c>
      <c r="B24" s="194">
        <v>109439</v>
      </c>
      <c r="C24" s="195" t="s">
        <v>221</v>
      </c>
      <c r="D24" s="196">
        <v>2</v>
      </c>
      <c r="E24" s="197">
        <v>6.9444444444444441E-3</v>
      </c>
      <c r="F24" s="185">
        <f t="shared" si="1"/>
        <v>0.6041666666666663</v>
      </c>
      <c r="G24" s="191">
        <v>6.9444444444444441E-3</v>
      </c>
      <c r="H24" s="187">
        <f t="shared" si="0"/>
        <v>0.61111111111111072</v>
      </c>
      <c r="I24" s="199"/>
      <c r="J24" s="160" t="s">
        <v>171</v>
      </c>
    </row>
    <row r="25" spans="1:10" ht="31.2" x14ac:dyDescent="0.3">
      <c r="A25" s="193"/>
      <c r="B25" s="181" t="s">
        <v>23</v>
      </c>
      <c r="C25" s="203" t="s">
        <v>24</v>
      </c>
      <c r="D25" s="196">
        <v>52</v>
      </c>
      <c r="E25" s="197">
        <v>7.2916666666666671E-2</v>
      </c>
      <c r="F25" s="185">
        <f t="shared" si="1"/>
        <v>0.68402777777777735</v>
      </c>
      <c r="G25" s="191">
        <v>2.7777777777777776E-2</v>
      </c>
      <c r="H25" s="187">
        <f t="shared" si="0"/>
        <v>0.71180555555555514</v>
      </c>
      <c r="I25" s="204" t="s">
        <v>216</v>
      </c>
    </row>
    <row r="26" spans="1:10" ht="31.2" x14ac:dyDescent="0.3">
      <c r="A26" s="193"/>
      <c r="B26" s="181" t="s">
        <v>25</v>
      </c>
      <c r="C26" s="203" t="s">
        <v>24</v>
      </c>
      <c r="D26" s="205">
        <v>1.5</v>
      </c>
      <c r="E26" s="184">
        <v>3.472222222222222E-3</v>
      </c>
      <c r="F26" s="185">
        <f t="shared" si="1"/>
        <v>0.71527777777777735</v>
      </c>
      <c r="G26" s="186">
        <v>6.9444444444444441E-3</v>
      </c>
      <c r="H26" s="187">
        <f t="shared" si="0"/>
        <v>0.72222222222222177</v>
      </c>
      <c r="I26" s="188" t="s">
        <v>26</v>
      </c>
    </row>
    <row r="27" spans="1:10" x14ac:dyDescent="0.3">
      <c r="D27" s="206"/>
      <c r="E27" s="207"/>
      <c r="F27" s="207"/>
      <c r="G27" s="207"/>
      <c r="H27" s="207"/>
      <c r="I27" s="208"/>
    </row>
    <row r="28" spans="1:10" x14ac:dyDescent="0.3">
      <c r="B28" s="209" t="s">
        <v>34</v>
      </c>
      <c r="C28" s="210">
        <f>H26-F16</f>
        <v>0.32986111111111066</v>
      </c>
      <c r="D28" s="209"/>
      <c r="E28" s="209"/>
      <c r="F28" s="209"/>
      <c r="G28" s="209"/>
      <c r="H28" s="211"/>
    </row>
    <row r="29" spans="1:10" x14ac:dyDescent="0.3">
      <c r="B29" s="209" t="s">
        <v>35</v>
      </c>
      <c r="C29" s="212" t="str">
        <f>IF(MINUTE(SUM(E16:E26))=0,CONCATENATE(HOUR(SUM(E16:E26))," час."),CONCATENATE(HOUR(SUM(E16:E26))," час. ",MINUTE(SUM(E16:E26))," мин."))</f>
        <v>4 час. 35 мин.</v>
      </c>
      <c r="D29" s="209"/>
      <c r="E29" s="212"/>
      <c r="F29" s="209"/>
      <c r="G29" s="209"/>
      <c r="H29" s="213"/>
      <c r="I29" s="214"/>
    </row>
    <row r="30" spans="1:10" x14ac:dyDescent="0.3">
      <c r="B30" s="209" t="s">
        <v>36</v>
      </c>
      <c r="C30" s="215" t="str">
        <f>IF(MINUTE(SUM(G16:G26))=0,CONCATENATE(HOUR(SUM(G16:G26))," час."),CONCATENATE(HOUR(SUM(G16:G26))," час. ",MINUTE(SUM(G16:G26))," мин."))</f>
        <v>3 час. 20 мин.</v>
      </c>
      <c r="D30" s="209"/>
      <c r="E30" s="209"/>
      <c r="F30" s="209"/>
      <c r="G30" s="209"/>
      <c r="H30" s="213"/>
      <c r="I30" s="216"/>
    </row>
    <row r="31" spans="1:10" x14ac:dyDescent="0.3">
      <c r="B31" s="217"/>
      <c r="C31" s="217"/>
      <c r="E31" s="218"/>
      <c r="F31" s="218"/>
      <c r="G31" s="218"/>
      <c r="H31" s="218"/>
      <c r="I31" s="214"/>
    </row>
    <row r="32" spans="1:10" x14ac:dyDescent="0.3">
      <c r="B32" s="217"/>
      <c r="C32" s="215"/>
      <c r="E32" s="218"/>
      <c r="F32" s="218"/>
      <c r="G32" s="218"/>
      <c r="H32" s="218"/>
    </row>
    <row r="33" spans="2:9" s="155" customFormat="1" x14ac:dyDescent="0.3">
      <c r="B33" s="219"/>
      <c r="E33" s="156"/>
      <c r="F33" s="156"/>
      <c r="G33" s="156"/>
      <c r="H33" s="156"/>
      <c r="I33" s="156"/>
    </row>
    <row r="37" spans="2:9" x14ac:dyDescent="0.3">
      <c r="E37" s="218"/>
    </row>
    <row r="38" spans="2:9" x14ac:dyDescent="0.3">
      <c r="E38" s="218"/>
    </row>
  </sheetData>
  <mergeCells count="11">
    <mergeCell ref="I18:I19"/>
    <mergeCell ref="I20:I22"/>
    <mergeCell ref="I23:I24"/>
    <mergeCell ref="C3:H3"/>
    <mergeCell ref="A4:I4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7"/>
  <sheetViews>
    <sheetView zoomScaleNormal="100" workbookViewId="0">
      <selection activeCell="C2" sqref="C2"/>
    </sheetView>
  </sheetViews>
  <sheetFormatPr defaultColWidth="10.44140625" defaultRowHeight="15.6" x14ac:dyDescent="0.3"/>
  <cols>
    <col min="1" max="1" width="4.109375" style="160" customWidth="1"/>
    <col min="2" max="2" width="26.33203125" style="160" customWidth="1"/>
    <col min="3" max="3" width="34.88671875" style="160" customWidth="1"/>
    <col min="4" max="4" width="14" style="160" customWidth="1"/>
    <col min="5" max="5" width="8.6640625" style="160" customWidth="1"/>
    <col min="6" max="7" width="10" style="160" customWidth="1"/>
    <col min="8" max="8" width="12.44140625" style="160" customWidth="1"/>
    <col min="9" max="9" width="19.44140625" style="160" customWidth="1"/>
    <col min="10" max="21" width="5.5546875" style="160" customWidth="1"/>
    <col min="22" max="16384" width="10.44140625" style="160"/>
  </cols>
  <sheetData>
    <row r="1" spans="1:10" s="156" customFormat="1" x14ac:dyDescent="0.3">
      <c r="D1" s="157"/>
      <c r="E1" s="158"/>
      <c r="F1" s="155"/>
      <c r="G1" s="155"/>
      <c r="H1" s="155"/>
      <c r="I1" s="155"/>
      <c r="J1" s="155"/>
    </row>
    <row r="2" spans="1:10" x14ac:dyDescent="0.3">
      <c r="A2" s="159"/>
      <c r="B2" s="159"/>
      <c r="C2" s="159"/>
      <c r="D2" s="159"/>
      <c r="E2" s="159"/>
      <c r="F2" s="159"/>
      <c r="G2" s="159"/>
      <c r="H2" s="159"/>
    </row>
    <row r="3" spans="1:10" x14ac:dyDescent="0.3">
      <c r="A3" s="161"/>
      <c r="B3" s="161"/>
      <c r="C3" s="162" t="s">
        <v>2</v>
      </c>
      <c r="D3" s="162"/>
      <c r="E3" s="162"/>
      <c r="F3" s="162"/>
      <c r="G3" s="162"/>
      <c r="H3" s="162"/>
    </row>
    <row r="4" spans="1:10" x14ac:dyDescent="0.3">
      <c r="A4" s="162" t="s">
        <v>204</v>
      </c>
      <c r="B4" s="162"/>
      <c r="C4" s="162"/>
      <c r="D4" s="162"/>
      <c r="E4" s="162"/>
      <c r="F4" s="162"/>
      <c r="G4" s="162"/>
      <c r="H4" s="162"/>
      <c r="I4" s="162"/>
    </row>
    <row r="5" spans="1:10" x14ac:dyDescent="0.3">
      <c r="A5" s="160" t="s">
        <v>4</v>
      </c>
      <c r="C5" s="163" t="s">
        <v>5</v>
      </c>
    </row>
    <row r="6" spans="1:10" x14ac:dyDescent="0.3">
      <c r="A6" s="160" t="s">
        <v>205</v>
      </c>
      <c r="C6" s="163" t="s">
        <v>203</v>
      </c>
      <c r="D6" s="160" t="str">
        <f>CONCATENATE(B17,"-",B18,"-",B19,"-",B20,"-",B21,"-",B22,"-",B23,"-",B24,"-",B25,"-",B26)</f>
        <v>ЛЦ Внуково-2-109390-109129-109387-109382-109263-109462-109390-109129-ЛЦ Внуково-2</v>
      </c>
      <c r="E6" s="160" t="str">
        <f>C8</f>
        <v>понедельник-воскресенье</v>
      </c>
      <c r="F6" s="164">
        <f>F16</f>
        <v>0.44791666666666663</v>
      </c>
      <c r="G6" s="164">
        <f>H27</f>
        <v>0.77777777777777724</v>
      </c>
    </row>
    <row r="7" spans="1:10" x14ac:dyDescent="0.3">
      <c r="A7" s="160" t="s">
        <v>206</v>
      </c>
      <c r="C7" s="165"/>
    </row>
    <row r="8" spans="1:10" x14ac:dyDescent="0.3">
      <c r="A8" s="160" t="s">
        <v>8</v>
      </c>
      <c r="C8" s="163" t="s">
        <v>64</v>
      </c>
    </row>
    <row r="9" spans="1:10" x14ac:dyDescent="0.3">
      <c r="A9" s="160" t="s">
        <v>207</v>
      </c>
      <c r="C9" s="163" t="s">
        <v>208</v>
      </c>
      <c r="G9" s="166"/>
    </row>
    <row r="10" spans="1:10" x14ac:dyDescent="0.3">
      <c r="A10" s="160" t="s">
        <v>9</v>
      </c>
      <c r="C10" s="167">
        <f>SUM(D16:D27)</f>
        <v>111</v>
      </c>
    </row>
    <row r="11" spans="1:10" x14ac:dyDescent="0.3">
      <c r="A11" s="160" t="s">
        <v>10</v>
      </c>
      <c r="C11" s="163" t="s">
        <v>11</v>
      </c>
    </row>
    <row r="12" spans="1:10" x14ac:dyDescent="0.3">
      <c r="A12" s="168" t="s">
        <v>12</v>
      </c>
      <c r="B12" s="168"/>
      <c r="C12" s="169" t="s">
        <v>39</v>
      </c>
      <c r="D12" s="170"/>
      <c r="F12" s="169"/>
      <c r="G12" s="169"/>
    </row>
    <row r="13" spans="1:10" x14ac:dyDescent="0.3">
      <c r="C13" s="165"/>
      <c r="G13" s="171"/>
      <c r="H13" s="160" t="s">
        <v>209</v>
      </c>
    </row>
    <row r="14" spans="1:10" x14ac:dyDescent="0.3">
      <c r="A14" s="172" t="s">
        <v>13</v>
      </c>
      <c r="B14" s="173" t="s">
        <v>14</v>
      </c>
      <c r="C14" s="174" t="s">
        <v>15</v>
      </c>
      <c r="D14" s="173" t="s">
        <v>16</v>
      </c>
      <c r="E14" s="173" t="s">
        <v>17</v>
      </c>
      <c r="F14" s="173"/>
      <c r="G14" s="173"/>
      <c r="H14" s="173"/>
      <c r="I14" s="173" t="s">
        <v>18</v>
      </c>
    </row>
    <row r="15" spans="1:10" ht="46.8" x14ac:dyDescent="0.3">
      <c r="A15" s="175"/>
      <c r="B15" s="176"/>
      <c r="C15" s="177"/>
      <c r="D15" s="178"/>
      <c r="E15" s="179" t="s">
        <v>19</v>
      </c>
      <c r="F15" s="179" t="s">
        <v>20</v>
      </c>
      <c r="G15" s="179" t="s">
        <v>21</v>
      </c>
      <c r="H15" s="179" t="s">
        <v>22</v>
      </c>
      <c r="I15" s="173"/>
    </row>
    <row r="16" spans="1:10" ht="31.2" x14ac:dyDescent="0.3">
      <c r="A16" s="180"/>
      <c r="B16" s="181" t="s">
        <v>25</v>
      </c>
      <c r="C16" s="182" t="s">
        <v>24</v>
      </c>
      <c r="D16" s="183"/>
      <c r="E16" s="184"/>
      <c r="F16" s="185">
        <v>0.44791666666666663</v>
      </c>
      <c r="G16" s="186">
        <v>6.9444444444444441E-3</v>
      </c>
      <c r="H16" s="187">
        <f t="shared" ref="H16:H27" si="0">F16+G16</f>
        <v>0.45486111111111105</v>
      </c>
      <c r="I16" s="188" t="s">
        <v>26</v>
      </c>
    </row>
    <row r="17" spans="1:10" ht="31.2" x14ac:dyDescent="0.3">
      <c r="A17" s="180"/>
      <c r="B17" s="181" t="s">
        <v>23</v>
      </c>
      <c r="C17" s="189" t="s">
        <v>24</v>
      </c>
      <c r="D17" s="190">
        <v>1.5</v>
      </c>
      <c r="E17" s="184">
        <v>3.4722222222222099E-3</v>
      </c>
      <c r="F17" s="185">
        <f t="shared" ref="F17:F27" si="1">H16+E17</f>
        <v>0.45833333333333326</v>
      </c>
      <c r="G17" s="191">
        <v>2.7777777777777776E-2</v>
      </c>
      <c r="H17" s="187">
        <f t="shared" si="0"/>
        <v>0.48611111111111105</v>
      </c>
      <c r="I17" s="192" t="s">
        <v>27</v>
      </c>
      <c r="J17" s="160" t="s">
        <v>27</v>
      </c>
    </row>
    <row r="18" spans="1:10" x14ac:dyDescent="0.3">
      <c r="A18" s="193">
        <v>1</v>
      </c>
      <c r="B18" s="194">
        <v>109390</v>
      </c>
      <c r="C18" s="195" t="s">
        <v>210</v>
      </c>
      <c r="D18" s="196">
        <v>46</v>
      </c>
      <c r="E18" s="197">
        <v>6.25E-2</v>
      </c>
      <c r="F18" s="185">
        <f t="shared" si="1"/>
        <v>0.54861111111111105</v>
      </c>
      <c r="G18" s="191">
        <v>6.9444444444444441E-3</v>
      </c>
      <c r="H18" s="187">
        <f t="shared" si="0"/>
        <v>0.55555555555555547</v>
      </c>
      <c r="I18" s="198" t="s">
        <v>211</v>
      </c>
    </row>
    <row r="19" spans="1:10" x14ac:dyDescent="0.3">
      <c r="A19" s="193">
        <f t="shared" ref="A19:A25" si="2">A18+1</f>
        <v>2</v>
      </c>
      <c r="B19" s="194">
        <v>109129</v>
      </c>
      <c r="C19" s="195" t="s">
        <v>210</v>
      </c>
      <c r="D19" s="196">
        <v>0.5</v>
      </c>
      <c r="E19" s="197">
        <v>3.472222222222222E-3</v>
      </c>
      <c r="F19" s="185">
        <f t="shared" si="1"/>
        <v>0.55902777777777768</v>
      </c>
      <c r="G19" s="191">
        <v>6.9444444444444441E-3</v>
      </c>
      <c r="H19" s="187">
        <f t="shared" si="0"/>
        <v>0.5659722222222221</v>
      </c>
      <c r="I19" s="199"/>
    </row>
    <row r="20" spans="1:10" x14ac:dyDescent="0.3">
      <c r="A20" s="193">
        <f t="shared" si="2"/>
        <v>3</v>
      </c>
      <c r="B20" s="194">
        <v>109387</v>
      </c>
      <c r="C20" s="195" t="s">
        <v>212</v>
      </c>
      <c r="D20" s="196">
        <v>3</v>
      </c>
      <c r="E20" s="197">
        <v>6.9444444444444441E-3</v>
      </c>
      <c r="F20" s="185">
        <f t="shared" si="1"/>
        <v>0.57291666666666652</v>
      </c>
      <c r="G20" s="191">
        <v>1.3888888888888888E-2</v>
      </c>
      <c r="H20" s="187">
        <f t="shared" si="0"/>
        <v>0.58680555555555536</v>
      </c>
      <c r="I20" s="200" t="s">
        <v>213</v>
      </c>
    </row>
    <row r="21" spans="1:10" x14ac:dyDescent="0.3">
      <c r="A21" s="193">
        <f t="shared" si="2"/>
        <v>4</v>
      </c>
      <c r="B21" s="194">
        <v>109382</v>
      </c>
      <c r="C21" s="195" t="s">
        <v>212</v>
      </c>
      <c r="D21" s="196">
        <v>0.5</v>
      </c>
      <c r="E21" s="197">
        <v>3.472222222222222E-3</v>
      </c>
      <c r="F21" s="185">
        <f t="shared" si="1"/>
        <v>0.59027777777777757</v>
      </c>
      <c r="G21" s="191">
        <v>1.0416666666666666E-2</v>
      </c>
      <c r="H21" s="187">
        <f t="shared" si="0"/>
        <v>0.6006944444444442</v>
      </c>
      <c r="I21" s="201"/>
    </row>
    <row r="22" spans="1:10" x14ac:dyDescent="0.3">
      <c r="A22" s="193">
        <f t="shared" si="2"/>
        <v>5</v>
      </c>
      <c r="B22" s="194">
        <v>109263</v>
      </c>
      <c r="C22" s="195" t="s">
        <v>214</v>
      </c>
      <c r="D22" s="196">
        <v>3</v>
      </c>
      <c r="E22" s="197">
        <v>6.9444444444444441E-3</v>
      </c>
      <c r="F22" s="185">
        <f t="shared" si="1"/>
        <v>0.60763888888888862</v>
      </c>
      <c r="G22" s="191">
        <v>1.3888888888888888E-2</v>
      </c>
      <c r="H22" s="187">
        <f t="shared" si="0"/>
        <v>0.62152777777777746</v>
      </c>
      <c r="I22" s="201"/>
    </row>
    <row r="23" spans="1:10" x14ac:dyDescent="0.3">
      <c r="A23" s="193">
        <f t="shared" si="2"/>
        <v>6</v>
      </c>
      <c r="B23" s="194">
        <v>109462</v>
      </c>
      <c r="C23" s="195" t="s">
        <v>215</v>
      </c>
      <c r="D23" s="196">
        <v>2.5</v>
      </c>
      <c r="E23" s="197">
        <v>6.9444444444444441E-3</v>
      </c>
      <c r="F23" s="185">
        <f t="shared" si="1"/>
        <v>0.62847222222222188</v>
      </c>
      <c r="G23" s="191">
        <v>1.3888888888888888E-2</v>
      </c>
      <c r="H23" s="187">
        <f t="shared" si="0"/>
        <v>0.64236111111111072</v>
      </c>
      <c r="I23" s="202"/>
    </row>
    <row r="24" spans="1:10" x14ac:dyDescent="0.3">
      <c r="A24" s="193">
        <f t="shared" si="2"/>
        <v>7</v>
      </c>
      <c r="B24" s="194">
        <v>109390</v>
      </c>
      <c r="C24" s="195" t="s">
        <v>210</v>
      </c>
      <c r="D24" s="196">
        <v>3</v>
      </c>
      <c r="E24" s="197">
        <v>6.9444444444444441E-3</v>
      </c>
      <c r="F24" s="185">
        <f>H23+E24</f>
        <v>0.64930555555555514</v>
      </c>
      <c r="G24" s="191">
        <v>6.9444444444444441E-3</v>
      </c>
      <c r="H24" s="187">
        <f t="shared" si="0"/>
        <v>0.65624999999999956</v>
      </c>
      <c r="I24" s="198" t="s">
        <v>27</v>
      </c>
    </row>
    <row r="25" spans="1:10" x14ac:dyDescent="0.3">
      <c r="A25" s="193">
        <f t="shared" si="2"/>
        <v>8</v>
      </c>
      <c r="B25" s="194">
        <v>109129</v>
      </c>
      <c r="C25" s="195" t="s">
        <v>210</v>
      </c>
      <c r="D25" s="196">
        <v>0.5</v>
      </c>
      <c r="E25" s="197">
        <v>3.472222222222222E-3</v>
      </c>
      <c r="F25" s="185">
        <f t="shared" si="1"/>
        <v>0.65972222222222177</v>
      </c>
      <c r="G25" s="191">
        <v>6.9444444444444441E-3</v>
      </c>
      <c r="H25" s="187">
        <f t="shared" si="0"/>
        <v>0.66666666666666619</v>
      </c>
      <c r="I25" s="199"/>
      <c r="J25" s="160" t="s">
        <v>171</v>
      </c>
    </row>
    <row r="26" spans="1:10" ht="31.2" x14ac:dyDescent="0.3">
      <c r="A26" s="193"/>
      <c r="B26" s="181" t="s">
        <v>23</v>
      </c>
      <c r="C26" s="203" t="s">
        <v>24</v>
      </c>
      <c r="D26" s="196">
        <v>49</v>
      </c>
      <c r="E26" s="197">
        <v>7.2916666666666671E-2</v>
      </c>
      <c r="F26" s="185">
        <f t="shared" si="1"/>
        <v>0.73958333333333282</v>
      </c>
      <c r="G26" s="191">
        <v>2.7777777777777776E-2</v>
      </c>
      <c r="H26" s="187">
        <f t="shared" si="0"/>
        <v>0.76736111111111061</v>
      </c>
      <c r="I26" s="204" t="s">
        <v>216</v>
      </c>
    </row>
    <row r="27" spans="1:10" ht="31.2" x14ac:dyDescent="0.3">
      <c r="A27" s="193"/>
      <c r="B27" s="181" t="s">
        <v>25</v>
      </c>
      <c r="C27" s="203" t="s">
        <v>24</v>
      </c>
      <c r="D27" s="205">
        <v>1.5</v>
      </c>
      <c r="E27" s="184">
        <v>3.472222222222222E-3</v>
      </c>
      <c r="F27" s="185">
        <f t="shared" si="1"/>
        <v>0.77083333333333282</v>
      </c>
      <c r="G27" s="186">
        <v>6.9444444444444441E-3</v>
      </c>
      <c r="H27" s="187">
        <f t="shared" si="0"/>
        <v>0.77777777777777724</v>
      </c>
      <c r="I27" s="188" t="s">
        <v>26</v>
      </c>
    </row>
    <row r="28" spans="1:10" x14ac:dyDescent="0.3">
      <c r="D28" s="206"/>
      <c r="E28" s="207"/>
      <c r="F28" s="207"/>
      <c r="G28" s="207"/>
      <c r="H28" s="207"/>
      <c r="I28" s="208"/>
    </row>
    <row r="29" spans="1:10" x14ac:dyDescent="0.3">
      <c r="B29" s="209" t="s">
        <v>34</v>
      </c>
      <c r="C29" s="210">
        <f>H27-F16</f>
        <v>0.32986111111111061</v>
      </c>
      <c r="D29" s="209"/>
      <c r="E29" s="209"/>
      <c r="F29" s="209"/>
      <c r="G29" s="209"/>
      <c r="H29" s="211"/>
    </row>
    <row r="30" spans="1:10" x14ac:dyDescent="0.3">
      <c r="B30" s="209" t="s">
        <v>35</v>
      </c>
      <c r="C30" s="212" t="str">
        <f>IF(MINUTE(SUM(E16:E27))=0,CONCATENATE(HOUR(SUM(E16:E27))," час."),CONCATENATE(HOUR(SUM(E16:E27))," час. ",MINUTE(SUM(E16:E27))," мин."))</f>
        <v>4 час. 20 мин.</v>
      </c>
      <c r="D30" s="209"/>
      <c r="E30" s="212"/>
      <c r="F30" s="209"/>
      <c r="G30" s="209"/>
      <c r="H30" s="213"/>
      <c r="I30" s="214"/>
    </row>
    <row r="31" spans="1:10" x14ac:dyDescent="0.3">
      <c r="B31" s="209" t="s">
        <v>36</v>
      </c>
      <c r="C31" s="215" t="str">
        <f>IF(MINUTE(SUM(G16:G27))=0,CONCATENATE(HOUR(SUM(G16:G27))," час."),CONCATENATE(HOUR(SUM(G16:G27))," час. ",MINUTE(SUM(G16:G27))," мин."))</f>
        <v>3 час. 35 мин.</v>
      </c>
      <c r="D31" s="209"/>
      <c r="E31" s="209"/>
      <c r="F31" s="209"/>
      <c r="G31" s="209"/>
      <c r="H31" s="213"/>
      <c r="I31" s="216"/>
    </row>
    <row r="32" spans="1:10" x14ac:dyDescent="0.3">
      <c r="B32" s="217"/>
      <c r="C32" s="217"/>
      <c r="E32" s="218"/>
      <c r="F32" s="218"/>
      <c r="G32" s="218"/>
      <c r="H32" s="218"/>
      <c r="I32" s="214"/>
    </row>
    <row r="33" spans="2:9" x14ac:dyDescent="0.3">
      <c r="B33" s="217"/>
      <c r="C33" s="215"/>
      <c r="E33" s="218"/>
      <c r="F33" s="218"/>
      <c r="G33" s="218"/>
      <c r="H33" s="218"/>
    </row>
    <row r="34" spans="2:9" s="155" customFormat="1" x14ac:dyDescent="0.3">
      <c r="B34" s="219"/>
      <c r="E34" s="156"/>
      <c r="F34" s="156"/>
      <c r="G34" s="156"/>
      <c r="H34" s="156"/>
      <c r="I34" s="156"/>
    </row>
    <row r="36" spans="2:9" x14ac:dyDescent="0.3">
      <c r="E36" s="218"/>
    </row>
    <row r="37" spans="2:9" x14ac:dyDescent="0.3">
      <c r="E37" s="218"/>
    </row>
  </sheetData>
  <mergeCells count="11">
    <mergeCell ref="I18:I19"/>
    <mergeCell ref="I20:I23"/>
    <mergeCell ref="I24:I25"/>
    <mergeCell ref="C3:H3"/>
    <mergeCell ref="A4:I4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A25" zoomScaleNormal="100" workbookViewId="0">
      <selection activeCell="A45" sqref="A39:XFD45"/>
    </sheetView>
  </sheetViews>
  <sheetFormatPr defaultColWidth="10.44140625" defaultRowHeight="13.8" x14ac:dyDescent="0.3"/>
  <cols>
    <col min="1" max="1" width="4.109375" style="10" customWidth="1"/>
    <col min="2" max="2" width="26.21875" style="10" customWidth="1"/>
    <col min="3" max="3" width="34.88671875" style="10" customWidth="1"/>
    <col min="4" max="4" width="14" style="10" customWidth="1"/>
    <col min="5" max="5" width="8.77734375" style="10" customWidth="1"/>
    <col min="6" max="7" width="10" style="10" customWidth="1"/>
    <col min="8" max="8" width="12.44140625" style="10" customWidth="1"/>
    <col min="9" max="9" width="19.44140625" style="10" customWidth="1"/>
    <col min="10" max="21" width="5.5546875" style="10" customWidth="1"/>
    <col min="22" max="16384" width="10.44140625" style="10"/>
  </cols>
  <sheetData>
    <row r="1" spans="1:10" s="6" customFormat="1" x14ac:dyDescent="0.3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3">
      <c r="D2" s="7"/>
      <c r="E2" s="8"/>
      <c r="F2" s="5"/>
      <c r="G2" s="5"/>
      <c r="H2" s="5"/>
      <c r="I2" s="5"/>
      <c r="J2" s="5"/>
    </row>
    <row r="3" spans="1:10" x14ac:dyDescent="0.3">
      <c r="A3" s="9"/>
      <c r="B3" s="9"/>
      <c r="C3" s="9"/>
      <c r="D3" s="9"/>
      <c r="E3" s="9"/>
      <c r="F3" s="9"/>
      <c r="G3" s="9"/>
      <c r="H3" s="9"/>
    </row>
    <row r="4" spans="1:10" x14ac:dyDescent="0.3">
      <c r="A4" s="11"/>
      <c r="B4" s="11"/>
      <c r="C4" s="140" t="s">
        <v>2</v>
      </c>
      <c r="D4" s="140"/>
      <c r="E4" s="140"/>
      <c r="F4" s="140"/>
      <c r="G4" s="140"/>
      <c r="H4" s="140"/>
    </row>
    <row r="5" spans="1:10" x14ac:dyDescent="0.3">
      <c r="A5" s="140" t="s">
        <v>3</v>
      </c>
      <c r="B5" s="140"/>
      <c r="C5" s="140"/>
      <c r="D5" s="140"/>
      <c r="E5" s="140"/>
      <c r="F5" s="140"/>
      <c r="G5" s="140"/>
      <c r="H5" s="140"/>
      <c r="I5" s="140"/>
    </row>
    <row r="6" spans="1:10" x14ac:dyDescent="0.3">
      <c r="A6" s="10" t="s">
        <v>4</v>
      </c>
      <c r="C6" s="12" t="s">
        <v>5</v>
      </c>
    </row>
    <row r="7" spans="1:10" x14ac:dyDescent="0.3">
      <c r="A7" s="10" t="s">
        <v>6</v>
      </c>
      <c r="C7" s="12" t="s">
        <v>135</v>
      </c>
      <c r="D7" s="133">
        <f>C10</f>
        <v>146</v>
      </c>
      <c r="E7" s="10" t="str">
        <f>C9</f>
        <v>понедельник-пятница</v>
      </c>
    </row>
    <row r="8" spans="1:10" x14ac:dyDescent="0.3">
      <c r="A8" s="10" t="s">
        <v>7</v>
      </c>
      <c r="C8" s="13"/>
      <c r="D8" s="119"/>
    </row>
    <row r="9" spans="1:10" x14ac:dyDescent="0.3">
      <c r="A9" s="10" t="s">
        <v>8</v>
      </c>
      <c r="C9" s="12" t="s">
        <v>46</v>
      </c>
    </row>
    <row r="10" spans="1:10" x14ac:dyDescent="0.3">
      <c r="A10" s="10" t="s">
        <v>9</v>
      </c>
      <c r="C10" s="50">
        <f>SUM(D16:D38)</f>
        <v>146</v>
      </c>
    </row>
    <row r="11" spans="1:10" x14ac:dyDescent="0.3">
      <c r="A11" s="10" t="s">
        <v>10</v>
      </c>
      <c r="C11" s="12" t="s">
        <v>11</v>
      </c>
    </row>
    <row r="12" spans="1:10" x14ac:dyDescent="0.3">
      <c r="A12" s="15" t="s">
        <v>12</v>
      </c>
      <c r="B12" s="15"/>
      <c r="C12" s="14" t="s">
        <v>39</v>
      </c>
      <c r="D12" s="16"/>
      <c r="F12" s="14"/>
      <c r="G12" s="14"/>
    </row>
    <row r="13" spans="1:10" x14ac:dyDescent="0.3">
      <c r="C13" s="13"/>
      <c r="G13" s="65"/>
      <c r="H13" s="10" t="s">
        <v>177</v>
      </c>
    </row>
    <row r="14" spans="1:10" x14ac:dyDescent="0.3">
      <c r="A14" s="141" t="s">
        <v>13</v>
      </c>
      <c r="B14" s="143" t="s">
        <v>14</v>
      </c>
      <c r="C14" s="145" t="s">
        <v>15</v>
      </c>
      <c r="D14" s="143" t="s">
        <v>16</v>
      </c>
      <c r="E14" s="143" t="s">
        <v>17</v>
      </c>
      <c r="F14" s="143"/>
      <c r="G14" s="143"/>
      <c r="H14" s="143"/>
      <c r="I14" s="143" t="s">
        <v>18</v>
      </c>
    </row>
    <row r="15" spans="1:10" ht="27.6" x14ac:dyDescent="0.3">
      <c r="A15" s="142"/>
      <c r="B15" s="144"/>
      <c r="C15" s="146"/>
      <c r="D15" s="147"/>
      <c r="E15" s="121" t="s">
        <v>19</v>
      </c>
      <c r="F15" s="121" t="s">
        <v>20</v>
      </c>
      <c r="G15" s="121" t="s">
        <v>21</v>
      </c>
      <c r="H15" s="121" t="s">
        <v>22</v>
      </c>
      <c r="I15" s="143"/>
    </row>
    <row r="16" spans="1:10" ht="27.6" x14ac:dyDescent="0.3">
      <c r="A16" s="17"/>
      <c r="B16" s="19" t="s">
        <v>25</v>
      </c>
      <c r="C16" s="25" t="s">
        <v>24</v>
      </c>
      <c r="D16" s="87"/>
      <c r="E16" s="26"/>
      <c r="F16" s="22">
        <v>0.4201388888888889</v>
      </c>
      <c r="G16" s="23">
        <v>6.9444444444444441E-3</v>
      </c>
      <c r="H16" s="24">
        <f t="shared" ref="H16:H31" si="0">F16+G16</f>
        <v>0.42708333333333331</v>
      </c>
      <c r="I16" s="18" t="s">
        <v>26</v>
      </c>
    </row>
    <row r="17" spans="1:9" x14ac:dyDescent="0.3">
      <c r="A17" s="17"/>
      <c r="B17" s="19"/>
      <c r="C17" s="27" t="s">
        <v>27</v>
      </c>
      <c r="D17" s="87">
        <v>1.5</v>
      </c>
      <c r="E17" s="26">
        <v>3.4722222222222099E-3</v>
      </c>
      <c r="F17" s="22">
        <f t="shared" ref="F17:F31" si="1">H16+E17</f>
        <v>0.43055555555555552</v>
      </c>
      <c r="G17" s="125">
        <v>2.7777777777777776E-2</v>
      </c>
      <c r="H17" s="24">
        <f t="shared" si="0"/>
        <v>0.45833333333333331</v>
      </c>
      <c r="I17" s="28"/>
    </row>
    <row r="18" spans="1:9" ht="41.4" x14ac:dyDescent="0.3">
      <c r="A18" s="17"/>
      <c r="B18" s="29" t="s">
        <v>28</v>
      </c>
      <c r="C18" s="20" t="s">
        <v>24</v>
      </c>
      <c r="D18" s="87">
        <v>1.5</v>
      </c>
      <c r="E18" s="30">
        <v>3.472222222222222E-3</v>
      </c>
      <c r="F18" s="22">
        <f t="shared" si="1"/>
        <v>0.46180555555555552</v>
      </c>
      <c r="G18" s="125">
        <v>6.9444444444444441E-3</v>
      </c>
      <c r="H18" s="24">
        <f t="shared" si="0"/>
        <v>0.46874999999999994</v>
      </c>
      <c r="I18" s="124" t="s">
        <v>29</v>
      </c>
    </row>
    <row r="19" spans="1:9" ht="15" customHeight="1" x14ac:dyDescent="0.3">
      <c r="A19" s="31">
        <v>1</v>
      </c>
      <c r="B19" s="95">
        <v>119027</v>
      </c>
      <c r="C19" s="96" t="s">
        <v>45</v>
      </c>
      <c r="D19" s="97">
        <v>11</v>
      </c>
      <c r="E19" s="98">
        <v>1.7361111111111112E-2</v>
      </c>
      <c r="F19" s="84">
        <f t="shared" si="1"/>
        <v>0.48611111111111105</v>
      </c>
      <c r="G19" s="125">
        <v>6.9444444444444441E-3</v>
      </c>
      <c r="H19" s="85">
        <f t="shared" si="0"/>
        <v>0.49305555555555547</v>
      </c>
      <c r="I19" s="137" t="s">
        <v>30</v>
      </c>
    </row>
    <row r="20" spans="1:9" ht="30" customHeight="1" x14ac:dyDescent="0.3">
      <c r="A20" s="31">
        <f t="shared" ref="A20:A27" si="2">A19+1</f>
        <v>2</v>
      </c>
      <c r="B20" s="95">
        <v>108850</v>
      </c>
      <c r="C20" s="99" t="s">
        <v>40</v>
      </c>
      <c r="D20" s="97">
        <v>5</v>
      </c>
      <c r="E20" s="98">
        <v>6.9444444444444441E-3</v>
      </c>
      <c r="F20" s="84">
        <f t="shared" si="1"/>
        <v>0.49999999999999989</v>
      </c>
      <c r="G20" s="125">
        <v>6.9444444444444441E-3</v>
      </c>
      <c r="H20" s="85">
        <f t="shared" si="0"/>
        <v>0.50694444444444431</v>
      </c>
      <c r="I20" s="138"/>
    </row>
    <row r="21" spans="1:9" ht="30" customHeight="1" x14ac:dyDescent="0.3">
      <c r="A21" s="31">
        <f t="shared" si="2"/>
        <v>3</v>
      </c>
      <c r="B21" s="95">
        <v>119633</v>
      </c>
      <c r="C21" s="99" t="s">
        <v>44</v>
      </c>
      <c r="D21" s="97">
        <v>5</v>
      </c>
      <c r="E21" s="98">
        <v>1.0416666666666666E-2</v>
      </c>
      <c r="F21" s="84">
        <f t="shared" si="1"/>
        <v>0.51736111111111094</v>
      </c>
      <c r="G21" s="125">
        <v>1.3888888888888888E-2</v>
      </c>
      <c r="H21" s="85">
        <f t="shared" si="0"/>
        <v>0.53124999999999978</v>
      </c>
      <c r="I21" s="137" t="s">
        <v>31</v>
      </c>
    </row>
    <row r="22" spans="1:9" ht="27.6" x14ac:dyDescent="0.3">
      <c r="A22" s="31">
        <f t="shared" si="2"/>
        <v>4</v>
      </c>
      <c r="B22" s="95">
        <v>101722</v>
      </c>
      <c r="C22" s="99" t="s">
        <v>44</v>
      </c>
      <c r="D22" s="97">
        <v>0.5</v>
      </c>
      <c r="E22" s="98">
        <v>3.472222222222222E-3</v>
      </c>
      <c r="F22" s="84">
        <f t="shared" si="1"/>
        <v>0.53472222222222199</v>
      </c>
      <c r="G22" s="125">
        <v>1.0416666666666666E-2</v>
      </c>
      <c r="H22" s="85">
        <f t="shared" si="0"/>
        <v>0.54513888888888862</v>
      </c>
      <c r="I22" s="139"/>
    </row>
    <row r="23" spans="1:9" x14ac:dyDescent="0.3">
      <c r="A23" s="31">
        <f t="shared" si="2"/>
        <v>5</v>
      </c>
      <c r="B23" s="95">
        <v>119619</v>
      </c>
      <c r="C23" s="96" t="s">
        <v>41</v>
      </c>
      <c r="D23" s="97">
        <v>3</v>
      </c>
      <c r="E23" s="98">
        <v>6.9444444444444441E-3</v>
      </c>
      <c r="F23" s="84">
        <f t="shared" si="1"/>
        <v>0.55208333333333304</v>
      </c>
      <c r="G23" s="125">
        <v>1.38888888888889E-2</v>
      </c>
      <c r="H23" s="85">
        <f t="shared" si="0"/>
        <v>0.56597222222222199</v>
      </c>
      <c r="I23" s="139"/>
    </row>
    <row r="24" spans="1:9" x14ac:dyDescent="0.3">
      <c r="A24" s="31">
        <f t="shared" si="2"/>
        <v>6</v>
      </c>
      <c r="B24" s="95">
        <v>119618</v>
      </c>
      <c r="C24" s="96" t="s">
        <v>42</v>
      </c>
      <c r="D24" s="97">
        <v>2.5</v>
      </c>
      <c r="E24" s="98">
        <v>6.9444444444444441E-3</v>
      </c>
      <c r="F24" s="84">
        <f t="shared" si="1"/>
        <v>0.57291666666666641</v>
      </c>
      <c r="G24" s="125">
        <v>1.3888888888888888E-2</v>
      </c>
      <c r="H24" s="85">
        <f t="shared" si="0"/>
        <v>0.58680555555555525</v>
      </c>
      <c r="I24" s="139"/>
    </row>
    <row r="25" spans="1:9" x14ac:dyDescent="0.3">
      <c r="A25" s="31">
        <f t="shared" si="2"/>
        <v>7</v>
      </c>
      <c r="B25" s="95">
        <v>119620</v>
      </c>
      <c r="C25" s="96" t="s">
        <v>43</v>
      </c>
      <c r="D25" s="97">
        <v>2.5</v>
      </c>
      <c r="E25" s="98">
        <v>6.9444444444444441E-3</v>
      </c>
      <c r="F25" s="84">
        <f t="shared" si="1"/>
        <v>0.59374999999999967</v>
      </c>
      <c r="G25" s="125">
        <v>1.38888888888889E-2</v>
      </c>
      <c r="H25" s="85">
        <f t="shared" si="0"/>
        <v>0.60763888888888862</v>
      </c>
      <c r="I25" s="138"/>
    </row>
    <row r="26" spans="1:9" ht="27.6" x14ac:dyDescent="0.3">
      <c r="A26" s="31">
        <f t="shared" si="2"/>
        <v>8</v>
      </c>
      <c r="B26" s="95">
        <v>108850</v>
      </c>
      <c r="C26" s="99" t="s">
        <v>40</v>
      </c>
      <c r="D26" s="97">
        <v>8.5</v>
      </c>
      <c r="E26" s="98">
        <v>1.7361111111111112E-2</v>
      </c>
      <c r="F26" s="84">
        <f t="shared" si="1"/>
        <v>0.62499999999999978</v>
      </c>
      <c r="G26" s="125">
        <v>6.9444444444444441E-3</v>
      </c>
      <c r="H26" s="85">
        <f t="shared" si="0"/>
        <v>0.6319444444444442</v>
      </c>
      <c r="I26" s="139" t="s">
        <v>32</v>
      </c>
    </row>
    <row r="27" spans="1:9" x14ac:dyDescent="0.3">
      <c r="A27" s="31">
        <f t="shared" si="2"/>
        <v>9</v>
      </c>
      <c r="B27" s="95">
        <v>119027</v>
      </c>
      <c r="C27" s="96" t="s">
        <v>45</v>
      </c>
      <c r="D27" s="97">
        <v>6.5</v>
      </c>
      <c r="E27" s="98">
        <v>1.0416666666666666E-2</v>
      </c>
      <c r="F27" s="84">
        <f t="shared" si="1"/>
        <v>0.64236111111111083</v>
      </c>
      <c r="G27" s="125">
        <v>6.9444444444444441E-3</v>
      </c>
      <c r="H27" s="85">
        <f t="shared" si="0"/>
        <v>0.64930555555555525</v>
      </c>
      <c r="I27" s="139"/>
    </row>
    <row r="28" spans="1:9" ht="27.6" x14ac:dyDescent="0.3">
      <c r="A28" s="31"/>
      <c r="B28" s="82" t="s">
        <v>23</v>
      </c>
      <c r="C28" s="100" t="s">
        <v>24</v>
      </c>
      <c r="D28" s="101">
        <v>11</v>
      </c>
      <c r="E28" s="93">
        <v>1.7361111111111112E-2</v>
      </c>
      <c r="F28" s="84">
        <f t="shared" si="1"/>
        <v>0.66666666666666641</v>
      </c>
      <c r="G28" s="125">
        <v>2.7777777777777776E-2</v>
      </c>
      <c r="H28" s="85">
        <f t="shared" si="0"/>
        <v>0.6944444444444442</v>
      </c>
      <c r="I28" s="125" t="s">
        <v>184</v>
      </c>
    </row>
    <row r="29" spans="1:9" ht="27.6" x14ac:dyDescent="0.3">
      <c r="A29" s="31">
        <v>1</v>
      </c>
      <c r="B29" s="102">
        <v>125993</v>
      </c>
      <c r="C29" s="103" t="s">
        <v>133</v>
      </c>
      <c r="D29" s="92">
        <v>42</v>
      </c>
      <c r="E29" s="93">
        <v>4.5138888888888888E-2</v>
      </c>
      <c r="F29" s="84">
        <f t="shared" si="1"/>
        <v>0.73958333333333304</v>
      </c>
      <c r="G29" s="125">
        <v>6.9444444444444441E-3</v>
      </c>
      <c r="H29" s="85">
        <f t="shared" si="0"/>
        <v>0.74652777777777746</v>
      </c>
      <c r="I29" s="121" t="s">
        <v>185</v>
      </c>
    </row>
    <row r="30" spans="1:9" ht="27.6" x14ac:dyDescent="0.3">
      <c r="A30" s="31"/>
      <c r="B30" s="82" t="s">
        <v>23</v>
      </c>
      <c r="C30" s="104" t="s">
        <v>24</v>
      </c>
      <c r="D30" s="92">
        <v>44</v>
      </c>
      <c r="E30" s="93">
        <v>5.2083333333333336E-2</v>
      </c>
      <c r="F30" s="84">
        <f t="shared" si="1"/>
        <v>0.79861111111111083</v>
      </c>
      <c r="G30" s="125">
        <v>6.9444444444444441E-3</v>
      </c>
      <c r="H30" s="85">
        <f t="shared" si="0"/>
        <v>0.80555555555555525</v>
      </c>
      <c r="I30" s="125" t="s">
        <v>81</v>
      </c>
    </row>
    <row r="31" spans="1:9" ht="27.6" x14ac:dyDescent="0.3">
      <c r="A31" s="31"/>
      <c r="B31" s="82" t="s">
        <v>25</v>
      </c>
      <c r="C31" s="126" t="s">
        <v>24</v>
      </c>
      <c r="D31" s="105">
        <v>1.5</v>
      </c>
      <c r="E31" s="93">
        <v>3.472222222222222E-3</v>
      </c>
      <c r="F31" s="84">
        <f t="shared" si="1"/>
        <v>0.80902777777777746</v>
      </c>
      <c r="G31" s="23">
        <v>6.9444444444444441E-3</v>
      </c>
      <c r="H31" s="85">
        <f t="shared" si="0"/>
        <v>0.81597222222222188</v>
      </c>
      <c r="I31" s="121" t="s">
        <v>26</v>
      </c>
    </row>
    <row r="32" spans="1:9" x14ac:dyDescent="0.3">
      <c r="D32" s="37"/>
      <c r="E32" s="38"/>
      <c r="F32" s="38"/>
      <c r="G32" s="38"/>
      <c r="H32" s="38"/>
      <c r="I32" s="39"/>
    </row>
    <row r="33" spans="2:9" x14ac:dyDescent="0.3">
      <c r="B33" s="40" t="s">
        <v>34</v>
      </c>
      <c r="C33" s="90">
        <f>H31-F16</f>
        <v>0.39583333333333298</v>
      </c>
      <c r="D33" s="40"/>
      <c r="E33" s="40"/>
      <c r="F33" s="40"/>
      <c r="G33" s="40"/>
      <c r="H33" s="41"/>
    </row>
    <row r="34" spans="2:9" x14ac:dyDescent="0.3">
      <c r="B34" s="40" t="s">
        <v>35</v>
      </c>
      <c r="C34" s="91">
        <f>SUM(E16:E31)</f>
        <v>0.21180555555555558</v>
      </c>
      <c r="D34" s="40"/>
      <c r="E34" s="42"/>
      <c r="F34" s="40"/>
      <c r="G34" s="40"/>
      <c r="H34" s="43"/>
      <c r="I34" s="44"/>
    </row>
    <row r="35" spans="2:9" x14ac:dyDescent="0.3">
      <c r="B35" s="40" t="s">
        <v>36</v>
      </c>
      <c r="C35" s="90">
        <f>SUM(G16:G31)</f>
        <v>0.18402777777777782</v>
      </c>
      <c r="D35" s="40"/>
      <c r="E35" s="40"/>
      <c r="F35" s="40"/>
      <c r="G35" s="40"/>
      <c r="H35" s="43"/>
      <c r="I35" s="46"/>
    </row>
    <row r="36" spans="2:9" x14ac:dyDescent="0.3">
      <c r="B36" s="47"/>
      <c r="C36" s="47"/>
      <c r="E36" s="48"/>
      <c r="F36" s="48"/>
      <c r="G36" s="48"/>
      <c r="H36" s="48"/>
      <c r="I36" s="44"/>
    </row>
    <row r="37" spans="2:9" x14ac:dyDescent="0.3">
      <c r="B37" s="47"/>
      <c r="C37" s="45"/>
      <c r="E37" s="48"/>
      <c r="F37" s="48"/>
      <c r="G37" s="48"/>
      <c r="H37" s="48"/>
    </row>
    <row r="38" spans="2:9" s="5" customFormat="1" x14ac:dyDescent="0.3">
      <c r="B38" s="49"/>
      <c r="E38" s="6"/>
      <c r="F38" s="6"/>
      <c r="G38" s="6"/>
      <c r="H38" s="6"/>
      <c r="I38" s="6"/>
    </row>
    <row r="42" spans="2:9" x14ac:dyDescent="0.3">
      <c r="E42" s="48"/>
    </row>
    <row r="43" spans="2:9" x14ac:dyDescent="0.3">
      <c r="E43" s="48"/>
    </row>
  </sheetData>
  <mergeCells count="11">
    <mergeCell ref="I19:I20"/>
    <mergeCell ref="I21:I25"/>
    <mergeCell ref="I26:I27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A31" zoomScaleNormal="100" workbookViewId="0">
      <selection activeCell="A45" sqref="A39:XFD45"/>
    </sheetView>
  </sheetViews>
  <sheetFormatPr defaultColWidth="10.44140625" defaultRowHeight="13.8" x14ac:dyDescent="0.3"/>
  <cols>
    <col min="1" max="1" width="4.109375" style="10" customWidth="1"/>
    <col min="2" max="2" width="26.21875" style="10" customWidth="1"/>
    <col min="3" max="3" width="37.109375" style="10" customWidth="1"/>
    <col min="4" max="4" width="14" style="10" customWidth="1"/>
    <col min="5" max="5" width="8.77734375" style="10" customWidth="1"/>
    <col min="6" max="7" width="10" style="10" customWidth="1"/>
    <col min="8" max="8" width="12.44140625" style="10" customWidth="1"/>
    <col min="9" max="9" width="19.44140625" style="10" customWidth="1"/>
    <col min="10" max="21" width="5.5546875" style="10" customWidth="1"/>
    <col min="22" max="16384" width="10.44140625" style="10"/>
  </cols>
  <sheetData>
    <row r="1" spans="1:10" s="6" customFormat="1" x14ac:dyDescent="0.3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3">
      <c r="D2" s="7"/>
      <c r="E2" s="8"/>
      <c r="F2" s="5"/>
      <c r="G2" s="5"/>
      <c r="H2" s="5"/>
      <c r="I2" s="5"/>
      <c r="J2" s="5"/>
    </row>
    <row r="3" spans="1:10" x14ac:dyDescent="0.3">
      <c r="A3" s="9"/>
      <c r="B3" s="9"/>
      <c r="C3" s="9"/>
      <c r="D3" s="9"/>
      <c r="E3" s="9"/>
      <c r="F3" s="9"/>
      <c r="G3" s="9"/>
      <c r="H3" s="9"/>
    </row>
    <row r="4" spans="1:10" x14ac:dyDescent="0.3">
      <c r="A4" s="11"/>
      <c r="B4" s="11"/>
      <c r="C4" s="140" t="s">
        <v>2</v>
      </c>
      <c r="D4" s="140"/>
      <c r="E4" s="140"/>
      <c r="F4" s="140"/>
      <c r="G4" s="140"/>
      <c r="H4" s="140"/>
    </row>
    <row r="5" spans="1:10" x14ac:dyDescent="0.3">
      <c r="A5" s="140" t="s">
        <v>72</v>
      </c>
      <c r="B5" s="140"/>
      <c r="C5" s="140"/>
      <c r="D5" s="140"/>
      <c r="E5" s="140"/>
      <c r="F5" s="140"/>
      <c r="G5" s="140"/>
      <c r="H5" s="140"/>
      <c r="I5" s="140"/>
    </row>
    <row r="6" spans="1:10" x14ac:dyDescent="0.3">
      <c r="A6" s="10" t="s">
        <v>4</v>
      </c>
      <c r="C6" s="12" t="s">
        <v>5</v>
      </c>
    </row>
    <row r="7" spans="1:10" x14ac:dyDescent="0.3">
      <c r="A7" s="10" t="s">
        <v>6</v>
      </c>
      <c r="C7" s="12" t="s">
        <v>136</v>
      </c>
      <c r="D7" s="133">
        <f>C10</f>
        <v>118.5</v>
      </c>
      <c r="E7" s="10" t="str">
        <f>C9</f>
        <v>вторник-суббота</v>
      </c>
    </row>
    <row r="8" spans="1:10" x14ac:dyDescent="0.3">
      <c r="A8" s="10" t="s">
        <v>7</v>
      </c>
      <c r="C8" s="13"/>
    </row>
    <row r="9" spans="1:10" x14ac:dyDescent="0.3">
      <c r="A9" s="10" t="s">
        <v>8</v>
      </c>
      <c r="C9" s="12" t="s">
        <v>56</v>
      </c>
    </row>
    <row r="10" spans="1:10" x14ac:dyDescent="0.3">
      <c r="A10" s="10" t="s">
        <v>9</v>
      </c>
      <c r="C10" s="50">
        <f>SUM(D16:D36)</f>
        <v>118.5</v>
      </c>
    </row>
    <row r="11" spans="1:10" x14ac:dyDescent="0.3">
      <c r="A11" s="10" t="s">
        <v>10</v>
      </c>
      <c r="C11" s="12" t="s">
        <v>11</v>
      </c>
    </row>
    <row r="12" spans="1:10" x14ac:dyDescent="0.3">
      <c r="A12" s="15" t="s">
        <v>12</v>
      </c>
      <c r="B12" s="15"/>
      <c r="C12" s="14" t="s">
        <v>39</v>
      </c>
      <c r="D12" s="16"/>
      <c r="F12" s="14"/>
      <c r="G12" s="14"/>
    </row>
    <row r="13" spans="1:10" x14ac:dyDescent="0.3">
      <c r="C13" s="13"/>
      <c r="G13" s="65"/>
      <c r="H13" s="10" t="s">
        <v>173</v>
      </c>
    </row>
    <row r="14" spans="1:10" x14ac:dyDescent="0.3">
      <c r="A14" s="141" t="s">
        <v>13</v>
      </c>
      <c r="B14" s="143" t="s">
        <v>14</v>
      </c>
      <c r="C14" s="145" t="s">
        <v>15</v>
      </c>
      <c r="D14" s="143" t="s">
        <v>16</v>
      </c>
      <c r="E14" s="143" t="s">
        <v>17</v>
      </c>
      <c r="F14" s="143"/>
      <c r="G14" s="143"/>
      <c r="H14" s="143"/>
      <c r="I14" s="143" t="s">
        <v>18</v>
      </c>
    </row>
    <row r="15" spans="1:10" ht="27.6" x14ac:dyDescent="0.3">
      <c r="A15" s="142"/>
      <c r="B15" s="144"/>
      <c r="C15" s="146"/>
      <c r="D15" s="147"/>
      <c r="E15" s="113" t="s">
        <v>19</v>
      </c>
      <c r="F15" s="113" t="s">
        <v>20</v>
      </c>
      <c r="G15" s="113" t="s">
        <v>21</v>
      </c>
      <c r="H15" s="113" t="s">
        <v>22</v>
      </c>
      <c r="I15" s="143"/>
    </row>
    <row r="16" spans="1:10" ht="27.6" x14ac:dyDescent="0.3">
      <c r="A16" s="17"/>
      <c r="B16" s="19" t="s">
        <v>25</v>
      </c>
      <c r="C16" s="25" t="s">
        <v>24</v>
      </c>
      <c r="D16" s="87"/>
      <c r="E16" s="26">
        <v>0</v>
      </c>
      <c r="F16" s="22">
        <v>0.44791666666666669</v>
      </c>
      <c r="G16" s="23">
        <v>6.9444444444444441E-3</v>
      </c>
      <c r="H16" s="24">
        <f t="shared" ref="H16:H31" si="0">F16+G16</f>
        <v>0.4548611111111111</v>
      </c>
      <c r="I16" s="18" t="s">
        <v>26</v>
      </c>
    </row>
    <row r="17" spans="1:10" x14ac:dyDescent="0.3">
      <c r="A17" s="17"/>
      <c r="B17" s="19"/>
      <c r="C17" s="27" t="s">
        <v>27</v>
      </c>
      <c r="D17" s="87">
        <v>1.5</v>
      </c>
      <c r="E17" s="26">
        <v>3.4722222222222099E-3</v>
      </c>
      <c r="F17" s="22">
        <f t="shared" ref="F17:F31" si="1">H16+E17</f>
        <v>0.45833333333333331</v>
      </c>
      <c r="G17" s="115">
        <v>2.7777777777777776E-2</v>
      </c>
      <c r="H17" s="24">
        <f t="shared" si="0"/>
        <v>0.4861111111111111</v>
      </c>
      <c r="I17" s="28"/>
    </row>
    <row r="18" spans="1:10" ht="41.4" x14ac:dyDescent="0.3">
      <c r="A18" s="17"/>
      <c r="B18" s="29" t="s">
        <v>28</v>
      </c>
      <c r="C18" s="20" t="s">
        <v>24</v>
      </c>
      <c r="D18" s="87">
        <v>1.5</v>
      </c>
      <c r="E18" s="30">
        <v>3.472222222222222E-3</v>
      </c>
      <c r="F18" s="22">
        <f t="shared" si="1"/>
        <v>0.48958333333333331</v>
      </c>
      <c r="G18" s="115">
        <v>6.9444444444444441E-3</v>
      </c>
      <c r="H18" s="24">
        <f t="shared" si="0"/>
        <v>0.49652777777777773</v>
      </c>
      <c r="I18" s="114" t="s">
        <v>29</v>
      </c>
    </row>
    <row r="19" spans="1:10" x14ac:dyDescent="0.3">
      <c r="A19" s="31">
        <v>1</v>
      </c>
      <c r="B19" s="52">
        <v>117042</v>
      </c>
      <c r="C19" s="53" t="s">
        <v>65</v>
      </c>
      <c r="D19" s="52">
        <v>34</v>
      </c>
      <c r="E19" s="54">
        <v>5.5555555555555552E-2</v>
      </c>
      <c r="F19" s="22">
        <f>H18+E19</f>
        <v>0.55208333333333326</v>
      </c>
      <c r="G19" s="115">
        <v>6.9444444444444441E-3</v>
      </c>
      <c r="H19" s="24">
        <f t="shared" si="0"/>
        <v>0.55902777777777768</v>
      </c>
      <c r="I19" s="148" t="s">
        <v>30</v>
      </c>
    </row>
    <row r="20" spans="1:10" x14ac:dyDescent="0.3">
      <c r="A20" s="31">
        <f>A19+1</f>
        <v>2</v>
      </c>
      <c r="B20" s="52">
        <v>117624</v>
      </c>
      <c r="C20" s="53" t="s">
        <v>66</v>
      </c>
      <c r="D20" s="52">
        <v>2</v>
      </c>
      <c r="E20" s="54">
        <v>6.9444444444444441E-3</v>
      </c>
      <c r="F20" s="22">
        <f t="shared" ref="F20:F30" si="2">H19+E20</f>
        <v>0.5659722222222221</v>
      </c>
      <c r="G20" s="115">
        <v>6.9444444444444441E-3</v>
      </c>
      <c r="H20" s="24">
        <f t="shared" si="0"/>
        <v>0.57291666666666652</v>
      </c>
      <c r="I20" s="149"/>
    </row>
    <row r="21" spans="1:10" x14ac:dyDescent="0.3">
      <c r="A21" s="31">
        <f t="shared" ref="A21:A29" si="3">A20+1</f>
        <v>3</v>
      </c>
      <c r="B21" s="52">
        <v>117623</v>
      </c>
      <c r="C21" s="53" t="s">
        <v>66</v>
      </c>
      <c r="D21" s="52">
        <v>0.5</v>
      </c>
      <c r="E21" s="54">
        <v>3.472222222222222E-3</v>
      </c>
      <c r="F21" s="22">
        <f t="shared" si="2"/>
        <v>0.57638888888888873</v>
      </c>
      <c r="G21" s="115">
        <v>6.9444444444444441E-3</v>
      </c>
      <c r="H21" s="24">
        <f t="shared" si="0"/>
        <v>0.58333333333333315</v>
      </c>
      <c r="I21" s="150"/>
    </row>
    <row r="22" spans="1:10" ht="30" customHeight="1" x14ac:dyDescent="0.3">
      <c r="A22" s="31">
        <f t="shared" si="3"/>
        <v>4</v>
      </c>
      <c r="B22" s="52">
        <v>117625</v>
      </c>
      <c r="C22" s="53" t="s">
        <v>67</v>
      </c>
      <c r="D22" s="52">
        <v>2</v>
      </c>
      <c r="E22" s="54">
        <v>6.9444444444444441E-3</v>
      </c>
      <c r="F22" s="22">
        <f t="shared" si="2"/>
        <v>0.59027777777777757</v>
      </c>
      <c r="G22" s="115">
        <v>1.38888888888889E-2</v>
      </c>
      <c r="H22" s="24">
        <f t="shared" si="0"/>
        <v>0.60416666666666652</v>
      </c>
      <c r="I22" s="151" t="s">
        <v>31</v>
      </c>
    </row>
    <row r="23" spans="1:10" ht="30" customHeight="1" x14ac:dyDescent="0.3">
      <c r="A23" s="31">
        <f t="shared" si="3"/>
        <v>5</v>
      </c>
      <c r="B23" s="52">
        <v>115561</v>
      </c>
      <c r="C23" s="53" t="s">
        <v>68</v>
      </c>
      <c r="D23" s="52">
        <v>15.5</v>
      </c>
      <c r="E23" s="54">
        <v>2.0833333333333332E-2</v>
      </c>
      <c r="F23" s="33">
        <f>H22+E23</f>
        <v>0.62499999999999989</v>
      </c>
      <c r="G23" s="115">
        <v>1.38888888888889E-2</v>
      </c>
      <c r="H23" s="24">
        <f t="shared" si="0"/>
        <v>0.63888888888888884</v>
      </c>
      <c r="I23" s="151"/>
    </row>
    <row r="24" spans="1:10" ht="30" customHeight="1" x14ac:dyDescent="0.3">
      <c r="A24" s="31">
        <f t="shared" si="3"/>
        <v>6</v>
      </c>
      <c r="B24" s="52">
        <v>115582</v>
      </c>
      <c r="C24" s="53" t="s">
        <v>69</v>
      </c>
      <c r="D24" s="52">
        <v>2</v>
      </c>
      <c r="E24" s="54">
        <v>6.9444444444444441E-3</v>
      </c>
      <c r="F24" s="33">
        <f>H23+E24</f>
        <v>0.64583333333333326</v>
      </c>
      <c r="G24" s="115">
        <v>1.38888888888889E-2</v>
      </c>
      <c r="H24" s="24">
        <f t="shared" si="0"/>
        <v>0.65972222222222221</v>
      </c>
      <c r="I24" s="151"/>
    </row>
    <row r="25" spans="1:10" ht="30" customHeight="1" x14ac:dyDescent="0.3">
      <c r="A25" s="31">
        <f t="shared" si="3"/>
        <v>7</v>
      </c>
      <c r="B25" s="52">
        <v>115551</v>
      </c>
      <c r="C25" s="53" t="s">
        <v>70</v>
      </c>
      <c r="D25" s="52">
        <v>2</v>
      </c>
      <c r="E25" s="54">
        <v>6.9444444444444441E-3</v>
      </c>
      <c r="F25" s="33">
        <f>H24+E25</f>
        <v>0.66666666666666663</v>
      </c>
      <c r="G25" s="115">
        <v>1.38888888888889E-2</v>
      </c>
      <c r="H25" s="24">
        <f t="shared" si="0"/>
        <v>0.68055555555555558</v>
      </c>
      <c r="I25" s="151"/>
    </row>
    <row r="26" spans="1:10" x14ac:dyDescent="0.3">
      <c r="A26" s="31">
        <f t="shared" si="3"/>
        <v>8</v>
      </c>
      <c r="B26" s="52">
        <v>115569</v>
      </c>
      <c r="C26" s="53" t="s">
        <v>71</v>
      </c>
      <c r="D26" s="52">
        <v>1.5</v>
      </c>
      <c r="E26" s="54">
        <v>6.9444444444444441E-3</v>
      </c>
      <c r="F26" s="22">
        <f>H25+E26</f>
        <v>0.6875</v>
      </c>
      <c r="G26" s="115">
        <v>1.38888888888889E-2</v>
      </c>
      <c r="H26" s="24">
        <f t="shared" si="0"/>
        <v>0.70138888888888895</v>
      </c>
      <c r="I26" s="151"/>
    </row>
    <row r="27" spans="1:10" x14ac:dyDescent="0.3">
      <c r="A27" s="31">
        <f t="shared" si="3"/>
        <v>9</v>
      </c>
      <c r="B27" s="52">
        <v>117624</v>
      </c>
      <c r="C27" s="53" t="s">
        <v>66</v>
      </c>
      <c r="D27" s="52">
        <v>18.5</v>
      </c>
      <c r="E27" s="54">
        <v>3.4722222222222224E-2</v>
      </c>
      <c r="F27" s="22">
        <f t="shared" si="2"/>
        <v>0.73611111111111116</v>
      </c>
      <c r="G27" s="115">
        <v>6.9444444444444441E-3</v>
      </c>
      <c r="H27" s="24">
        <f t="shared" si="0"/>
        <v>0.74305555555555558</v>
      </c>
      <c r="I27" s="148" t="s">
        <v>32</v>
      </c>
    </row>
    <row r="28" spans="1:10" x14ac:dyDescent="0.3">
      <c r="A28" s="31">
        <f t="shared" si="3"/>
        <v>10</v>
      </c>
      <c r="B28" s="52">
        <v>117623</v>
      </c>
      <c r="C28" s="53" t="s">
        <v>66</v>
      </c>
      <c r="D28" s="52">
        <v>0.5</v>
      </c>
      <c r="E28" s="54">
        <v>3.472222222222222E-3</v>
      </c>
      <c r="F28" s="22">
        <f t="shared" si="2"/>
        <v>0.74652777777777779</v>
      </c>
      <c r="G28" s="115">
        <v>6.9444444444444441E-3</v>
      </c>
      <c r="H28" s="24">
        <f t="shared" si="0"/>
        <v>0.75347222222222221</v>
      </c>
      <c r="I28" s="149"/>
    </row>
    <row r="29" spans="1:10" x14ac:dyDescent="0.3">
      <c r="A29" s="31">
        <f t="shared" si="3"/>
        <v>11</v>
      </c>
      <c r="B29" s="52">
        <v>117042</v>
      </c>
      <c r="C29" s="53" t="s">
        <v>65</v>
      </c>
      <c r="D29" s="52">
        <v>1.5</v>
      </c>
      <c r="E29" s="54">
        <v>3.472222222222222E-3</v>
      </c>
      <c r="F29" s="22">
        <f t="shared" si="2"/>
        <v>0.75694444444444442</v>
      </c>
      <c r="G29" s="115">
        <v>6.9444444444444441E-3</v>
      </c>
      <c r="H29" s="24">
        <f t="shared" si="0"/>
        <v>0.76388888888888884</v>
      </c>
      <c r="I29" s="149"/>
      <c r="J29" s="10" t="s">
        <v>171</v>
      </c>
    </row>
    <row r="30" spans="1:10" ht="27.6" x14ac:dyDescent="0.3">
      <c r="A30" s="31"/>
      <c r="B30" s="19" t="s">
        <v>23</v>
      </c>
      <c r="C30" s="34" t="s">
        <v>24</v>
      </c>
      <c r="D30" s="32">
        <v>34</v>
      </c>
      <c r="E30" s="26">
        <v>4.5138888888888888E-2</v>
      </c>
      <c r="F30" s="22">
        <f t="shared" si="2"/>
        <v>0.80902777777777768</v>
      </c>
      <c r="G30" s="115">
        <v>2.7777777777777776E-2</v>
      </c>
      <c r="H30" s="24">
        <f t="shared" si="0"/>
        <v>0.83680555555555547</v>
      </c>
      <c r="I30" s="114"/>
    </row>
    <row r="31" spans="1:10" ht="27.6" x14ac:dyDescent="0.3">
      <c r="A31" s="31"/>
      <c r="B31" s="19" t="s">
        <v>25</v>
      </c>
      <c r="C31" s="89" t="s">
        <v>24</v>
      </c>
      <c r="D31" s="88">
        <v>1.5</v>
      </c>
      <c r="E31" s="26">
        <v>3.472222222222222E-3</v>
      </c>
      <c r="F31" s="22">
        <f t="shared" si="1"/>
        <v>0.84027777777777768</v>
      </c>
      <c r="G31" s="23">
        <v>6.9444444444444441E-3</v>
      </c>
      <c r="H31" s="24">
        <f t="shared" si="0"/>
        <v>0.8472222222222221</v>
      </c>
      <c r="I31" s="18" t="s">
        <v>26</v>
      </c>
    </row>
    <row r="32" spans="1:10" x14ac:dyDescent="0.3">
      <c r="D32" s="37"/>
      <c r="E32" s="38"/>
      <c r="F32" s="38"/>
      <c r="G32" s="38"/>
      <c r="H32" s="38"/>
      <c r="I32" s="39"/>
    </row>
    <row r="33" spans="2:9" x14ac:dyDescent="0.3">
      <c r="B33" s="40" t="s">
        <v>34</v>
      </c>
      <c r="C33" s="90">
        <f>H31-F16</f>
        <v>0.39930555555555541</v>
      </c>
      <c r="D33" s="40"/>
      <c r="E33" s="40"/>
      <c r="F33" s="40"/>
      <c r="G33" s="40"/>
      <c r="H33" s="41"/>
    </row>
    <row r="34" spans="2:9" x14ac:dyDescent="0.3">
      <c r="B34" s="40" t="s">
        <v>35</v>
      </c>
      <c r="C34" s="91">
        <f>SUM(E16:E31)</f>
        <v>0.21180555555555552</v>
      </c>
      <c r="D34" s="40"/>
      <c r="E34" s="42"/>
      <c r="F34" s="40"/>
      <c r="G34" s="40"/>
      <c r="H34" s="43"/>
      <c r="I34" s="44"/>
    </row>
    <row r="35" spans="2:9" x14ac:dyDescent="0.3">
      <c r="B35" s="40" t="s">
        <v>36</v>
      </c>
      <c r="C35" s="90">
        <f>SUM(G16:G31)</f>
        <v>0.18750000000000008</v>
      </c>
      <c r="D35" s="40"/>
      <c r="E35" s="40"/>
      <c r="F35" s="40"/>
      <c r="G35" s="40"/>
      <c r="H35" s="43"/>
      <c r="I35" s="46"/>
    </row>
    <row r="36" spans="2:9" x14ac:dyDescent="0.3">
      <c r="B36" s="47"/>
      <c r="C36" s="47"/>
      <c r="E36" s="48"/>
      <c r="F36" s="48"/>
      <c r="G36" s="48"/>
      <c r="H36" s="48"/>
      <c r="I36" s="44"/>
    </row>
    <row r="37" spans="2:9" x14ac:dyDescent="0.3">
      <c r="B37" s="47"/>
      <c r="C37" s="45"/>
      <c r="E37" s="48"/>
      <c r="F37" s="48"/>
      <c r="G37" s="48"/>
      <c r="H37" s="48"/>
    </row>
    <row r="38" spans="2:9" s="5" customFormat="1" x14ac:dyDescent="0.3">
      <c r="B38" s="49"/>
      <c r="E38" s="6"/>
      <c r="F38" s="6"/>
      <c r="G38" s="6"/>
      <c r="H38" s="6"/>
      <c r="I38" s="6"/>
    </row>
    <row r="42" spans="2:9" x14ac:dyDescent="0.3">
      <c r="E42" s="48"/>
    </row>
    <row r="43" spans="2:9" x14ac:dyDescent="0.3">
      <c r="E43" s="48"/>
    </row>
  </sheetData>
  <mergeCells count="11">
    <mergeCell ref="I19:I21"/>
    <mergeCell ref="I22:I26"/>
    <mergeCell ref="I27:I29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activeCell="D11" sqref="D11"/>
    </sheetView>
  </sheetViews>
  <sheetFormatPr defaultColWidth="10.44140625" defaultRowHeight="13.8" x14ac:dyDescent="0.3"/>
  <cols>
    <col min="1" max="1" width="4.109375" style="10" customWidth="1"/>
    <col min="2" max="2" width="26.21875" style="10" customWidth="1"/>
    <col min="3" max="3" width="37.109375" style="10" customWidth="1"/>
    <col min="4" max="4" width="14" style="10" customWidth="1"/>
    <col min="5" max="5" width="8.77734375" style="10" customWidth="1"/>
    <col min="6" max="7" width="10" style="10" customWidth="1"/>
    <col min="8" max="8" width="12.44140625" style="10" customWidth="1"/>
    <col min="9" max="9" width="19.44140625" style="10" customWidth="1"/>
    <col min="10" max="21" width="5.5546875" style="10" customWidth="1"/>
    <col min="22" max="16384" width="10.44140625" style="10"/>
  </cols>
  <sheetData>
    <row r="1" spans="1:10" s="6" customFormat="1" x14ac:dyDescent="0.3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3">
      <c r="D2" s="7"/>
      <c r="E2" s="8"/>
      <c r="F2" s="5"/>
      <c r="G2" s="5"/>
      <c r="H2" s="5"/>
      <c r="I2" s="5"/>
      <c r="J2" s="5"/>
    </row>
    <row r="3" spans="1:10" x14ac:dyDescent="0.3">
      <c r="A3" s="9"/>
      <c r="B3" s="9"/>
      <c r="C3" s="9"/>
      <c r="D3" s="9"/>
      <c r="E3" s="9"/>
      <c r="F3" s="9"/>
      <c r="G3" s="9"/>
      <c r="H3" s="9"/>
    </row>
    <row r="4" spans="1:10" x14ac:dyDescent="0.3">
      <c r="A4" s="11"/>
      <c r="B4" s="11"/>
      <c r="C4" s="140" t="s">
        <v>2</v>
      </c>
      <c r="D4" s="140"/>
      <c r="E4" s="140"/>
      <c r="F4" s="140"/>
      <c r="G4" s="140"/>
      <c r="H4" s="140"/>
    </row>
    <row r="5" spans="1:10" x14ac:dyDescent="0.3">
      <c r="A5" s="140" t="s">
        <v>72</v>
      </c>
      <c r="B5" s="140"/>
      <c r="C5" s="140"/>
      <c r="D5" s="140"/>
      <c r="E5" s="140"/>
      <c r="F5" s="140"/>
      <c r="G5" s="140"/>
      <c r="H5" s="140"/>
      <c r="I5" s="140"/>
    </row>
    <row r="6" spans="1:10" x14ac:dyDescent="0.3">
      <c r="A6" s="10" t="s">
        <v>4</v>
      </c>
      <c r="C6" s="12" t="s">
        <v>5</v>
      </c>
    </row>
    <row r="7" spans="1:10" x14ac:dyDescent="0.3">
      <c r="A7" s="10" t="s">
        <v>6</v>
      </c>
      <c r="C7" s="12" t="s">
        <v>192</v>
      </c>
      <c r="D7" s="133">
        <f>C10</f>
        <v>117</v>
      </c>
      <c r="E7" s="10" t="str">
        <f>C9</f>
        <v>понедельник</v>
      </c>
    </row>
    <row r="8" spans="1:10" x14ac:dyDescent="0.3">
      <c r="A8" s="10" t="s">
        <v>7</v>
      </c>
      <c r="C8" s="13"/>
    </row>
    <row r="9" spans="1:10" x14ac:dyDescent="0.3">
      <c r="A9" s="10" t="s">
        <v>8</v>
      </c>
      <c r="C9" s="12" t="s">
        <v>48</v>
      </c>
    </row>
    <row r="10" spans="1:10" x14ac:dyDescent="0.3">
      <c r="A10" s="10" t="s">
        <v>9</v>
      </c>
      <c r="C10" s="50">
        <f>SUM(D16:D35)</f>
        <v>117</v>
      </c>
    </row>
    <row r="11" spans="1:10" x14ac:dyDescent="0.3">
      <c r="A11" s="10" t="s">
        <v>10</v>
      </c>
      <c r="C11" s="12" t="s">
        <v>11</v>
      </c>
    </row>
    <row r="12" spans="1:10" x14ac:dyDescent="0.3">
      <c r="A12" s="15" t="s">
        <v>12</v>
      </c>
      <c r="B12" s="15"/>
      <c r="C12" s="14" t="s">
        <v>39</v>
      </c>
      <c r="D12" s="16"/>
      <c r="F12" s="14"/>
      <c r="G12" s="14"/>
    </row>
    <row r="13" spans="1:10" x14ac:dyDescent="0.3">
      <c r="C13" s="13"/>
      <c r="G13" s="65"/>
      <c r="H13" s="10" t="s">
        <v>173</v>
      </c>
    </row>
    <row r="14" spans="1:10" x14ac:dyDescent="0.3">
      <c r="A14" s="141" t="s">
        <v>13</v>
      </c>
      <c r="B14" s="143" t="s">
        <v>14</v>
      </c>
      <c r="C14" s="145" t="s">
        <v>15</v>
      </c>
      <c r="D14" s="143" t="s">
        <v>16</v>
      </c>
      <c r="E14" s="143" t="s">
        <v>17</v>
      </c>
      <c r="F14" s="143"/>
      <c r="G14" s="143"/>
      <c r="H14" s="143"/>
      <c r="I14" s="143" t="s">
        <v>18</v>
      </c>
    </row>
    <row r="15" spans="1:10" ht="27.6" x14ac:dyDescent="0.3">
      <c r="A15" s="142"/>
      <c r="B15" s="144"/>
      <c r="C15" s="146"/>
      <c r="D15" s="147"/>
      <c r="E15" s="116" t="s">
        <v>19</v>
      </c>
      <c r="F15" s="116" t="s">
        <v>20</v>
      </c>
      <c r="G15" s="116" t="s">
        <v>21</v>
      </c>
      <c r="H15" s="116" t="s">
        <v>22</v>
      </c>
      <c r="I15" s="143"/>
    </row>
    <row r="16" spans="1:10" ht="27.6" x14ac:dyDescent="0.3">
      <c r="A16" s="17"/>
      <c r="B16" s="19" t="s">
        <v>25</v>
      </c>
      <c r="C16" s="25" t="s">
        <v>24</v>
      </c>
      <c r="D16" s="87"/>
      <c r="E16" s="26">
        <v>0</v>
      </c>
      <c r="F16" s="22">
        <v>0.44791666666666669</v>
      </c>
      <c r="G16" s="23">
        <v>6.9444444444444441E-3</v>
      </c>
      <c r="H16" s="24">
        <f t="shared" ref="H16:H30" si="0">F16+G16</f>
        <v>0.4548611111111111</v>
      </c>
      <c r="I16" s="18" t="s">
        <v>26</v>
      </c>
    </row>
    <row r="17" spans="1:10" x14ac:dyDescent="0.3">
      <c r="A17" s="17"/>
      <c r="B17" s="19"/>
      <c r="C17" s="27" t="s">
        <v>27</v>
      </c>
      <c r="D17" s="87">
        <v>1.5</v>
      </c>
      <c r="E17" s="26">
        <v>3.4722222222222099E-3</v>
      </c>
      <c r="F17" s="22">
        <f t="shared" ref="F17:F30" si="1">H16+E17</f>
        <v>0.45833333333333331</v>
      </c>
      <c r="G17" s="118">
        <v>2.7777777777777776E-2</v>
      </c>
      <c r="H17" s="24">
        <f t="shared" si="0"/>
        <v>0.4861111111111111</v>
      </c>
      <c r="I17" s="28"/>
    </row>
    <row r="18" spans="1:10" ht="41.4" x14ac:dyDescent="0.3">
      <c r="A18" s="17"/>
      <c r="B18" s="29" t="s">
        <v>28</v>
      </c>
      <c r="C18" s="20" t="s">
        <v>24</v>
      </c>
      <c r="D18" s="87">
        <v>1.5</v>
      </c>
      <c r="E18" s="30">
        <v>3.472222222222222E-3</v>
      </c>
      <c r="F18" s="22">
        <f t="shared" si="1"/>
        <v>0.48958333333333331</v>
      </c>
      <c r="G18" s="118">
        <v>6.9444444444444441E-3</v>
      </c>
      <c r="H18" s="24">
        <f t="shared" si="0"/>
        <v>0.49652777777777773</v>
      </c>
      <c r="I18" s="117" t="s">
        <v>29</v>
      </c>
    </row>
    <row r="19" spans="1:10" x14ac:dyDescent="0.3">
      <c r="A19" s="31">
        <v>1</v>
      </c>
      <c r="B19" s="52">
        <v>117042</v>
      </c>
      <c r="C19" s="53" t="s">
        <v>65</v>
      </c>
      <c r="D19" s="52">
        <v>34</v>
      </c>
      <c r="E19" s="54">
        <v>5.5555555555555552E-2</v>
      </c>
      <c r="F19" s="22">
        <f>H18+E19</f>
        <v>0.55208333333333326</v>
      </c>
      <c r="G19" s="118">
        <v>6.9444444444444441E-3</v>
      </c>
      <c r="H19" s="24">
        <f t="shared" si="0"/>
        <v>0.55902777777777768</v>
      </c>
      <c r="I19" s="148" t="s">
        <v>30</v>
      </c>
    </row>
    <row r="20" spans="1:10" x14ac:dyDescent="0.3">
      <c r="A20" s="31">
        <f>A19+1</f>
        <v>2</v>
      </c>
      <c r="B20" s="52">
        <v>117624</v>
      </c>
      <c r="C20" s="53" t="s">
        <v>66</v>
      </c>
      <c r="D20" s="52">
        <v>2</v>
      </c>
      <c r="E20" s="54">
        <v>6.9444444444444441E-3</v>
      </c>
      <c r="F20" s="22">
        <f t="shared" ref="F20:F29" si="2">H19+E20</f>
        <v>0.5659722222222221</v>
      </c>
      <c r="G20" s="118">
        <v>6.9444444444444441E-3</v>
      </c>
      <c r="H20" s="24">
        <f t="shared" si="0"/>
        <v>0.57291666666666652</v>
      </c>
      <c r="I20" s="149"/>
    </row>
    <row r="21" spans="1:10" x14ac:dyDescent="0.3">
      <c r="A21" s="31">
        <f t="shared" ref="A21:A28" si="3">A20+1</f>
        <v>3</v>
      </c>
      <c r="B21" s="52">
        <v>117623</v>
      </c>
      <c r="C21" s="53" t="s">
        <v>66</v>
      </c>
      <c r="D21" s="52">
        <v>0.5</v>
      </c>
      <c r="E21" s="54">
        <v>3.472222222222222E-3</v>
      </c>
      <c r="F21" s="22">
        <f t="shared" si="2"/>
        <v>0.57638888888888873</v>
      </c>
      <c r="G21" s="118">
        <v>6.9444444444444441E-3</v>
      </c>
      <c r="H21" s="24">
        <f t="shared" si="0"/>
        <v>0.58333333333333315</v>
      </c>
      <c r="I21" s="150"/>
    </row>
    <row r="22" spans="1:10" ht="30" customHeight="1" x14ac:dyDescent="0.3">
      <c r="A22" s="31">
        <f t="shared" si="3"/>
        <v>4</v>
      </c>
      <c r="B22" s="52">
        <v>115561</v>
      </c>
      <c r="C22" s="53" t="s">
        <v>68</v>
      </c>
      <c r="D22" s="52">
        <v>16</v>
      </c>
      <c r="E22" s="54">
        <v>2.0833333333333332E-2</v>
      </c>
      <c r="F22" s="22">
        <f t="shared" si="2"/>
        <v>0.60416666666666652</v>
      </c>
      <c r="G22" s="118">
        <v>1.38888888888889E-2</v>
      </c>
      <c r="H22" s="24">
        <f t="shared" si="0"/>
        <v>0.61805555555555547</v>
      </c>
      <c r="I22" s="151" t="s">
        <v>191</v>
      </c>
    </row>
    <row r="23" spans="1:10" ht="30" customHeight="1" x14ac:dyDescent="0.3">
      <c r="A23" s="31">
        <f t="shared" si="3"/>
        <v>5</v>
      </c>
      <c r="B23" s="52">
        <v>115582</v>
      </c>
      <c r="C23" s="53" t="s">
        <v>69</v>
      </c>
      <c r="D23" s="52">
        <v>2</v>
      </c>
      <c r="E23" s="54">
        <v>6.9444444444444441E-3</v>
      </c>
      <c r="F23" s="33">
        <f>H22+E23</f>
        <v>0.62499999999999989</v>
      </c>
      <c r="G23" s="118">
        <v>1.38888888888889E-2</v>
      </c>
      <c r="H23" s="24">
        <f t="shared" si="0"/>
        <v>0.63888888888888884</v>
      </c>
      <c r="I23" s="151"/>
    </row>
    <row r="24" spans="1:10" ht="30" customHeight="1" x14ac:dyDescent="0.3">
      <c r="A24" s="31">
        <f t="shared" si="3"/>
        <v>6</v>
      </c>
      <c r="B24" s="52">
        <v>115551</v>
      </c>
      <c r="C24" s="53" t="s">
        <v>70</v>
      </c>
      <c r="D24" s="52">
        <v>2</v>
      </c>
      <c r="E24" s="54">
        <v>6.9444444444444441E-3</v>
      </c>
      <c r="F24" s="33">
        <f>H23+E24</f>
        <v>0.64583333333333326</v>
      </c>
      <c r="G24" s="118">
        <v>1.38888888888889E-2</v>
      </c>
      <c r="H24" s="24">
        <f t="shared" si="0"/>
        <v>0.65972222222222221</v>
      </c>
      <c r="I24" s="151"/>
    </row>
    <row r="25" spans="1:10" x14ac:dyDescent="0.3">
      <c r="A25" s="31">
        <f t="shared" si="3"/>
        <v>7</v>
      </c>
      <c r="B25" s="52">
        <v>115569</v>
      </c>
      <c r="C25" s="53" t="s">
        <v>71</v>
      </c>
      <c r="D25" s="52">
        <v>1.5</v>
      </c>
      <c r="E25" s="54">
        <v>6.9444444444444441E-3</v>
      </c>
      <c r="F25" s="22">
        <f>H24+E25</f>
        <v>0.66666666666666663</v>
      </c>
      <c r="G25" s="118">
        <v>1.38888888888889E-2</v>
      </c>
      <c r="H25" s="24">
        <f t="shared" si="0"/>
        <v>0.68055555555555558</v>
      </c>
      <c r="I25" s="151"/>
    </row>
    <row r="26" spans="1:10" x14ac:dyDescent="0.3">
      <c r="A26" s="31">
        <f t="shared" si="3"/>
        <v>8</v>
      </c>
      <c r="B26" s="52">
        <v>117624</v>
      </c>
      <c r="C26" s="53" t="s">
        <v>66</v>
      </c>
      <c r="D26" s="52">
        <v>18.5</v>
      </c>
      <c r="E26" s="54">
        <v>3.4722222222222224E-2</v>
      </c>
      <c r="F26" s="22">
        <f t="shared" si="2"/>
        <v>0.71527777777777779</v>
      </c>
      <c r="G26" s="118">
        <v>6.9444444444444441E-3</v>
      </c>
      <c r="H26" s="24">
        <f t="shared" si="0"/>
        <v>0.72222222222222221</v>
      </c>
      <c r="I26" s="148" t="s">
        <v>32</v>
      </c>
    </row>
    <row r="27" spans="1:10" x14ac:dyDescent="0.3">
      <c r="A27" s="31">
        <f t="shared" si="3"/>
        <v>9</v>
      </c>
      <c r="B27" s="52">
        <v>117623</v>
      </c>
      <c r="C27" s="53" t="s">
        <v>66</v>
      </c>
      <c r="D27" s="52">
        <v>0.5</v>
      </c>
      <c r="E27" s="54">
        <v>3.472222222222222E-3</v>
      </c>
      <c r="F27" s="22">
        <f t="shared" si="2"/>
        <v>0.72569444444444442</v>
      </c>
      <c r="G27" s="118">
        <v>6.9444444444444441E-3</v>
      </c>
      <c r="H27" s="24">
        <f t="shared" si="0"/>
        <v>0.73263888888888884</v>
      </c>
      <c r="I27" s="149"/>
    </row>
    <row r="28" spans="1:10" x14ac:dyDescent="0.3">
      <c r="A28" s="31">
        <f t="shared" si="3"/>
        <v>10</v>
      </c>
      <c r="B28" s="52">
        <v>117042</v>
      </c>
      <c r="C28" s="53" t="s">
        <v>65</v>
      </c>
      <c r="D28" s="52">
        <v>1.5</v>
      </c>
      <c r="E28" s="54">
        <v>3.472222222222222E-3</v>
      </c>
      <c r="F28" s="22">
        <f t="shared" si="2"/>
        <v>0.73611111111111105</v>
      </c>
      <c r="G28" s="118">
        <v>6.9444444444444441E-3</v>
      </c>
      <c r="H28" s="24">
        <f t="shared" si="0"/>
        <v>0.74305555555555547</v>
      </c>
      <c r="I28" s="149"/>
      <c r="J28" s="10" t="s">
        <v>171</v>
      </c>
    </row>
    <row r="29" spans="1:10" ht="27.6" x14ac:dyDescent="0.3">
      <c r="A29" s="31"/>
      <c r="B29" s="19" t="s">
        <v>23</v>
      </c>
      <c r="C29" s="34" t="s">
        <v>24</v>
      </c>
      <c r="D29" s="32">
        <v>34</v>
      </c>
      <c r="E29" s="26">
        <v>4.5138888888888888E-2</v>
      </c>
      <c r="F29" s="22">
        <f t="shared" si="2"/>
        <v>0.78819444444444431</v>
      </c>
      <c r="G29" s="118">
        <v>2.7777777777777776E-2</v>
      </c>
      <c r="H29" s="24">
        <f t="shared" si="0"/>
        <v>0.8159722222222221</v>
      </c>
      <c r="I29" s="117"/>
    </row>
    <row r="30" spans="1:10" ht="27.6" x14ac:dyDescent="0.3">
      <c r="A30" s="31"/>
      <c r="B30" s="19" t="s">
        <v>25</v>
      </c>
      <c r="C30" s="89" t="s">
        <v>24</v>
      </c>
      <c r="D30" s="88">
        <v>1.5</v>
      </c>
      <c r="E30" s="26">
        <v>3.472222222222222E-3</v>
      </c>
      <c r="F30" s="22">
        <f t="shared" si="1"/>
        <v>0.81944444444444431</v>
      </c>
      <c r="G30" s="23">
        <v>6.9444444444444441E-3</v>
      </c>
      <c r="H30" s="24">
        <f t="shared" si="0"/>
        <v>0.82638888888888873</v>
      </c>
      <c r="I30" s="18" t="s">
        <v>26</v>
      </c>
    </row>
    <row r="31" spans="1:10" x14ac:dyDescent="0.3">
      <c r="D31" s="37"/>
      <c r="E31" s="38"/>
      <c r="F31" s="38"/>
      <c r="G31" s="38"/>
      <c r="H31" s="38"/>
      <c r="I31" s="39"/>
    </row>
    <row r="32" spans="1:10" x14ac:dyDescent="0.3">
      <c r="B32" s="40" t="s">
        <v>34</v>
      </c>
      <c r="C32" s="90">
        <f>H30-F16</f>
        <v>0.37847222222222204</v>
      </c>
      <c r="D32" s="40"/>
      <c r="E32" s="40"/>
      <c r="F32" s="40"/>
      <c r="G32" s="40"/>
      <c r="H32" s="41"/>
    </row>
    <row r="33" spans="2:9" x14ac:dyDescent="0.3">
      <c r="B33" s="40" t="s">
        <v>35</v>
      </c>
      <c r="C33" s="91">
        <f>SUM(E16:E30)</f>
        <v>0.20486111111111108</v>
      </c>
      <c r="D33" s="40"/>
      <c r="E33" s="42"/>
      <c r="F33" s="40"/>
      <c r="G33" s="40"/>
      <c r="H33" s="43"/>
      <c r="I33" s="44"/>
    </row>
    <row r="34" spans="2:9" x14ac:dyDescent="0.3">
      <c r="B34" s="40" t="s">
        <v>36</v>
      </c>
      <c r="C34" s="90">
        <f>SUM(G16:G30)</f>
        <v>0.17361111111111113</v>
      </c>
      <c r="D34" s="40"/>
      <c r="E34" s="40"/>
      <c r="F34" s="40"/>
      <c r="G34" s="40"/>
      <c r="H34" s="43"/>
      <c r="I34" s="46"/>
    </row>
    <row r="35" spans="2:9" x14ac:dyDescent="0.3">
      <c r="B35" s="47"/>
      <c r="C35" s="47"/>
      <c r="E35" s="48"/>
      <c r="F35" s="48"/>
      <c r="G35" s="48"/>
      <c r="H35" s="48"/>
      <c r="I35" s="44"/>
    </row>
    <row r="36" spans="2:9" x14ac:dyDescent="0.3">
      <c r="B36" s="47"/>
      <c r="C36" s="45"/>
      <c r="E36" s="48"/>
      <c r="F36" s="48"/>
      <c r="G36" s="48"/>
      <c r="H36" s="48"/>
    </row>
    <row r="37" spans="2:9" s="5" customFormat="1" x14ac:dyDescent="0.3">
      <c r="B37" s="49"/>
      <c r="E37" s="6"/>
      <c r="F37" s="6"/>
      <c r="G37" s="6"/>
      <c r="H37" s="6"/>
      <c r="I37" s="6"/>
    </row>
    <row r="41" spans="2:9" x14ac:dyDescent="0.3">
      <c r="E41" s="48"/>
    </row>
    <row r="42" spans="2:9" x14ac:dyDescent="0.3">
      <c r="E42" s="48"/>
    </row>
  </sheetData>
  <mergeCells count="11">
    <mergeCell ref="I19:I21"/>
    <mergeCell ref="I22:I25"/>
    <mergeCell ref="I26:I28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7"/>
  <sheetViews>
    <sheetView zoomScaleNormal="100" workbookViewId="0">
      <selection activeCell="A33" sqref="A33:XFD40"/>
    </sheetView>
  </sheetViews>
  <sheetFormatPr defaultColWidth="10.44140625" defaultRowHeight="15.6" x14ac:dyDescent="0.3"/>
  <cols>
    <col min="1" max="1" width="4.109375" style="160" customWidth="1"/>
    <col min="2" max="2" width="26.33203125" style="160" customWidth="1"/>
    <col min="3" max="3" width="34.88671875" style="160" customWidth="1"/>
    <col min="4" max="4" width="14" style="160" customWidth="1"/>
    <col min="5" max="5" width="8.6640625" style="160" customWidth="1"/>
    <col min="6" max="7" width="10" style="160" customWidth="1"/>
    <col min="8" max="8" width="12.44140625" style="160" customWidth="1"/>
    <col min="9" max="9" width="19.44140625" style="160" customWidth="1"/>
    <col min="10" max="21" width="5.5546875" style="160" customWidth="1"/>
    <col min="22" max="16384" width="10.44140625" style="160"/>
  </cols>
  <sheetData>
    <row r="1" spans="1:10" s="156" customFormat="1" x14ac:dyDescent="0.3">
      <c r="A1" s="152"/>
      <c r="B1" s="152"/>
      <c r="C1" s="152"/>
      <c r="D1" s="153"/>
      <c r="E1" s="154"/>
      <c r="F1" s="155"/>
      <c r="G1" s="155"/>
      <c r="H1" s="155"/>
      <c r="I1" s="155"/>
      <c r="J1" s="155"/>
    </row>
    <row r="2" spans="1:10" s="156" customFormat="1" x14ac:dyDescent="0.3">
      <c r="D2" s="157"/>
      <c r="E2" s="158"/>
      <c r="F2" s="155"/>
      <c r="G2" s="155"/>
      <c r="H2" s="155"/>
      <c r="I2" s="155"/>
      <c r="J2" s="155"/>
    </row>
    <row r="3" spans="1:10" x14ac:dyDescent="0.3">
      <c r="A3" s="159"/>
      <c r="B3" s="159"/>
      <c r="C3" s="159"/>
      <c r="D3" s="159"/>
      <c r="E3" s="159"/>
      <c r="F3" s="159"/>
      <c r="G3" s="159"/>
      <c r="H3" s="159"/>
    </row>
    <row r="4" spans="1:10" x14ac:dyDescent="0.3">
      <c r="A4" s="161"/>
      <c r="B4" s="161"/>
      <c r="C4" s="162" t="s">
        <v>2</v>
      </c>
      <c r="D4" s="162"/>
      <c r="E4" s="162"/>
      <c r="F4" s="162"/>
      <c r="G4" s="162"/>
      <c r="H4" s="162"/>
    </row>
    <row r="5" spans="1:10" x14ac:dyDescent="0.3">
      <c r="A5" s="162" t="s">
        <v>72</v>
      </c>
      <c r="B5" s="162"/>
      <c r="C5" s="162"/>
      <c r="D5" s="162"/>
      <c r="E5" s="162"/>
      <c r="F5" s="162"/>
      <c r="G5" s="162"/>
      <c r="H5" s="162"/>
      <c r="I5" s="162"/>
    </row>
    <row r="6" spans="1:10" x14ac:dyDescent="0.3">
      <c r="A6" s="160" t="s">
        <v>4</v>
      </c>
      <c r="C6" s="163" t="s">
        <v>5</v>
      </c>
    </row>
    <row r="7" spans="1:10" x14ac:dyDescent="0.3">
      <c r="A7" s="160" t="s">
        <v>205</v>
      </c>
      <c r="C7" s="163" t="s">
        <v>332</v>
      </c>
      <c r="D7" s="160" t="str">
        <f>CONCATENATE(B18,"-",B19,"-",B20,"-",B21,"-",B22,"-",B23,"-",B24,"-",B25)</f>
        <v>ЛЦ Внуково-2-115533-115487-115612-115408-115211-115533-ЛЦ Внуково-2</v>
      </c>
      <c r="E7" s="160" t="str">
        <f>C9</f>
        <v>вторник-суббота</v>
      </c>
      <c r="F7" s="164">
        <f>F17</f>
        <v>0.47569444444444442</v>
      </c>
      <c r="G7" s="164">
        <f>H26</f>
        <v>0.79166666666666663</v>
      </c>
    </row>
    <row r="8" spans="1:10" x14ac:dyDescent="0.3">
      <c r="A8" s="160" t="s">
        <v>206</v>
      </c>
      <c r="C8" s="165"/>
    </row>
    <row r="9" spans="1:10" x14ac:dyDescent="0.3">
      <c r="A9" s="160" t="s">
        <v>8</v>
      </c>
      <c r="C9" s="163" t="s">
        <v>56</v>
      </c>
    </row>
    <row r="10" spans="1:10" x14ac:dyDescent="0.3">
      <c r="A10" s="160" t="s">
        <v>207</v>
      </c>
      <c r="C10" s="163" t="s">
        <v>208</v>
      </c>
      <c r="G10" s="166"/>
    </row>
    <row r="11" spans="1:10" x14ac:dyDescent="0.3">
      <c r="A11" s="160" t="s">
        <v>9</v>
      </c>
      <c r="C11" s="223">
        <f>SUM(D17:D26)</f>
        <v>117</v>
      </c>
    </row>
    <row r="12" spans="1:10" x14ac:dyDescent="0.3">
      <c r="A12" s="160" t="s">
        <v>10</v>
      </c>
      <c r="C12" s="163" t="s">
        <v>11</v>
      </c>
    </row>
    <row r="13" spans="1:10" x14ac:dyDescent="0.3">
      <c r="A13" s="168" t="s">
        <v>12</v>
      </c>
      <c r="B13" s="168"/>
      <c r="C13" s="169" t="s">
        <v>39</v>
      </c>
      <c r="D13" s="170"/>
      <c r="F13" s="169"/>
      <c r="G13" s="169"/>
    </row>
    <row r="14" spans="1:10" x14ac:dyDescent="0.3">
      <c r="C14" s="165"/>
      <c r="G14" s="171"/>
      <c r="H14" s="160" t="s">
        <v>286</v>
      </c>
    </row>
    <row r="15" spans="1:10" x14ac:dyDescent="0.3">
      <c r="A15" s="172" t="s">
        <v>13</v>
      </c>
      <c r="B15" s="173" t="s">
        <v>14</v>
      </c>
      <c r="C15" s="174" t="s">
        <v>15</v>
      </c>
      <c r="D15" s="173" t="s">
        <v>16</v>
      </c>
      <c r="E15" s="173" t="s">
        <v>17</v>
      </c>
      <c r="F15" s="173"/>
      <c r="G15" s="173"/>
      <c r="H15" s="173"/>
      <c r="I15" s="173" t="s">
        <v>18</v>
      </c>
    </row>
    <row r="16" spans="1:10" ht="46.8" x14ac:dyDescent="0.3">
      <c r="A16" s="175"/>
      <c r="B16" s="176"/>
      <c r="C16" s="177"/>
      <c r="D16" s="178"/>
      <c r="E16" s="179" t="s">
        <v>19</v>
      </c>
      <c r="F16" s="179" t="s">
        <v>20</v>
      </c>
      <c r="G16" s="179" t="s">
        <v>21</v>
      </c>
      <c r="H16" s="179" t="s">
        <v>22</v>
      </c>
      <c r="I16" s="173"/>
    </row>
    <row r="17" spans="1:10" ht="31.2" x14ac:dyDescent="0.3">
      <c r="A17" s="180"/>
      <c r="B17" s="181" t="s">
        <v>25</v>
      </c>
      <c r="C17" s="182" t="s">
        <v>24</v>
      </c>
      <c r="D17" s="190"/>
      <c r="E17" s="184"/>
      <c r="F17" s="185">
        <v>0.47569444444444442</v>
      </c>
      <c r="G17" s="186">
        <v>6.9444444444444441E-3</v>
      </c>
      <c r="H17" s="187">
        <f>F17+G17</f>
        <v>0.48263888888888884</v>
      </c>
      <c r="I17" s="188" t="s">
        <v>26</v>
      </c>
    </row>
    <row r="18" spans="1:10" ht="31.2" x14ac:dyDescent="0.3">
      <c r="A18" s="180"/>
      <c r="B18" s="181" t="s">
        <v>23</v>
      </c>
      <c r="C18" s="189" t="s">
        <v>24</v>
      </c>
      <c r="D18" s="190">
        <v>1.5</v>
      </c>
      <c r="E18" s="184">
        <v>3.4722222222222099E-3</v>
      </c>
      <c r="F18" s="185">
        <f t="shared" ref="F18:F26" si="0">H17+E18</f>
        <v>0.48611111111111105</v>
      </c>
      <c r="G18" s="191">
        <v>2.7777777777777776E-2</v>
      </c>
      <c r="H18" s="187">
        <f t="shared" ref="H18:H25" si="1">F18+G18</f>
        <v>0.51388888888888884</v>
      </c>
      <c r="I18" s="192" t="s">
        <v>27</v>
      </c>
      <c r="J18" s="160" t="s">
        <v>27</v>
      </c>
    </row>
    <row r="19" spans="1:10" x14ac:dyDescent="0.3">
      <c r="A19" s="193">
        <v>1</v>
      </c>
      <c r="B19" s="194">
        <v>115533</v>
      </c>
      <c r="C19" s="195" t="s">
        <v>333</v>
      </c>
      <c r="D19" s="224">
        <v>41</v>
      </c>
      <c r="E19" s="197">
        <v>5.2083333333333336E-2</v>
      </c>
      <c r="F19" s="185">
        <f t="shared" si="0"/>
        <v>0.56597222222222221</v>
      </c>
      <c r="G19" s="191">
        <v>6.9444444444444441E-3</v>
      </c>
      <c r="H19" s="187">
        <f t="shared" si="1"/>
        <v>0.57291666666666663</v>
      </c>
      <c r="I19" s="225" t="s">
        <v>157</v>
      </c>
    </row>
    <row r="20" spans="1:10" x14ac:dyDescent="0.3">
      <c r="A20" s="193">
        <f>A19+1</f>
        <v>2</v>
      </c>
      <c r="B20" s="194">
        <v>115487</v>
      </c>
      <c r="C20" s="195" t="s">
        <v>334</v>
      </c>
      <c r="D20" s="224">
        <v>3</v>
      </c>
      <c r="E20" s="197">
        <v>6.9444444444444441E-3</v>
      </c>
      <c r="F20" s="185">
        <f t="shared" si="0"/>
        <v>0.57986111111111105</v>
      </c>
      <c r="G20" s="191">
        <v>1.38888888888889E-2</v>
      </c>
      <c r="H20" s="187">
        <f t="shared" si="1"/>
        <v>0.59375</v>
      </c>
      <c r="I20" s="222" t="s">
        <v>213</v>
      </c>
    </row>
    <row r="21" spans="1:10" x14ac:dyDescent="0.3">
      <c r="A21" s="193">
        <f t="shared" ref="A21:A24" si="2">A20+1</f>
        <v>3</v>
      </c>
      <c r="B21" s="194">
        <v>115612</v>
      </c>
      <c r="C21" s="195" t="s">
        <v>335</v>
      </c>
      <c r="D21" s="224">
        <v>10.5</v>
      </c>
      <c r="E21" s="197">
        <v>1.7361111111111112E-2</v>
      </c>
      <c r="F21" s="226">
        <f>H20+E21</f>
        <v>0.61111111111111116</v>
      </c>
      <c r="G21" s="191">
        <v>1.38888888888889E-2</v>
      </c>
      <c r="H21" s="187">
        <f t="shared" si="1"/>
        <v>0.62500000000000011</v>
      </c>
      <c r="I21" s="222"/>
    </row>
    <row r="22" spans="1:10" x14ac:dyDescent="0.3">
      <c r="A22" s="193">
        <f t="shared" si="2"/>
        <v>4</v>
      </c>
      <c r="B22" s="194">
        <v>115408</v>
      </c>
      <c r="C22" s="195" t="s">
        <v>336</v>
      </c>
      <c r="D22" s="224">
        <v>2</v>
      </c>
      <c r="E22" s="197">
        <v>6.9444444444444441E-3</v>
      </c>
      <c r="F22" s="226">
        <f>H21+E22</f>
        <v>0.63194444444444453</v>
      </c>
      <c r="G22" s="191">
        <v>1.3888888888888888E-2</v>
      </c>
      <c r="H22" s="187">
        <f t="shared" si="1"/>
        <v>0.64583333333333337</v>
      </c>
      <c r="I22" s="222"/>
    </row>
    <row r="23" spans="1:10" x14ac:dyDescent="0.3">
      <c r="A23" s="193">
        <f t="shared" si="2"/>
        <v>5</v>
      </c>
      <c r="B23" s="194">
        <v>115211</v>
      </c>
      <c r="C23" s="195" t="s">
        <v>337</v>
      </c>
      <c r="D23" s="224">
        <v>6</v>
      </c>
      <c r="E23" s="197">
        <v>1.0416666666666666E-2</v>
      </c>
      <c r="F23" s="226">
        <f>H22+E23</f>
        <v>0.65625</v>
      </c>
      <c r="G23" s="191">
        <v>1.38888888888889E-2</v>
      </c>
      <c r="H23" s="187">
        <f t="shared" si="1"/>
        <v>0.67013888888888895</v>
      </c>
      <c r="I23" s="222"/>
    </row>
    <row r="24" spans="1:10" x14ac:dyDescent="0.3">
      <c r="A24" s="193">
        <f t="shared" si="2"/>
        <v>6</v>
      </c>
      <c r="B24" s="194">
        <v>115533</v>
      </c>
      <c r="C24" s="195" t="s">
        <v>333</v>
      </c>
      <c r="D24" s="224">
        <v>8.5</v>
      </c>
      <c r="E24" s="197">
        <v>1.3888888888888888E-2</v>
      </c>
      <c r="F24" s="226">
        <f>H23+E24</f>
        <v>0.68402777777777779</v>
      </c>
      <c r="G24" s="191">
        <v>6.9444444444444441E-3</v>
      </c>
      <c r="H24" s="187">
        <f t="shared" si="1"/>
        <v>0.69097222222222221</v>
      </c>
      <c r="I24" s="225" t="s">
        <v>80</v>
      </c>
      <c r="J24" s="160" t="s">
        <v>171</v>
      </c>
    </row>
    <row r="25" spans="1:10" ht="31.2" x14ac:dyDescent="0.3">
      <c r="A25" s="193"/>
      <c r="B25" s="181" t="s">
        <v>23</v>
      </c>
      <c r="C25" s="227" t="s">
        <v>24</v>
      </c>
      <c r="D25" s="228">
        <v>43</v>
      </c>
      <c r="E25" s="184">
        <v>6.25E-2</v>
      </c>
      <c r="F25" s="185">
        <f t="shared" si="0"/>
        <v>0.75347222222222221</v>
      </c>
      <c r="G25" s="191">
        <v>2.7777777777777776E-2</v>
      </c>
      <c r="H25" s="187">
        <f t="shared" si="1"/>
        <v>0.78125</v>
      </c>
      <c r="I25" s="204" t="s">
        <v>290</v>
      </c>
    </row>
    <row r="26" spans="1:10" ht="31.2" x14ac:dyDescent="0.3">
      <c r="A26" s="193"/>
      <c r="B26" s="181" t="s">
        <v>25</v>
      </c>
      <c r="C26" s="203" t="s">
        <v>24</v>
      </c>
      <c r="D26" s="229">
        <v>1.5</v>
      </c>
      <c r="E26" s="184">
        <v>3.472222222222222E-3</v>
      </c>
      <c r="F26" s="185">
        <f t="shared" si="0"/>
        <v>0.78472222222222221</v>
      </c>
      <c r="G26" s="186">
        <v>6.9444444444444441E-3</v>
      </c>
      <c r="H26" s="187">
        <f>F26+G26</f>
        <v>0.79166666666666663</v>
      </c>
      <c r="I26" s="188" t="s">
        <v>26</v>
      </c>
    </row>
    <row r="27" spans="1:10" x14ac:dyDescent="0.3">
      <c r="D27" s="206"/>
      <c r="E27" s="207"/>
      <c r="F27" s="207"/>
      <c r="G27" s="207"/>
      <c r="H27" s="207"/>
      <c r="I27" s="208"/>
    </row>
    <row r="28" spans="1:10" x14ac:dyDescent="0.3">
      <c r="B28" s="209" t="s">
        <v>34</v>
      </c>
      <c r="C28" s="210">
        <f>H26-F17</f>
        <v>0.31597222222222221</v>
      </c>
      <c r="D28" s="209"/>
      <c r="E28" s="209"/>
      <c r="F28" s="209"/>
      <c r="G28" s="209"/>
      <c r="H28" s="211"/>
    </row>
    <row r="29" spans="1:10" x14ac:dyDescent="0.3">
      <c r="B29" s="209" t="s">
        <v>35</v>
      </c>
      <c r="C29" s="212" t="str">
        <f>IF(MINUTE(SUM(E17:E26))=0,CONCATENATE(HOUR(SUM(E17:E26))," час."),CONCATENATE(HOUR(SUM(E17:E26))," час. ",MINUTE(SUM(E17:E26))," мин."))</f>
        <v>4 час. 15 мин.</v>
      </c>
      <c r="D29" s="209"/>
      <c r="E29" s="212"/>
      <c r="F29" s="209"/>
      <c r="G29" s="209"/>
      <c r="H29" s="213"/>
      <c r="I29" s="214"/>
    </row>
    <row r="30" spans="1:10" x14ac:dyDescent="0.3">
      <c r="B30" s="209" t="s">
        <v>36</v>
      </c>
      <c r="C30" s="215" t="str">
        <f>IF(MINUTE(SUM(G17:G26))=0,CONCATENATE(HOUR(SUM(G17:G26))," час."),CONCATENATE(HOUR(SUM(G17:G26))," час. ",MINUTE(SUM(G17:G26))," мин."))</f>
        <v>3 час. 20 мин.</v>
      </c>
      <c r="D30" s="209"/>
      <c r="E30" s="209"/>
      <c r="F30" s="209"/>
      <c r="G30" s="209"/>
      <c r="H30" s="213"/>
      <c r="I30" s="216"/>
    </row>
    <row r="31" spans="1:10" x14ac:dyDescent="0.3">
      <c r="B31" s="217"/>
      <c r="C31" s="217"/>
      <c r="E31" s="218"/>
      <c r="F31" s="218"/>
      <c r="G31" s="218"/>
      <c r="H31" s="218"/>
      <c r="I31" s="214"/>
    </row>
    <row r="32" spans="1:10" x14ac:dyDescent="0.3">
      <c r="B32" s="217"/>
      <c r="C32" s="215"/>
      <c r="E32" s="218"/>
      <c r="F32" s="218"/>
      <c r="G32" s="218"/>
      <c r="H32" s="218"/>
    </row>
    <row r="36" spans="5:5" x14ac:dyDescent="0.3">
      <c r="E36" s="218"/>
    </row>
    <row r="37" spans="5:5" x14ac:dyDescent="0.3">
      <c r="E37" s="218"/>
    </row>
  </sheetData>
  <mergeCells count="9">
    <mergeCell ref="I20:I23"/>
    <mergeCell ref="C4:H4"/>
    <mergeCell ref="A5:I5"/>
    <mergeCell ref="A15:A16"/>
    <mergeCell ref="B15:B16"/>
    <mergeCell ref="C15:C16"/>
    <mergeCell ref="D15:D16"/>
    <mergeCell ref="E15:H15"/>
    <mergeCell ref="I15:I16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opLeftCell="A28" zoomScaleNormal="100" workbookViewId="0">
      <selection activeCell="A42" sqref="A36:XFD42"/>
    </sheetView>
  </sheetViews>
  <sheetFormatPr defaultColWidth="10.44140625" defaultRowHeight="13.8" x14ac:dyDescent="0.3"/>
  <cols>
    <col min="1" max="1" width="4.109375" style="10" customWidth="1"/>
    <col min="2" max="2" width="26.21875" style="10" customWidth="1"/>
    <col min="3" max="3" width="37.109375" style="10" customWidth="1"/>
    <col min="4" max="4" width="14" style="10" customWidth="1"/>
    <col min="5" max="5" width="8.77734375" style="10" customWidth="1"/>
    <col min="6" max="7" width="10" style="10" customWidth="1"/>
    <col min="8" max="8" width="12.44140625" style="10" customWidth="1"/>
    <col min="9" max="9" width="19.44140625" style="10" customWidth="1"/>
    <col min="10" max="21" width="5.5546875" style="10" customWidth="1"/>
    <col min="22" max="16384" width="10.44140625" style="10"/>
  </cols>
  <sheetData>
    <row r="1" spans="1:10" s="6" customFormat="1" x14ac:dyDescent="0.3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3">
      <c r="D2" s="7"/>
      <c r="E2" s="8"/>
      <c r="F2" s="5"/>
      <c r="G2" s="5"/>
      <c r="H2" s="5"/>
      <c r="I2" s="5"/>
      <c r="J2" s="5"/>
    </row>
    <row r="3" spans="1:10" x14ac:dyDescent="0.3">
      <c r="A3" s="9"/>
      <c r="B3" s="9"/>
      <c r="C3" s="9"/>
      <c r="D3" s="9"/>
      <c r="E3" s="9"/>
      <c r="F3" s="9"/>
      <c r="G3" s="9"/>
      <c r="H3" s="9"/>
    </row>
    <row r="4" spans="1:10" x14ac:dyDescent="0.3">
      <c r="A4" s="11"/>
      <c r="B4" s="11"/>
      <c r="C4" s="140" t="s">
        <v>2</v>
      </c>
      <c r="D4" s="140"/>
      <c r="E4" s="140"/>
      <c r="F4" s="140"/>
      <c r="G4" s="140"/>
      <c r="H4" s="140"/>
    </row>
    <row r="5" spans="1:10" x14ac:dyDescent="0.3">
      <c r="A5" s="140" t="s">
        <v>72</v>
      </c>
      <c r="B5" s="140"/>
      <c r="C5" s="140"/>
      <c r="D5" s="140"/>
      <c r="E5" s="140"/>
      <c r="F5" s="140"/>
      <c r="G5" s="140"/>
      <c r="H5" s="140"/>
      <c r="I5" s="140"/>
    </row>
    <row r="6" spans="1:10" x14ac:dyDescent="0.3">
      <c r="A6" s="10" t="s">
        <v>4</v>
      </c>
      <c r="C6" s="12" t="s">
        <v>5</v>
      </c>
    </row>
    <row r="7" spans="1:10" x14ac:dyDescent="0.3">
      <c r="A7" s="10" t="s">
        <v>6</v>
      </c>
      <c r="C7" s="12" t="s">
        <v>190</v>
      </c>
      <c r="D7" s="133">
        <f>C10</f>
        <v>116</v>
      </c>
      <c r="E7" s="10" t="str">
        <f>C9</f>
        <v>воскресенье</v>
      </c>
    </row>
    <row r="8" spans="1:10" x14ac:dyDescent="0.3">
      <c r="A8" s="10" t="s">
        <v>7</v>
      </c>
      <c r="C8" s="13"/>
    </row>
    <row r="9" spans="1:10" x14ac:dyDescent="0.3">
      <c r="A9" s="10" t="s">
        <v>8</v>
      </c>
      <c r="C9" s="12" t="s">
        <v>49</v>
      </c>
    </row>
    <row r="10" spans="1:10" x14ac:dyDescent="0.3">
      <c r="A10" s="10" t="s">
        <v>9</v>
      </c>
      <c r="C10" s="50">
        <f>SUM(D16:D33)</f>
        <v>116</v>
      </c>
    </row>
    <row r="11" spans="1:10" x14ac:dyDescent="0.3">
      <c r="A11" s="10" t="s">
        <v>10</v>
      </c>
      <c r="C11" s="12" t="s">
        <v>11</v>
      </c>
    </row>
    <row r="12" spans="1:10" x14ac:dyDescent="0.3">
      <c r="A12" s="15" t="s">
        <v>12</v>
      </c>
      <c r="B12" s="15"/>
      <c r="C12" s="14" t="s">
        <v>39</v>
      </c>
      <c r="D12" s="16"/>
      <c r="F12" s="14"/>
      <c r="G12" s="14"/>
    </row>
    <row r="13" spans="1:10" x14ac:dyDescent="0.3">
      <c r="C13" s="13"/>
      <c r="G13" s="65"/>
      <c r="H13" s="10" t="s">
        <v>173</v>
      </c>
    </row>
    <row r="14" spans="1:10" x14ac:dyDescent="0.3">
      <c r="A14" s="141" t="s">
        <v>13</v>
      </c>
      <c r="B14" s="143" t="s">
        <v>14</v>
      </c>
      <c r="C14" s="145" t="s">
        <v>15</v>
      </c>
      <c r="D14" s="143" t="s">
        <v>16</v>
      </c>
      <c r="E14" s="143" t="s">
        <v>17</v>
      </c>
      <c r="F14" s="143"/>
      <c r="G14" s="143"/>
      <c r="H14" s="143"/>
      <c r="I14" s="143" t="s">
        <v>18</v>
      </c>
    </row>
    <row r="15" spans="1:10" ht="27.6" x14ac:dyDescent="0.3">
      <c r="A15" s="142"/>
      <c r="B15" s="144"/>
      <c r="C15" s="146"/>
      <c r="D15" s="147"/>
      <c r="E15" s="116" t="s">
        <v>19</v>
      </c>
      <c r="F15" s="116" t="s">
        <v>20</v>
      </c>
      <c r="G15" s="116" t="s">
        <v>21</v>
      </c>
      <c r="H15" s="116" t="s">
        <v>22</v>
      </c>
      <c r="I15" s="143"/>
    </row>
    <row r="16" spans="1:10" ht="27.6" x14ac:dyDescent="0.3">
      <c r="A16" s="17"/>
      <c r="B16" s="19" t="s">
        <v>25</v>
      </c>
      <c r="C16" s="25" t="s">
        <v>24</v>
      </c>
      <c r="D16" s="87"/>
      <c r="E16" s="26">
        <v>0</v>
      </c>
      <c r="F16" s="22">
        <v>0.44791666666666669</v>
      </c>
      <c r="G16" s="23">
        <v>6.9444444444444441E-3</v>
      </c>
      <c r="H16" s="24">
        <f t="shared" ref="H16:H28" si="0">F16+G16</f>
        <v>0.4548611111111111</v>
      </c>
      <c r="I16" s="18" t="s">
        <v>26</v>
      </c>
    </row>
    <row r="17" spans="1:10" x14ac:dyDescent="0.3">
      <c r="A17" s="17"/>
      <c r="B17" s="19"/>
      <c r="C17" s="27" t="s">
        <v>27</v>
      </c>
      <c r="D17" s="87">
        <v>1.5</v>
      </c>
      <c r="E17" s="26">
        <v>3.4722222222222099E-3</v>
      </c>
      <c r="F17" s="22">
        <f t="shared" ref="F17:F28" si="1">H16+E17</f>
        <v>0.45833333333333331</v>
      </c>
      <c r="G17" s="118">
        <v>2.7777777777777776E-2</v>
      </c>
      <c r="H17" s="24">
        <f t="shared" si="0"/>
        <v>0.4861111111111111</v>
      </c>
      <c r="I17" s="28"/>
    </row>
    <row r="18" spans="1:10" ht="41.4" x14ac:dyDescent="0.3">
      <c r="A18" s="17"/>
      <c r="B18" s="29" t="s">
        <v>28</v>
      </c>
      <c r="C18" s="20" t="s">
        <v>24</v>
      </c>
      <c r="D18" s="87">
        <v>1.5</v>
      </c>
      <c r="E18" s="30">
        <v>3.472222222222222E-3</v>
      </c>
      <c r="F18" s="22">
        <f t="shared" si="1"/>
        <v>0.48958333333333331</v>
      </c>
      <c r="G18" s="118">
        <v>6.9444444444444441E-3</v>
      </c>
      <c r="H18" s="24">
        <f t="shared" si="0"/>
        <v>0.49652777777777773</v>
      </c>
      <c r="I18" s="117" t="s">
        <v>29</v>
      </c>
    </row>
    <row r="19" spans="1:10" x14ac:dyDescent="0.3">
      <c r="A19" s="31">
        <v>1</v>
      </c>
      <c r="B19" s="52">
        <v>117042</v>
      </c>
      <c r="C19" s="53" t="s">
        <v>65</v>
      </c>
      <c r="D19" s="52">
        <v>34</v>
      </c>
      <c r="E19" s="54">
        <v>5.5555555555555552E-2</v>
      </c>
      <c r="F19" s="22">
        <f>H18+E19</f>
        <v>0.55208333333333326</v>
      </c>
      <c r="G19" s="118">
        <v>6.9444444444444441E-3</v>
      </c>
      <c r="H19" s="24">
        <f t="shared" si="0"/>
        <v>0.55902777777777768</v>
      </c>
      <c r="I19" s="148" t="s">
        <v>30</v>
      </c>
    </row>
    <row r="20" spans="1:10" x14ac:dyDescent="0.3">
      <c r="A20" s="31">
        <f>A19+1</f>
        <v>2</v>
      </c>
      <c r="B20" s="52">
        <v>117624</v>
      </c>
      <c r="C20" s="53" t="s">
        <v>66</v>
      </c>
      <c r="D20" s="52">
        <v>2</v>
      </c>
      <c r="E20" s="54">
        <v>6.9444444444444441E-3</v>
      </c>
      <c r="F20" s="22">
        <f t="shared" ref="F20:F27" si="2">H19+E20</f>
        <v>0.5659722222222221</v>
      </c>
      <c r="G20" s="118">
        <v>6.9444444444444441E-3</v>
      </c>
      <c r="H20" s="24">
        <f t="shared" si="0"/>
        <v>0.57291666666666652</v>
      </c>
      <c r="I20" s="149"/>
    </row>
    <row r="21" spans="1:10" ht="30" customHeight="1" x14ac:dyDescent="0.3">
      <c r="A21" s="31">
        <f>A20+1</f>
        <v>3</v>
      </c>
      <c r="B21" s="52">
        <v>115561</v>
      </c>
      <c r="C21" s="53" t="s">
        <v>68</v>
      </c>
      <c r="D21" s="52">
        <v>16</v>
      </c>
      <c r="E21" s="54">
        <v>2.0833333333333332E-2</v>
      </c>
      <c r="F21" s="22">
        <f t="shared" si="2"/>
        <v>0.59374999999999989</v>
      </c>
      <c r="G21" s="118">
        <v>1.38888888888889E-2</v>
      </c>
      <c r="H21" s="24">
        <f t="shared" si="0"/>
        <v>0.60763888888888884</v>
      </c>
      <c r="I21" s="151" t="s">
        <v>191</v>
      </c>
    </row>
    <row r="22" spans="1:10" ht="30" customHeight="1" x14ac:dyDescent="0.3">
      <c r="A22" s="31">
        <f t="shared" ref="A22:A26" si="3">A21+1</f>
        <v>4</v>
      </c>
      <c r="B22" s="52">
        <v>115582</v>
      </c>
      <c r="C22" s="53" t="s">
        <v>69</v>
      </c>
      <c r="D22" s="52">
        <v>2</v>
      </c>
      <c r="E22" s="54">
        <v>6.9444444444444441E-3</v>
      </c>
      <c r="F22" s="33">
        <f>H21+E22</f>
        <v>0.61458333333333326</v>
      </c>
      <c r="G22" s="118">
        <v>1.38888888888889E-2</v>
      </c>
      <c r="H22" s="24">
        <f t="shared" si="0"/>
        <v>0.62847222222222221</v>
      </c>
      <c r="I22" s="151"/>
    </row>
    <row r="23" spans="1:10" ht="30" customHeight="1" x14ac:dyDescent="0.3">
      <c r="A23" s="31">
        <f t="shared" si="3"/>
        <v>5</v>
      </c>
      <c r="B23" s="52">
        <v>115551</v>
      </c>
      <c r="C23" s="53" t="s">
        <v>70</v>
      </c>
      <c r="D23" s="52">
        <v>2</v>
      </c>
      <c r="E23" s="54">
        <v>6.9444444444444441E-3</v>
      </c>
      <c r="F23" s="33">
        <f>H22+E23</f>
        <v>0.63541666666666663</v>
      </c>
      <c r="G23" s="118">
        <v>1.38888888888889E-2</v>
      </c>
      <c r="H23" s="24">
        <f t="shared" si="0"/>
        <v>0.64930555555555558</v>
      </c>
      <c r="I23" s="151"/>
    </row>
    <row r="24" spans="1:10" x14ac:dyDescent="0.3">
      <c r="A24" s="31">
        <f t="shared" si="3"/>
        <v>6</v>
      </c>
      <c r="B24" s="52">
        <v>115569</v>
      </c>
      <c r="C24" s="53" t="s">
        <v>71</v>
      </c>
      <c r="D24" s="52">
        <v>1.5</v>
      </c>
      <c r="E24" s="54">
        <v>6.9444444444444441E-3</v>
      </c>
      <c r="F24" s="22">
        <f>H23+E24</f>
        <v>0.65625</v>
      </c>
      <c r="G24" s="118">
        <v>1.38888888888889E-2</v>
      </c>
      <c r="H24" s="24">
        <f t="shared" si="0"/>
        <v>0.67013888888888895</v>
      </c>
      <c r="I24" s="151"/>
    </row>
    <row r="25" spans="1:10" x14ac:dyDescent="0.3">
      <c r="A25" s="31">
        <f t="shared" si="3"/>
        <v>7</v>
      </c>
      <c r="B25" s="52">
        <v>117624</v>
      </c>
      <c r="C25" s="53" t="s">
        <v>66</v>
      </c>
      <c r="D25" s="52">
        <v>18.5</v>
      </c>
      <c r="E25" s="54">
        <v>3.4722222222222224E-2</v>
      </c>
      <c r="F25" s="22">
        <f t="shared" si="2"/>
        <v>0.70486111111111116</v>
      </c>
      <c r="G25" s="118">
        <v>6.9444444444444441E-3</v>
      </c>
      <c r="H25" s="24">
        <f t="shared" si="0"/>
        <v>0.71180555555555558</v>
      </c>
      <c r="I25" s="148" t="s">
        <v>32</v>
      </c>
    </row>
    <row r="26" spans="1:10" x14ac:dyDescent="0.3">
      <c r="A26" s="31">
        <f t="shared" si="3"/>
        <v>8</v>
      </c>
      <c r="B26" s="52">
        <v>117042</v>
      </c>
      <c r="C26" s="53" t="s">
        <v>65</v>
      </c>
      <c r="D26" s="52">
        <v>1.5</v>
      </c>
      <c r="E26" s="54">
        <v>3.472222222222222E-3</v>
      </c>
      <c r="F26" s="22">
        <f t="shared" si="2"/>
        <v>0.71527777777777779</v>
      </c>
      <c r="G26" s="118">
        <v>6.9444444444444441E-3</v>
      </c>
      <c r="H26" s="24">
        <f t="shared" si="0"/>
        <v>0.72222222222222221</v>
      </c>
      <c r="I26" s="149"/>
      <c r="J26" s="10" t="s">
        <v>171</v>
      </c>
    </row>
    <row r="27" spans="1:10" ht="27.6" x14ac:dyDescent="0.3">
      <c r="A27" s="31"/>
      <c r="B27" s="19" t="s">
        <v>23</v>
      </c>
      <c r="C27" s="34" t="s">
        <v>24</v>
      </c>
      <c r="D27" s="32">
        <v>34</v>
      </c>
      <c r="E27" s="26">
        <v>4.5138888888888888E-2</v>
      </c>
      <c r="F27" s="22">
        <f t="shared" si="2"/>
        <v>0.76736111111111105</v>
      </c>
      <c r="G27" s="118">
        <v>2.7777777777777776E-2</v>
      </c>
      <c r="H27" s="24">
        <f t="shared" si="0"/>
        <v>0.79513888888888884</v>
      </c>
      <c r="I27" s="117"/>
    </row>
    <row r="28" spans="1:10" ht="27.6" x14ac:dyDescent="0.3">
      <c r="A28" s="31"/>
      <c r="B28" s="19" t="s">
        <v>25</v>
      </c>
      <c r="C28" s="89" t="s">
        <v>24</v>
      </c>
      <c r="D28" s="88">
        <v>1.5</v>
      </c>
      <c r="E28" s="26">
        <v>3.472222222222222E-3</v>
      </c>
      <c r="F28" s="22">
        <f t="shared" si="1"/>
        <v>0.79861111111111105</v>
      </c>
      <c r="G28" s="23">
        <v>6.9444444444444441E-3</v>
      </c>
      <c r="H28" s="24">
        <f t="shared" si="0"/>
        <v>0.80555555555555547</v>
      </c>
      <c r="I28" s="18" t="s">
        <v>26</v>
      </c>
    </row>
    <row r="29" spans="1:10" x14ac:dyDescent="0.3">
      <c r="D29" s="37"/>
      <c r="E29" s="38"/>
      <c r="F29" s="38"/>
      <c r="G29" s="38"/>
      <c r="H29" s="38"/>
      <c r="I29" s="39"/>
    </row>
    <row r="30" spans="1:10" x14ac:dyDescent="0.3">
      <c r="B30" s="40" t="s">
        <v>34</v>
      </c>
      <c r="C30" s="90">
        <f>H28-F16</f>
        <v>0.35763888888888878</v>
      </c>
      <c r="D30" s="40"/>
      <c r="E30" s="40"/>
      <c r="F30" s="40"/>
      <c r="G30" s="40"/>
      <c r="H30" s="41"/>
    </row>
    <row r="31" spans="1:10" x14ac:dyDescent="0.3">
      <c r="B31" s="40" t="s">
        <v>35</v>
      </c>
      <c r="C31" s="91">
        <f>SUM(E16:E28)</f>
        <v>0.19791666666666663</v>
      </c>
      <c r="D31" s="40"/>
      <c r="E31" s="42"/>
      <c r="F31" s="40"/>
      <c r="G31" s="40"/>
      <c r="H31" s="43"/>
      <c r="I31" s="44"/>
    </row>
    <row r="32" spans="1:10" x14ac:dyDescent="0.3">
      <c r="B32" s="40" t="s">
        <v>36</v>
      </c>
      <c r="C32" s="90">
        <f>SUM(G16:G28)</f>
        <v>0.15972222222222224</v>
      </c>
      <c r="D32" s="40"/>
      <c r="E32" s="40"/>
      <c r="F32" s="40"/>
      <c r="G32" s="40"/>
      <c r="H32" s="43"/>
      <c r="I32" s="46"/>
    </row>
    <row r="33" spans="2:9" x14ac:dyDescent="0.3">
      <c r="B33" s="47"/>
      <c r="C33" s="47"/>
      <c r="E33" s="48"/>
      <c r="F33" s="48"/>
      <c r="G33" s="48"/>
      <c r="H33" s="48"/>
      <c r="I33" s="44"/>
    </row>
    <row r="34" spans="2:9" x14ac:dyDescent="0.3">
      <c r="B34" s="47"/>
      <c r="C34" s="45"/>
      <c r="E34" s="48"/>
      <c r="F34" s="48"/>
      <c r="G34" s="48"/>
      <c r="H34" s="48"/>
    </row>
    <row r="35" spans="2:9" s="5" customFormat="1" x14ac:dyDescent="0.3">
      <c r="B35" s="49"/>
      <c r="E35" s="6"/>
      <c r="F35" s="6"/>
      <c r="G35" s="6"/>
      <c r="H35" s="6"/>
      <c r="I35" s="6"/>
    </row>
    <row r="39" spans="2:9" x14ac:dyDescent="0.3">
      <c r="E39" s="48"/>
    </row>
    <row r="40" spans="2:9" x14ac:dyDescent="0.3">
      <c r="E40" s="48"/>
    </row>
  </sheetData>
  <mergeCells count="11">
    <mergeCell ref="I19:I20"/>
    <mergeCell ref="I21:I24"/>
    <mergeCell ref="I25:I26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A28" zoomScaleNormal="100" workbookViewId="0">
      <selection activeCell="A43" sqref="A37:XFD43"/>
    </sheetView>
  </sheetViews>
  <sheetFormatPr defaultColWidth="10.44140625" defaultRowHeight="13.8" x14ac:dyDescent="0.3"/>
  <cols>
    <col min="1" max="1" width="4.109375" style="10" customWidth="1"/>
    <col min="2" max="2" width="26.21875" style="10" customWidth="1"/>
    <col min="3" max="3" width="34.88671875" style="10" customWidth="1"/>
    <col min="4" max="4" width="14" style="10" customWidth="1"/>
    <col min="5" max="5" width="8.77734375" style="10" customWidth="1"/>
    <col min="6" max="7" width="10" style="10" customWidth="1"/>
    <col min="8" max="8" width="12.44140625" style="10" customWidth="1"/>
    <col min="9" max="9" width="19.44140625" style="10" customWidth="1"/>
    <col min="10" max="21" width="5.5546875" style="10" customWidth="1"/>
    <col min="22" max="16384" width="10.44140625" style="10"/>
  </cols>
  <sheetData>
    <row r="1" spans="1:10" s="6" customFormat="1" x14ac:dyDescent="0.3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3">
      <c r="D2" s="7"/>
      <c r="E2" s="8"/>
      <c r="F2" s="5"/>
      <c r="G2" s="5"/>
      <c r="H2" s="5"/>
      <c r="I2" s="5"/>
      <c r="J2" s="5"/>
    </row>
    <row r="3" spans="1:10" x14ac:dyDescent="0.3">
      <c r="A3" s="9"/>
      <c r="B3" s="9"/>
      <c r="C3" s="9"/>
      <c r="D3" s="9"/>
      <c r="E3" s="9"/>
      <c r="F3" s="9"/>
      <c r="G3" s="9"/>
      <c r="H3" s="9"/>
    </row>
    <row r="4" spans="1:10" x14ac:dyDescent="0.3">
      <c r="A4" s="11"/>
      <c r="B4" s="11"/>
      <c r="C4" s="140" t="s">
        <v>2</v>
      </c>
      <c r="D4" s="140"/>
      <c r="E4" s="140"/>
      <c r="F4" s="140"/>
      <c r="G4" s="140"/>
      <c r="H4" s="140"/>
    </row>
    <row r="5" spans="1:10" x14ac:dyDescent="0.3">
      <c r="A5" s="140" t="s">
        <v>153</v>
      </c>
      <c r="B5" s="140"/>
      <c r="C5" s="140"/>
      <c r="D5" s="140"/>
      <c r="E5" s="140"/>
      <c r="F5" s="140"/>
      <c r="G5" s="140"/>
      <c r="H5" s="140"/>
      <c r="I5" s="140"/>
    </row>
    <row r="6" spans="1:10" x14ac:dyDescent="0.3">
      <c r="A6" s="10" t="s">
        <v>4</v>
      </c>
      <c r="C6" s="12" t="s">
        <v>5</v>
      </c>
    </row>
    <row r="7" spans="1:10" x14ac:dyDescent="0.3">
      <c r="A7" s="10" t="s">
        <v>6</v>
      </c>
      <c r="C7" s="12" t="s">
        <v>137</v>
      </c>
      <c r="D7" s="133">
        <f>C10</f>
        <v>109.5</v>
      </c>
      <c r="E7" s="10" t="str">
        <f>C9</f>
        <v>понедельник-суббота</v>
      </c>
    </row>
    <row r="8" spans="1:10" x14ac:dyDescent="0.3">
      <c r="A8" s="10" t="s">
        <v>7</v>
      </c>
      <c r="C8" s="13"/>
      <c r="D8" s="119"/>
    </row>
    <row r="9" spans="1:10" x14ac:dyDescent="0.3">
      <c r="A9" s="10" t="s">
        <v>8</v>
      </c>
      <c r="C9" s="12" t="s">
        <v>82</v>
      </c>
    </row>
    <row r="10" spans="1:10" x14ac:dyDescent="0.3">
      <c r="A10" s="10" t="s">
        <v>9</v>
      </c>
      <c r="C10" s="50">
        <f>SUM(D16:D36)</f>
        <v>109.5</v>
      </c>
    </row>
    <row r="11" spans="1:10" x14ac:dyDescent="0.3">
      <c r="A11" s="10" t="s">
        <v>10</v>
      </c>
      <c r="C11" s="12" t="s">
        <v>11</v>
      </c>
    </row>
    <row r="12" spans="1:10" x14ac:dyDescent="0.3">
      <c r="A12" s="15" t="s">
        <v>12</v>
      </c>
      <c r="B12" s="15"/>
      <c r="C12" s="14" t="s">
        <v>39</v>
      </c>
      <c r="D12" s="16"/>
      <c r="F12" s="14"/>
      <c r="G12" s="14"/>
    </row>
    <row r="13" spans="1:10" x14ac:dyDescent="0.3">
      <c r="C13" s="13"/>
      <c r="G13" s="65"/>
      <c r="H13" s="10" t="s">
        <v>175</v>
      </c>
    </row>
    <row r="14" spans="1:10" x14ac:dyDescent="0.3">
      <c r="A14" s="141" t="s">
        <v>13</v>
      </c>
      <c r="B14" s="143" t="s">
        <v>14</v>
      </c>
      <c r="C14" s="145" t="s">
        <v>15</v>
      </c>
      <c r="D14" s="143" t="s">
        <v>16</v>
      </c>
      <c r="E14" s="143" t="s">
        <v>17</v>
      </c>
      <c r="F14" s="143"/>
      <c r="G14" s="143"/>
      <c r="H14" s="143"/>
      <c r="I14" s="143" t="s">
        <v>18</v>
      </c>
    </row>
    <row r="15" spans="1:10" ht="27.6" x14ac:dyDescent="0.3">
      <c r="A15" s="142"/>
      <c r="B15" s="144"/>
      <c r="C15" s="146"/>
      <c r="D15" s="147"/>
      <c r="E15" s="121" t="s">
        <v>19</v>
      </c>
      <c r="F15" s="121" t="s">
        <v>20</v>
      </c>
      <c r="G15" s="121" t="s">
        <v>21</v>
      </c>
      <c r="H15" s="121" t="s">
        <v>22</v>
      </c>
      <c r="I15" s="143"/>
    </row>
    <row r="16" spans="1:10" ht="27.6" x14ac:dyDescent="0.3">
      <c r="A16" s="17"/>
      <c r="B16" s="19" t="s">
        <v>25</v>
      </c>
      <c r="C16" s="25" t="s">
        <v>24</v>
      </c>
      <c r="D16" s="87"/>
      <c r="E16" s="26"/>
      <c r="F16" s="22">
        <v>0.4201388888888889</v>
      </c>
      <c r="G16" s="23">
        <v>6.9444444444444441E-3</v>
      </c>
      <c r="H16" s="24">
        <f t="shared" ref="H16:H29" si="0">F16+G16</f>
        <v>0.42708333333333331</v>
      </c>
      <c r="I16" s="18" t="s">
        <v>26</v>
      </c>
    </row>
    <row r="17" spans="1:9" x14ac:dyDescent="0.3">
      <c r="A17" s="17"/>
      <c r="B17" s="19"/>
      <c r="C17" s="27" t="s">
        <v>27</v>
      </c>
      <c r="D17" s="87">
        <v>1.5</v>
      </c>
      <c r="E17" s="26">
        <v>3.4722222222222099E-3</v>
      </c>
      <c r="F17" s="22">
        <f t="shared" ref="F17:F29" si="1">H16+E17</f>
        <v>0.43055555555555552</v>
      </c>
      <c r="G17" s="125">
        <v>2.7777777777777776E-2</v>
      </c>
      <c r="H17" s="24">
        <f t="shared" si="0"/>
        <v>0.45833333333333331</v>
      </c>
      <c r="I17" s="28"/>
    </row>
    <row r="18" spans="1:9" ht="41.4" x14ac:dyDescent="0.3">
      <c r="A18" s="17"/>
      <c r="B18" s="29" t="s">
        <v>28</v>
      </c>
      <c r="C18" s="20" t="s">
        <v>24</v>
      </c>
      <c r="D18" s="87">
        <v>1.5</v>
      </c>
      <c r="E18" s="30">
        <v>3.472222222222222E-3</v>
      </c>
      <c r="F18" s="22">
        <f t="shared" si="1"/>
        <v>0.46180555555555552</v>
      </c>
      <c r="G18" s="125">
        <v>6.9444444444444441E-3</v>
      </c>
      <c r="H18" s="24">
        <f t="shared" si="0"/>
        <v>0.46874999999999994</v>
      </c>
      <c r="I18" s="124" t="s">
        <v>29</v>
      </c>
    </row>
    <row r="19" spans="1:9" ht="15" customHeight="1" x14ac:dyDescent="0.3">
      <c r="A19" s="31">
        <v>1</v>
      </c>
      <c r="B19" s="52">
        <v>119049</v>
      </c>
      <c r="C19" s="53" t="s">
        <v>73</v>
      </c>
      <c r="D19" s="52">
        <v>50</v>
      </c>
      <c r="E19" s="54">
        <v>8.3333333333333329E-2</v>
      </c>
      <c r="F19" s="22">
        <f>H18+E19</f>
        <v>0.55208333333333326</v>
      </c>
      <c r="G19" s="125">
        <v>6.9444444444444441E-3</v>
      </c>
      <c r="H19" s="24">
        <f t="shared" si="0"/>
        <v>0.55902777777777768</v>
      </c>
      <c r="I19" s="124" t="s">
        <v>81</v>
      </c>
    </row>
    <row r="20" spans="1:9" ht="30" customHeight="1" x14ac:dyDescent="0.3">
      <c r="A20" s="31">
        <f t="shared" ref="A20:A27" si="2">A19+1</f>
        <v>2</v>
      </c>
      <c r="B20" s="52">
        <v>109028</v>
      </c>
      <c r="C20" s="53" t="s">
        <v>74</v>
      </c>
      <c r="D20" s="52">
        <v>5.5</v>
      </c>
      <c r="E20" s="54">
        <v>1.3888888888888888E-2</v>
      </c>
      <c r="F20" s="22">
        <f t="shared" ref="F20:F28" si="3">H19+E20</f>
        <v>0.57291666666666652</v>
      </c>
      <c r="G20" s="125">
        <v>1.3888888888888888E-2</v>
      </c>
      <c r="H20" s="24">
        <f t="shared" si="0"/>
        <v>0.58680555555555536</v>
      </c>
      <c r="I20" s="148" t="s">
        <v>31</v>
      </c>
    </row>
    <row r="21" spans="1:9" ht="30" customHeight="1" x14ac:dyDescent="0.3">
      <c r="A21" s="31">
        <f t="shared" si="2"/>
        <v>3</v>
      </c>
      <c r="B21" s="52">
        <v>109240</v>
      </c>
      <c r="C21" s="53" t="s">
        <v>75</v>
      </c>
      <c r="D21" s="52">
        <v>0.5</v>
      </c>
      <c r="E21" s="54">
        <v>6.9444444444444441E-3</v>
      </c>
      <c r="F21" s="22">
        <f t="shared" si="3"/>
        <v>0.59374999999999978</v>
      </c>
      <c r="G21" s="125">
        <v>1.3888888888888888E-2</v>
      </c>
      <c r="H21" s="24">
        <f t="shared" si="0"/>
        <v>0.60763888888888862</v>
      </c>
      <c r="I21" s="149"/>
    </row>
    <row r="22" spans="1:9" ht="15" customHeight="1" x14ac:dyDescent="0.3">
      <c r="A22" s="31">
        <f t="shared" si="2"/>
        <v>4</v>
      </c>
      <c r="B22" s="52">
        <v>115054</v>
      </c>
      <c r="C22" s="53" t="s">
        <v>76</v>
      </c>
      <c r="D22" s="52">
        <v>5.5</v>
      </c>
      <c r="E22" s="54">
        <v>1.3888888888888888E-2</v>
      </c>
      <c r="F22" s="22">
        <f t="shared" si="3"/>
        <v>0.62152777777777746</v>
      </c>
      <c r="G22" s="125">
        <v>1.38888888888889E-2</v>
      </c>
      <c r="H22" s="24">
        <f t="shared" si="0"/>
        <v>0.63541666666666641</v>
      </c>
      <c r="I22" s="149"/>
    </row>
    <row r="23" spans="1:9" ht="27.6" x14ac:dyDescent="0.3">
      <c r="A23" s="31">
        <f t="shared" si="2"/>
        <v>5</v>
      </c>
      <c r="B23" s="52">
        <v>115455</v>
      </c>
      <c r="C23" s="53" t="s">
        <v>76</v>
      </c>
      <c r="D23" s="52">
        <v>0.5</v>
      </c>
      <c r="E23" s="54">
        <v>3.472222222222222E-3</v>
      </c>
      <c r="F23" s="33">
        <f>H22+E23</f>
        <v>0.63888888888888862</v>
      </c>
      <c r="G23" s="125">
        <v>1.0416666666666666E-2</v>
      </c>
      <c r="H23" s="24">
        <f t="shared" si="0"/>
        <v>0.64930555555555525</v>
      </c>
      <c r="I23" s="149"/>
    </row>
    <row r="24" spans="1:9" ht="27.6" x14ac:dyDescent="0.3">
      <c r="A24" s="31">
        <f t="shared" si="2"/>
        <v>6</v>
      </c>
      <c r="B24" s="52">
        <v>115093</v>
      </c>
      <c r="C24" s="53" t="s">
        <v>77</v>
      </c>
      <c r="D24" s="52">
        <v>1.5</v>
      </c>
      <c r="E24" s="54">
        <v>6.9444444444444441E-3</v>
      </c>
      <c r="F24" s="33">
        <f>H23+E24</f>
        <v>0.65624999999999967</v>
      </c>
      <c r="G24" s="125">
        <v>1.38888888888889E-2</v>
      </c>
      <c r="H24" s="24">
        <f t="shared" si="0"/>
        <v>0.67013888888888862</v>
      </c>
      <c r="I24" s="149"/>
    </row>
    <row r="25" spans="1:9" x14ac:dyDescent="0.3">
      <c r="A25" s="31">
        <f t="shared" si="2"/>
        <v>7</v>
      </c>
      <c r="B25" s="52">
        <v>115162</v>
      </c>
      <c r="C25" s="53" t="s">
        <v>78</v>
      </c>
      <c r="D25" s="52">
        <v>2</v>
      </c>
      <c r="E25" s="54">
        <v>6.9444444444444441E-3</v>
      </c>
      <c r="F25" s="33">
        <f>H24+E25</f>
        <v>0.67708333333333304</v>
      </c>
      <c r="G25" s="125">
        <v>1.38888888888889E-2</v>
      </c>
      <c r="H25" s="24">
        <f t="shared" si="0"/>
        <v>0.69097222222222199</v>
      </c>
      <c r="I25" s="149"/>
    </row>
    <row r="26" spans="1:9" ht="15" customHeight="1" x14ac:dyDescent="0.3">
      <c r="A26" s="31">
        <f t="shared" si="2"/>
        <v>8</v>
      </c>
      <c r="B26" s="52">
        <v>115419</v>
      </c>
      <c r="C26" s="53" t="s">
        <v>79</v>
      </c>
      <c r="D26" s="52">
        <v>1.5</v>
      </c>
      <c r="E26" s="54">
        <v>6.9444444444444441E-3</v>
      </c>
      <c r="F26" s="22">
        <f>H25+E26</f>
        <v>0.69791666666666641</v>
      </c>
      <c r="G26" s="125">
        <v>1.38888888888889E-2</v>
      </c>
      <c r="H26" s="24">
        <f t="shared" si="0"/>
        <v>0.71180555555555536</v>
      </c>
      <c r="I26" s="150"/>
    </row>
    <row r="27" spans="1:9" x14ac:dyDescent="0.3">
      <c r="A27" s="31">
        <f t="shared" si="2"/>
        <v>9</v>
      </c>
      <c r="B27" s="52">
        <v>119049</v>
      </c>
      <c r="C27" s="53" t="s">
        <v>73</v>
      </c>
      <c r="D27" s="52">
        <v>2</v>
      </c>
      <c r="E27" s="54">
        <v>6.9444444444444441E-3</v>
      </c>
      <c r="F27" s="22">
        <f>H26+E27</f>
        <v>0.71874999999999978</v>
      </c>
      <c r="G27" s="125">
        <v>6.9444444444444441E-3</v>
      </c>
      <c r="H27" s="24">
        <f t="shared" si="0"/>
        <v>0.7256944444444442</v>
      </c>
      <c r="I27" s="123" t="s">
        <v>80</v>
      </c>
    </row>
    <row r="28" spans="1:9" ht="27.6" x14ac:dyDescent="0.3">
      <c r="A28" s="31"/>
      <c r="B28" s="19" t="s">
        <v>23</v>
      </c>
      <c r="C28" s="34" t="s">
        <v>24</v>
      </c>
      <c r="D28" s="32">
        <v>36</v>
      </c>
      <c r="E28" s="26">
        <v>4.5138888888888888E-2</v>
      </c>
      <c r="F28" s="22">
        <f t="shared" si="3"/>
        <v>0.77083333333333304</v>
      </c>
      <c r="G28" s="125">
        <v>2.7777777777777776E-2</v>
      </c>
      <c r="H28" s="24">
        <f t="shared" si="0"/>
        <v>0.79861111111111083</v>
      </c>
      <c r="I28" s="124"/>
    </row>
    <row r="29" spans="1:9" ht="27.6" x14ac:dyDescent="0.3">
      <c r="A29" s="31"/>
      <c r="B29" s="82" t="s">
        <v>25</v>
      </c>
      <c r="C29" s="126" t="s">
        <v>24</v>
      </c>
      <c r="D29" s="105">
        <v>1.5</v>
      </c>
      <c r="E29" s="93">
        <v>3.472222222222222E-3</v>
      </c>
      <c r="F29" s="84">
        <f t="shared" si="1"/>
        <v>0.80208333333333304</v>
      </c>
      <c r="G29" s="23">
        <v>6.9444444444444441E-3</v>
      </c>
      <c r="H29" s="85">
        <f t="shared" si="0"/>
        <v>0.80902777777777746</v>
      </c>
      <c r="I29" s="121" t="s">
        <v>26</v>
      </c>
    </row>
    <row r="30" spans="1:9" x14ac:dyDescent="0.3">
      <c r="D30" s="37"/>
      <c r="E30" s="38"/>
      <c r="F30" s="38"/>
      <c r="G30" s="38"/>
      <c r="H30" s="38"/>
      <c r="I30" s="39"/>
    </row>
    <row r="31" spans="1:9" x14ac:dyDescent="0.3">
      <c r="B31" s="40" t="s">
        <v>34</v>
      </c>
      <c r="C31" s="90">
        <f>H29-F16</f>
        <v>0.38888888888888856</v>
      </c>
      <c r="D31" s="40"/>
      <c r="E31" s="40"/>
      <c r="F31" s="40"/>
      <c r="G31" s="40"/>
      <c r="H31" s="41"/>
    </row>
    <row r="32" spans="1:9" x14ac:dyDescent="0.3">
      <c r="B32" s="40" t="s">
        <v>35</v>
      </c>
      <c r="C32" s="91">
        <f>SUM(E16:E29)</f>
        <v>0.2048611111111111</v>
      </c>
      <c r="D32" s="40"/>
      <c r="E32" s="42"/>
      <c r="F32" s="40"/>
      <c r="G32" s="40"/>
      <c r="H32" s="43"/>
      <c r="I32" s="44"/>
    </row>
    <row r="33" spans="2:9" x14ac:dyDescent="0.3">
      <c r="B33" s="40" t="s">
        <v>36</v>
      </c>
      <c r="C33" s="90">
        <f>SUM(G16:G29)</f>
        <v>0.18402777777777782</v>
      </c>
      <c r="D33" s="40"/>
      <c r="E33" s="40"/>
      <c r="F33" s="40"/>
      <c r="G33" s="40"/>
      <c r="H33" s="43"/>
      <c r="I33" s="46"/>
    </row>
    <row r="34" spans="2:9" x14ac:dyDescent="0.3">
      <c r="B34" s="47"/>
      <c r="C34" s="47"/>
      <c r="E34" s="48"/>
      <c r="F34" s="48"/>
      <c r="G34" s="48"/>
      <c r="H34" s="48"/>
      <c r="I34" s="44"/>
    </row>
    <row r="35" spans="2:9" x14ac:dyDescent="0.3">
      <c r="B35" s="47"/>
      <c r="C35" s="45"/>
      <c r="E35" s="48"/>
      <c r="F35" s="48"/>
      <c r="G35" s="48"/>
      <c r="H35" s="48"/>
    </row>
    <row r="36" spans="2:9" s="5" customFormat="1" x14ac:dyDescent="0.3">
      <c r="B36" s="49"/>
      <c r="E36" s="6"/>
      <c r="F36" s="6"/>
      <c r="G36" s="6"/>
      <c r="H36" s="6"/>
      <c r="I36" s="6"/>
    </row>
    <row r="40" spans="2:9" x14ac:dyDescent="0.3">
      <c r="E40" s="48"/>
    </row>
    <row r="41" spans="2:9" x14ac:dyDescent="0.3">
      <c r="E41" s="48"/>
    </row>
  </sheetData>
  <mergeCells count="9">
    <mergeCell ref="I20:I26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opLeftCell="A22" zoomScaleNormal="100" workbookViewId="0">
      <selection activeCell="A41" sqref="A35:XFD41"/>
    </sheetView>
  </sheetViews>
  <sheetFormatPr defaultColWidth="10.44140625" defaultRowHeight="13.8" x14ac:dyDescent="0.3"/>
  <cols>
    <col min="1" max="1" width="4.109375" style="10" customWidth="1"/>
    <col min="2" max="2" width="26.21875" style="10" customWidth="1"/>
    <col min="3" max="3" width="34.88671875" style="10" customWidth="1"/>
    <col min="4" max="4" width="14" style="10" customWidth="1"/>
    <col min="5" max="5" width="8.77734375" style="10" customWidth="1"/>
    <col min="6" max="7" width="10" style="10" customWidth="1"/>
    <col min="8" max="8" width="12.44140625" style="10" customWidth="1"/>
    <col min="9" max="9" width="19.44140625" style="10" customWidth="1"/>
    <col min="10" max="21" width="5.5546875" style="10" customWidth="1"/>
    <col min="22" max="16384" width="10.44140625" style="10"/>
  </cols>
  <sheetData>
    <row r="1" spans="1:10" s="6" customFormat="1" x14ac:dyDescent="0.3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3">
      <c r="D2" s="7"/>
      <c r="E2" s="8"/>
      <c r="F2" s="5"/>
      <c r="G2" s="5"/>
      <c r="H2" s="5"/>
      <c r="I2" s="5"/>
      <c r="J2" s="5"/>
    </row>
    <row r="3" spans="1:10" x14ac:dyDescent="0.3">
      <c r="A3" s="9"/>
      <c r="B3" s="9"/>
      <c r="C3" s="9"/>
      <c r="D3" s="9"/>
      <c r="E3" s="9"/>
      <c r="F3" s="9"/>
      <c r="G3" s="9"/>
      <c r="H3" s="9"/>
    </row>
    <row r="4" spans="1:10" x14ac:dyDescent="0.3">
      <c r="A4" s="11"/>
      <c r="B4" s="11"/>
      <c r="C4" s="140" t="s">
        <v>2</v>
      </c>
      <c r="D4" s="140"/>
      <c r="E4" s="140"/>
      <c r="F4" s="140"/>
      <c r="G4" s="140"/>
      <c r="H4" s="140"/>
    </row>
    <row r="5" spans="1:10" x14ac:dyDescent="0.3">
      <c r="A5" s="140" t="s">
        <v>153</v>
      </c>
      <c r="B5" s="140"/>
      <c r="C5" s="140"/>
      <c r="D5" s="140"/>
      <c r="E5" s="140"/>
      <c r="F5" s="140"/>
      <c r="G5" s="140"/>
      <c r="H5" s="140"/>
      <c r="I5" s="140"/>
    </row>
    <row r="6" spans="1:10" x14ac:dyDescent="0.3">
      <c r="A6" s="10" t="s">
        <v>4</v>
      </c>
      <c r="C6" s="12" t="s">
        <v>5</v>
      </c>
    </row>
    <row r="7" spans="1:10" x14ac:dyDescent="0.3">
      <c r="A7" s="10" t="s">
        <v>6</v>
      </c>
      <c r="C7" s="12" t="s">
        <v>138</v>
      </c>
      <c r="D7" s="133">
        <f>C10</f>
        <v>109</v>
      </c>
      <c r="E7" s="10" t="str">
        <f>C9</f>
        <v>воскресенье</v>
      </c>
    </row>
    <row r="8" spans="1:10" x14ac:dyDescent="0.3">
      <c r="A8" s="10" t="s">
        <v>7</v>
      </c>
      <c r="C8" s="13"/>
      <c r="D8" s="119"/>
    </row>
    <row r="9" spans="1:10" x14ac:dyDescent="0.3">
      <c r="A9" s="10" t="s">
        <v>8</v>
      </c>
      <c r="C9" s="12" t="s">
        <v>49</v>
      </c>
    </row>
    <row r="10" spans="1:10" x14ac:dyDescent="0.3">
      <c r="A10" s="10" t="s">
        <v>9</v>
      </c>
      <c r="C10" s="50">
        <f>SUM(D16:D34)</f>
        <v>109</v>
      </c>
    </row>
    <row r="11" spans="1:10" x14ac:dyDescent="0.3">
      <c r="A11" s="10" t="s">
        <v>10</v>
      </c>
      <c r="C11" s="12" t="s">
        <v>11</v>
      </c>
    </row>
    <row r="12" spans="1:10" x14ac:dyDescent="0.3">
      <c r="A12" s="15" t="s">
        <v>12</v>
      </c>
      <c r="B12" s="15"/>
      <c r="C12" s="14" t="s">
        <v>39</v>
      </c>
      <c r="D12" s="16"/>
      <c r="F12" s="14"/>
      <c r="G12" s="14"/>
    </row>
    <row r="13" spans="1:10" x14ac:dyDescent="0.3">
      <c r="C13" s="13"/>
      <c r="G13" s="65"/>
      <c r="H13" s="10" t="s">
        <v>175</v>
      </c>
    </row>
    <row r="14" spans="1:10" x14ac:dyDescent="0.3">
      <c r="A14" s="141" t="s">
        <v>13</v>
      </c>
      <c r="B14" s="143" t="s">
        <v>14</v>
      </c>
      <c r="C14" s="145" t="s">
        <v>15</v>
      </c>
      <c r="D14" s="143" t="s">
        <v>16</v>
      </c>
      <c r="E14" s="143" t="s">
        <v>17</v>
      </c>
      <c r="F14" s="143"/>
      <c r="G14" s="143"/>
      <c r="H14" s="143"/>
      <c r="I14" s="143" t="s">
        <v>18</v>
      </c>
    </row>
    <row r="15" spans="1:10" ht="27.6" x14ac:dyDescent="0.3">
      <c r="A15" s="142"/>
      <c r="B15" s="144"/>
      <c r="C15" s="146"/>
      <c r="D15" s="147"/>
      <c r="E15" s="121" t="s">
        <v>19</v>
      </c>
      <c r="F15" s="121" t="s">
        <v>20</v>
      </c>
      <c r="G15" s="121" t="s">
        <v>21</v>
      </c>
      <c r="H15" s="121" t="s">
        <v>22</v>
      </c>
      <c r="I15" s="143"/>
    </row>
    <row r="16" spans="1:10" ht="27.6" x14ac:dyDescent="0.3">
      <c r="A16" s="17"/>
      <c r="B16" s="19" t="s">
        <v>25</v>
      </c>
      <c r="C16" s="25" t="s">
        <v>24</v>
      </c>
      <c r="D16" s="87"/>
      <c r="E16" s="26"/>
      <c r="F16" s="22">
        <v>0.4201388888888889</v>
      </c>
      <c r="G16" s="23">
        <v>6.9444444444444441E-3</v>
      </c>
      <c r="H16" s="24">
        <f t="shared" ref="H16:H27" si="0">F16+G16</f>
        <v>0.42708333333333331</v>
      </c>
      <c r="I16" s="18" t="s">
        <v>26</v>
      </c>
    </row>
    <row r="17" spans="1:9" x14ac:dyDescent="0.3">
      <c r="A17" s="17"/>
      <c r="B17" s="19"/>
      <c r="C17" s="27" t="s">
        <v>27</v>
      </c>
      <c r="D17" s="87">
        <v>1.5</v>
      </c>
      <c r="E17" s="26">
        <v>3.4722222222222099E-3</v>
      </c>
      <c r="F17" s="22">
        <f t="shared" ref="F17:F27" si="1">H16+E17</f>
        <v>0.43055555555555552</v>
      </c>
      <c r="G17" s="125">
        <v>2.7777777777777776E-2</v>
      </c>
      <c r="H17" s="24">
        <f t="shared" si="0"/>
        <v>0.45833333333333331</v>
      </c>
      <c r="I17" s="28"/>
    </row>
    <row r="18" spans="1:9" ht="41.4" x14ac:dyDescent="0.3">
      <c r="A18" s="17"/>
      <c r="B18" s="29" t="s">
        <v>28</v>
      </c>
      <c r="C18" s="20" t="s">
        <v>24</v>
      </c>
      <c r="D18" s="87">
        <v>1.5</v>
      </c>
      <c r="E18" s="30">
        <v>3.472222222222222E-3</v>
      </c>
      <c r="F18" s="22">
        <f t="shared" si="1"/>
        <v>0.46180555555555552</v>
      </c>
      <c r="G18" s="125">
        <v>6.9444444444444441E-3</v>
      </c>
      <c r="H18" s="24">
        <f t="shared" si="0"/>
        <v>0.46874999999999994</v>
      </c>
      <c r="I18" s="124" t="s">
        <v>29</v>
      </c>
    </row>
    <row r="19" spans="1:9" ht="15" customHeight="1" x14ac:dyDescent="0.3">
      <c r="A19" s="31">
        <v>1</v>
      </c>
      <c r="B19" s="52">
        <v>119049</v>
      </c>
      <c r="C19" s="53" t="s">
        <v>73</v>
      </c>
      <c r="D19" s="52">
        <v>50</v>
      </c>
      <c r="E19" s="54">
        <v>8.3333333333333329E-2</v>
      </c>
      <c r="F19" s="22">
        <f t="shared" si="1"/>
        <v>0.55208333333333326</v>
      </c>
      <c r="G19" s="125">
        <v>6.9444444444444441E-3</v>
      </c>
      <c r="H19" s="24">
        <f t="shared" si="0"/>
        <v>0.55902777777777768</v>
      </c>
      <c r="I19" s="124" t="s">
        <v>81</v>
      </c>
    </row>
    <row r="20" spans="1:9" ht="30" customHeight="1" x14ac:dyDescent="0.3">
      <c r="A20" s="31">
        <f t="shared" ref="A20:A25" si="2">A19+1</f>
        <v>2</v>
      </c>
      <c r="B20" s="52">
        <v>109240</v>
      </c>
      <c r="C20" s="53" t="s">
        <v>75</v>
      </c>
      <c r="D20" s="52">
        <v>6</v>
      </c>
      <c r="E20" s="54">
        <v>1.0416666666666666E-2</v>
      </c>
      <c r="F20" s="22">
        <f t="shared" si="1"/>
        <v>0.56944444444444431</v>
      </c>
      <c r="G20" s="125">
        <v>1.3888888888888888E-2</v>
      </c>
      <c r="H20" s="24">
        <f t="shared" si="0"/>
        <v>0.58333333333333315</v>
      </c>
      <c r="I20" s="123"/>
    </row>
    <row r="21" spans="1:9" ht="30" customHeight="1" x14ac:dyDescent="0.3">
      <c r="A21" s="31">
        <f t="shared" si="2"/>
        <v>3</v>
      </c>
      <c r="B21" s="52">
        <v>115054</v>
      </c>
      <c r="C21" s="53" t="s">
        <v>76</v>
      </c>
      <c r="D21" s="52">
        <v>5.5</v>
      </c>
      <c r="E21" s="54">
        <v>1.0416666666666666E-2</v>
      </c>
      <c r="F21" s="22">
        <f>H20+E21</f>
        <v>0.59374999999999978</v>
      </c>
      <c r="G21" s="125">
        <v>1.38888888888889E-2</v>
      </c>
      <c r="H21" s="24">
        <f t="shared" si="0"/>
        <v>0.60763888888888873</v>
      </c>
      <c r="I21" s="149" t="s">
        <v>83</v>
      </c>
    </row>
    <row r="22" spans="1:9" ht="15" customHeight="1" x14ac:dyDescent="0.3">
      <c r="A22" s="31">
        <f t="shared" si="2"/>
        <v>4</v>
      </c>
      <c r="B22" s="52">
        <v>115093</v>
      </c>
      <c r="C22" s="53" t="s">
        <v>77</v>
      </c>
      <c r="D22" s="52">
        <v>1.5</v>
      </c>
      <c r="E22" s="54">
        <v>6.9444444444444441E-3</v>
      </c>
      <c r="F22" s="33">
        <f t="shared" si="1"/>
        <v>0.61458333333333315</v>
      </c>
      <c r="G22" s="125">
        <v>1.38888888888889E-2</v>
      </c>
      <c r="H22" s="24">
        <f t="shared" si="0"/>
        <v>0.6284722222222221</v>
      </c>
      <c r="I22" s="149"/>
    </row>
    <row r="23" spans="1:9" x14ac:dyDescent="0.3">
      <c r="A23" s="31">
        <f t="shared" si="2"/>
        <v>5</v>
      </c>
      <c r="B23" s="52">
        <v>115162</v>
      </c>
      <c r="C23" s="53" t="s">
        <v>78</v>
      </c>
      <c r="D23" s="52">
        <v>2</v>
      </c>
      <c r="E23" s="54">
        <v>6.9444444444444441E-3</v>
      </c>
      <c r="F23" s="33">
        <f t="shared" si="1"/>
        <v>0.63541666666666652</v>
      </c>
      <c r="G23" s="125">
        <v>1.38888888888889E-2</v>
      </c>
      <c r="H23" s="24">
        <f t="shared" si="0"/>
        <v>0.64930555555555547</v>
      </c>
      <c r="I23" s="149"/>
    </row>
    <row r="24" spans="1:9" x14ac:dyDescent="0.3">
      <c r="A24" s="31">
        <f t="shared" si="2"/>
        <v>6</v>
      </c>
      <c r="B24" s="52">
        <v>115419</v>
      </c>
      <c r="C24" s="53" t="s">
        <v>79</v>
      </c>
      <c r="D24" s="52">
        <v>1.5</v>
      </c>
      <c r="E24" s="54">
        <v>6.9444444444444441E-3</v>
      </c>
      <c r="F24" s="22">
        <f t="shared" si="1"/>
        <v>0.65624999999999989</v>
      </c>
      <c r="G24" s="125">
        <v>1.38888888888889E-2</v>
      </c>
      <c r="H24" s="24">
        <f t="shared" si="0"/>
        <v>0.67013888888888884</v>
      </c>
      <c r="I24" s="150"/>
    </row>
    <row r="25" spans="1:9" x14ac:dyDescent="0.3">
      <c r="A25" s="31">
        <f t="shared" si="2"/>
        <v>7</v>
      </c>
      <c r="B25" s="52">
        <v>119049</v>
      </c>
      <c r="C25" s="53" t="s">
        <v>73</v>
      </c>
      <c r="D25" s="52">
        <v>2</v>
      </c>
      <c r="E25" s="54">
        <v>6.9444444444444441E-3</v>
      </c>
      <c r="F25" s="22">
        <f t="shared" si="1"/>
        <v>0.67708333333333326</v>
      </c>
      <c r="G25" s="125">
        <v>6.9444444444444441E-3</v>
      </c>
      <c r="H25" s="24">
        <f t="shared" si="0"/>
        <v>0.68402777777777768</v>
      </c>
      <c r="I25" s="123" t="s">
        <v>80</v>
      </c>
    </row>
    <row r="26" spans="1:9" ht="27.6" x14ac:dyDescent="0.3">
      <c r="A26" s="31"/>
      <c r="B26" s="19" t="s">
        <v>23</v>
      </c>
      <c r="C26" s="34" t="s">
        <v>24</v>
      </c>
      <c r="D26" s="32">
        <v>36</v>
      </c>
      <c r="E26" s="26">
        <v>4.5138888888888888E-2</v>
      </c>
      <c r="F26" s="22">
        <f t="shared" si="1"/>
        <v>0.72916666666666652</v>
      </c>
      <c r="G26" s="125">
        <v>2.7777777777777776E-2</v>
      </c>
      <c r="H26" s="24">
        <f t="shared" si="0"/>
        <v>0.75694444444444431</v>
      </c>
      <c r="I26" s="124"/>
    </row>
    <row r="27" spans="1:9" ht="27.6" x14ac:dyDescent="0.3">
      <c r="A27" s="31"/>
      <c r="B27" s="82" t="s">
        <v>25</v>
      </c>
      <c r="C27" s="126" t="s">
        <v>24</v>
      </c>
      <c r="D27" s="105">
        <v>1.5</v>
      </c>
      <c r="E27" s="93">
        <v>3.472222222222222E-3</v>
      </c>
      <c r="F27" s="84">
        <f t="shared" si="1"/>
        <v>0.76041666666666652</v>
      </c>
      <c r="G27" s="23">
        <v>6.9444444444444441E-3</v>
      </c>
      <c r="H27" s="85">
        <f t="shared" si="0"/>
        <v>0.76736111111111094</v>
      </c>
      <c r="I27" s="121" t="s">
        <v>26</v>
      </c>
    </row>
    <row r="28" spans="1:9" x14ac:dyDescent="0.3">
      <c r="D28" s="37"/>
      <c r="E28" s="38"/>
      <c r="F28" s="38"/>
      <c r="G28" s="38"/>
      <c r="H28" s="38"/>
      <c r="I28" s="39"/>
    </row>
    <row r="29" spans="1:9" x14ac:dyDescent="0.3">
      <c r="B29" s="40" t="s">
        <v>34</v>
      </c>
      <c r="C29" s="90">
        <f>H27-F16</f>
        <v>0.34722222222222204</v>
      </c>
      <c r="D29" s="40"/>
      <c r="E29" s="40"/>
      <c r="F29" s="40"/>
      <c r="G29" s="40"/>
      <c r="H29" s="41"/>
    </row>
    <row r="30" spans="1:9" x14ac:dyDescent="0.3">
      <c r="B30" s="40" t="s">
        <v>35</v>
      </c>
      <c r="C30" s="91">
        <f>SUM(E16:E27)</f>
        <v>0.1875</v>
      </c>
      <c r="D30" s="40"/>
      <c r="E30" s="42"/>
      <c r="F30" s="40"/>
      <c r="G30" s="40"/>
      <c r="H30" s="43"/>
      <c r="I30" s="44"/>
    </row>
    <row r="31" spans="1:9" x14ac:dyDescent="0.3">
      <c r="B31" s="40" t="s">
        <v>36</v>
      </c>
      <c r="C31" s="90">
        <f>SUM(G16:G27)</f>
        <v>0.15972222222222224</v>
      </c>
      <c r="D31" s="40"/>
      <c r="E31" s="40"/>
      <c r="F31" s="40"/>
      <c r="G31" s="40"/>
      <c r="H31" s="43"/>
      <c r="I31" s="46"/>
    </row>
    <row r="32" spans="1:9" x14ac:dyDescent="0.3">
      <c r="B32" s="47"/>
      <c r="C32" s="47"/>
      <c r="E32" s="48"/>
      <c r="F32" s="48"/>
      <c r="G32" s="48"/>
      <c r="H32" s="48"/>
      <c r="I32" s="44"/>
    </row>
    <row r="33" spans="2:9" x14ac:dyDescent="0.3">
      <c r="B33" s="47"/>
      <c r="C33" s="45"/>
      <c r="E33" s="48"/>
      <c r="F33" s="48"/>
      <c r="G33" s="48"/>
      <c r="H33" s="48"/>
    </row>
    <row r="34" spans="2:9" s="5" customFormat="1" x14ac:dyDescent="0.3">
      <c r="B34" s="49"/>
      <c r="E34" s="6"/>
      <c r="F34" s="6"/>
      <c r="G34" s="6"/>
      <c r="H34" s="6"/>
      <c r="I34" s="6"/>
    </row>
    <row r="38" spans="2:9" x14ac:dyDescent="0.3">
      <c r="E38" s="48"/>
    </row>
    <row r="39" spans="2:9" x14ac:dyDescent="0.3">
      <c r="E39" s="48"/>
    </row>
  </sheetData>
  <mergeCells count="9">
    <mergeCell ref="I21:I24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A31" zoomScaleNormal="100" workbookViewId="0">
      <selection activeCell="A43" sqref="A37:XFD43"/>
    </sheetView>
  </sheetViews>
  <sheetFormatPr defaultColWidth="10.44140625" defaultRowHeight="13.8" x14ac:dyDescent="0.3"/>
  <cols>
    <col min="1" max="1" width="4.109375" style="10" customWidth="1"/>
    <col min="2" max="2" width="26.21875" style="10" customWidth="1"/>
    <col min="3" max="3" width="34.88671875" style="10" customWidth="1"/>
    <col min="4" max="4" width="14" style="10" customWidth="1"/>
    <col min="5" max="5" width="8.77734375" style="10" customWidth="1"/>
    <col min="6" max="7" width="10" style="10" customWidth="1"/>
    <col min="8" max="8" width="12.44140625" style="10" customWidth="1"/>
    <col min="9" max="9" width="19.44140625" style="10" customWidth="1"/>
    <col min="10" max="21" width="5.5546875" style="10" customWidth="1"/>
    <col min="22" max="16384" width="10.44140625" style="10"/>
  </cols>
  <sheetData>
    <row r="1" spans="1:10" s="6" customFormat="1" x14ac:dyDescent="0.3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3">
      <c r="D2" s="7"/>
      <c r="E2" s="8"/>
      <c r="F2" s="5"/>
      <c r="G2" s="5"/>
      <c r="H2" s="5"/>
      <c r="I2" s="5"/>
      <c r="J2" s="5"/>
    </row>
    <row r="3" spans="1:10" x14ac:dyDescent="0.3">
      <c r="A3" s="9"/>
      <c r="B3" s="9"/>
      <c r="C3" s="9"/>
      <c r="D3" s="9"/>
      <c r="E3" s="9"/>
      <c r="F3" s="9"/>
      <c r="G3" s="9"/>
      <c r="H3" s="9"/>
    </row>
    <row r="4" spans="1:10" x14ac:dyDescent="0.3">
      <c r="A4" s="11"/>
      <c r="B4" s="11"/>
      <c r="C4" s="140" t="s">
        <v>2</v>
      </c>
      <c r="D4" s="140"/>
      <c r="E4" s="140"/>
      <c r="F4" s="140"/>
      <c r="G4" s="140"/>
      <c r="H4" s="140"/>
    </row>
    <row r="5" spans="1:10" x14ac:dyDescent="0.3">
      <c r="A5" s="140" t="s">
        <v>86</v>
      </c>
      <c r="B5" s="140"/>
      <c r="C5" s="140"/>
      <c r="D5" s="140"/>
      <c r="E5" s="140"/>
      <c r="F5" s="140"/>
      <c r="G5" s="140"/>
      <c r="H5" s="140"/>
      <c r="I5" s="140"/>
    </row>
    <row r="6" spans="1:10" x14ac:dyDescent="0.3">
      <c r="A6" s="10" t="s">
        <v>4</v>
      </c>
      <c r="C6" s="12" t="s">
        <v>5</v>
      </c>
    </row>
    <row r="7" spans="1:10" x14ac:dyDescent="0.3">
      <c r="A7" s="10" t="s">
        <v>6</v>
      </c>
      <c r="C7" s="12" t="s">
        <v>139</v>
      </c>
      <c r="D7" s="133">
        <f>C10</f>
        <v>106.5</v>
      </c>
      <c r="E7" s="10" t="str">
        <f>C9</f>
        <v>понедельник-воскресенье</v>
      </c>
    </row>
    <row r="8" spans="1:10" x14ac:dyDescent="0.3">
      <c r="A8" s="10" t="s">
        <v>7</v>
      </c>
      <c r="C8" s="13"/>
    </row>
    <row r="9" spans="1:10" x14ac:dyDescent="0.3">
      <c r="A9" s="10" t="s">
        <v>8</v>
      </c>
      <c r="C9" s="12" t="s">
        <v>64</v>
      </c>
    </row>
    <row r="10" spans="1:10" x14ac:dyDescent="0.3">
      <c r="A10" s="10" t="s">
        <v>9</v>
      </c>
      <c r="C10" s="50">
        <f>SUM(D16:D36)</f>
        <v>106.5</v>
      </c>
    </row>
    <row r="11" spans="1:10" x14ac:dyDescent="0.3">
      <c r="A11" s="10" t="s">
        <v>10</v>
      </c>
      <c r="C11" s="12" t="s">
        <v>11</v>
      </c>
    </row>
    <row r="12" spans="1:10" x14ac:dyDescent="0.3">
      <c r="A12" s="15" t="s">
        <v>12</v>
      </c>
      <c r="B12" s="15"/>
      <c r="C12" s="14" t="s">
        <v>39</v>
      </c>
      <c r="D12" s="16"/>
      <c r="F12" s="14"/>
      <c r="G12" s="14"/>
    </row>
    <row r="13" spans="1:10" x14ac:dyDescent="0.3">
      <c r="C13" s="13"/>
      <c r="G13" s="65"/>
      <c r="H13" s="10" t="s">
        <v>176</v>
      </c>
    </row>
    <row r="14" spans="1:10" x14ac:dyDescent="0.3">
      <c r="A14" s="141" t="s">
        <v>13</v>
      </c>
      <c r="B14" s="143" t="s">
        <v>14</v>
      </c>
      <c r="C14" s="145" t="s">
        <v>15</v>
      </c>
      <c r="D14" s="143" t="s">
        <v>16</v>
      </c>
      <c r="E14" s="143" t="s">
        <v>17</v>
      </c>
      <c r="F14" s="143"/>
      <c r="G14" s="143"/>
      <c r="H14" s="143"/>
      <c r="I14" s="143" t="s">
        <v>18</v>
      </c>
    </row>
    <row r="15" spans="1:10" ht="27.6" x14ac:dyDescent="0.3">
      <c r="A15" s="142"/>
      <c r="B15" s="144"/>
      <c r="C15" s="146"/>
      <c r="D15" s="147"/>
      <c r="E15" s="121" t="s">
        <v>19</v>
      </c>
      <c r="F15" s="121" t="s">
        <v>20</v>
      </c>
      <c r="G15" s="121" t="s">
        <v>21</v>
      </c>
      <c r="H15" s="121" t="s">
        <v>22</v>
      </c>
      <c r="I15" s="143"/>
    </row>
    <row r="16" spans="1:10" ht="27.6" x14ac:dyDescent="0.3">
      <c r="A16" s="17"/>
      <c r="B16" s="19" t="s">
        <v>25</v>
      </c>
      <c r="C16" s="25" t="s">
        <v>24</v>
      </c>
      <c r="D16" s="87"/>
      <c r="E16" s="26"/>
      <c r="F16" s="22">
        <v>0.4201388888888889</v>
      </c>
      <c r="G16" s="23">
        <v>6.9444444444444441E-3</v>
      </c>
      <c r="H16" s="24">
        <f t="shared" ref="H16:H29" si="0">F16+G16</f>
        <v>0.42708333333333331</v>
      </c>
      <c r="I16" s="18" t="s">
        <v>26</v>
      </c>
    </row>
    <row r="17" spans="1:9" x14ac:dyDescent="0.3">
      <c r="A17" s="17"/>
      <c r="B17" s="19"/>
      <c r="C17" s="27" t="s">
        <v>27</v>
      </c>
      <c r="D17" s="87">
        <v>1.5</v>
      </c>
      <c r="E17" s="26">
        <v>3.4722222222222099E-3</v>
      </c>
      <c r="F17" s="22">
        <f t="shared" ref="F17:F29" si="1">H16+E17</f>
        <v>0.43055555555555552</v>
      </c>
      <c r="G17" s="125">
        <v>2.7777777777777776E-2</v>
      </c>
      <c r="H17" s="24">
        <f t="shared" si="0"/>
        <v>0.45833333333333331</v>
      </c>
      <c r="I17" s="28"/>
    </row>
    <row r="18" spans="1:9" ht="41.4" x14ac:dyDescent="0.3">
      <c r="A18" s="17"/>
      <c r="B18" s="29" t="s">
        <v>28</v>
      </c>
      <c r="C18" s="20" t="s">
        <v>24</v>
      </c>
      <c r="D18" s="87">
        <v>1.5</v>
      </c>
      <c r="E18" s="30">
        <v>3.472222222222222E-3</v>
      </c>
      <c r="F18" s="22">
        <f t="shared" si="1"/>
        <v>0.46180555555555552</v>
      </c>
      <c r="G18" s="125">
        <v>6.9444444444444441E-3</v>
      </c>
      <c r="H18" s="24">
        <f t="shared" si="0"/>
        <v>0.46874999999999994</v>
      </c>
      <c r="I18" s="124" t="s">
        <v>29</v>
      </c>
    </row>
    <row r="19" spans="1:9" ht="15" customHeight="1" x14ac:dyDescent="0.3">
      <c r="A19" s="31">
        <v>1</v>
      </c>
      <c r="B19" s="52">
        <v>117588</v>
      </c>
      <c r="C19" s="53" t="s">
        <v>117</v>
      </c>
      <c r="D19" s="52">
        <v>30</v>
      </c>
      <c r="E19" s="54">
        <v>4.1666666666666664E-2</v>
      </c>
      <c r="F19" s="22">
        <f>H18+E19</f>
        <v>0.51041666666666663</v>
      </c>
      <c r="G19" s="125">
        <v>6.9444444444444441E-3</v>
      </c>
      <c r="H19" s="24">
        <f t="shared" si="0"/>
        <v>0.51736111111111105</v>
      </c>
      <c r="I19" s="148" t="s">
        <v>30</v>
      </c>
    </row>
    <row r="20" spans="1:9" ht="30" customHeight="1" x14ac:dyDescent="0.3">
      <c r="A20" s="31">
        <f t="shared" ref="A20:A27" si="2">A19+1</f>
        <v>2</v>
      </c>
      <c r="B20" s="52">
        <v>117593</v>
      </c>
      <c r="C20" s="53" t="s">
        <v>118</v>
      </c>
      <c r="D20" s="52">
        <v>4.5</v>
      </c>
      <c r="E20" s="54">
        <v>1.0416666666666666E-2</v>
      </c>
      <c r="F20" s="22">
        <f t="shared" ref="F20:F28" si="3">H19+E20</f>
        <v>0.52777777777777768</v>
      </c>
      <c r="G20" s="125">
        <v>6.9444444444444441E-3</v>
      </c>
      <c r="H20" s="24">
        <f t="shared" si="0"/>
        <v>0.5347222222222221</v>
      </c>
      <c r="I20" s="149"/>
    </row>
    <row r="21" spans="1:9" ht="30" customHeight="1" x14ac:dyDescent="0.3">
      <c r="A21" s="31">
        <f t="shared" si="2"/>
        <v>3</v>
      </c>
      <c r="B21" s="52">
        <v>117525</v>
      </c>
      <c r="C21" s="53" t="s">
        <v>119</v>
      </c>
      <c r="D21" s="52">
        <v>4</v>
      </c>
      <c r="E21" s="54">
        <v>6.9444444444444441E-3</v>
      </c>
      <c r="F21" s="22">
        <f t="shared" si="3"/>
        <v>0.54166666666666652</v>
      </c>
      <c r="G21" s="125">
        <v>1.38888888888889E-2</v>
      </c>
      <c r="H21" s="24">
        <f t="shared" si="0"/>
        <v>0.55555555555555547</v>
      </c>
      <c r="I21" s="151" t="s">
        <v>31</v>
      </c>
    </row>
    <row r="22" spans="1:9" ht="15" customHeight="1" x14ac:dyDescent="0.3">
      <c r="A22" s="31">
        <f t="shared" si="2"/>
        <v>4</v>
      </c>
      <c r="B22" s="52">
        <v>115477</v>
      </c>
      <c r="C22" s="53" t="s">
        <v>120</v>
      </c>
      <c r="D22" s="52">
        <v>7</v>
      </c>
      <c r="E22" s="54">
        <v>1.3888888888888888E-2</v>
      </c>
      <c r="F22" s="33">
        <f>H21+E22</f>
        <v>0.56944444444444431</v>
      </c>
      <c r="G22" s="125">
        <v>1.38888888888889E-2</v>
      </c>
      <c r="H22" s="24">
        <f t="shared" si="0"/>
        <v>0.58333333333333326</v>
      </c>
      <c r="I22" s="151"/>
    </row>
    <row r="23" spans="1:9" x14ac:dyDescent="0.3">
      <c r="A23" s="31">
        <f t="shared" si="2"/>
        <v>5</v>
      </c>
      <c r="B23" s="52">
        <v>115516</v>
      </c>
      <c r="C23" s="53" t="s">
        <v>121</v>
      </c>
      <c r="D23" s="52">
        <v>1.5</v>
      </c>
      <c r="E23" s="54">
        <v>6.9444444444444441E-3</v>
      </c>
      <c r="F23" s="33">
        <f>H22+E23</f>
        <v>0.59027777777777768</v>
      </c>
      <c r="G23" s="125">
        <v>1.38888888888889E-2</v>
      </c>
      <c r="H23" s="24">
        <f t="shared" si="0"/>
        <v>0.60416666666666663</v>
      </c>
      <c r="I23" s="151"/>
    </row>
    <row r="24" spans="1:9" ht="27.6" x14ac:dyDescent="0.3">
      <c r="A24" s="31">
        <f t="shared" si="2"/>
        <v>6</v>
      </c>
      <c r="B24" s="52">
        <v>117519</v>
      </c>
      <c r="C24" s="53" t="s">
        <v>122</v>
      </c>
      <c r="D24" s="52">
        <v>6.5</v>
      </c>
      <c r="E24" s="54">
        <v>1.3888888888888888E-2</v>
      </c>
      <c r="F24" s="33">
        <f>H23+E24</f>
        <v>0.61805555555555547</v>
      </c>
      <c r="G24" s="125">
        <v>1.38888888888889E-2</v>
      </c>
      <c r="H24" s="24">
        <f t="shared" si="0"/>
        <v>0.63194444444444442</v>
      </c>
      <c r="I24" s="151"/>
    </row>
    <row r="25" spans="1:9" ht="15" customHeight="1" x14ac:dyDescent="0.3">
      <c r="A25" s="31">
        <f t="shared" si="2"/>
        <v>7</v>
      </c>
      <c r="B25" s="52">
        <v>117570</v>
      </c>
      <c r="C25" s="53" t="s">
        <v>123</v>
      </c>
      <c r="D25" s="52">
        <v>1.5</v>
      </c>
      <c r="E25" s="54">
        <v>6.9444444444444441E-3</v>
      </c>
      <c r="F25" s="33">
        <f>H24+E25</f>
        <v>0.63888888888888884</v>
      </c>
      <c r="G25" s="125">
        <v>1.38888888888889E-2</v>
      </c>
      <c r="H25" s="24">
        <f t="shared" si="0"/>
        <v>0.65277777777777779</v>
      </c>
      <c r="I25" s="151"/>
    </row>
    <row r="26" spans="1:9" ht="15" customHeight="1" x14ac:dyDescent="0.3">
      <c r="A26" s="31">
        <f t="shared" si="2"/>
        <v>8</v>
      </c>
      <c r="B26" s="52">
        <v>117593</v>
      </c>
      <c r="C26" s="53" t="s">
        <v>118</v>
      </c>
      <c r="D26" s="52">
        <v>12.5</v>
      </c>
      <c r="E26" s="54">
        <v>2.0833333333333332E-2</v>
      </c>
      <c r="F26" s="33">
        <f>H25+E26</f>
        <v>0.67361111111111116</v>
      </c>
      <c r="G26" s="125">
        <v>6.9444444444444441E-3</v>
      </c>
      <c r="H26" s="24">
        <f t="shared" si="0"/>
        <v>0.68055555555555558</v>
      </c>
      <c r="I26" s="149" t="s">
        <v>32</v>
      </c>
    </row>
    <row r="27" spans="1:9" x14ac:dyDescent="0.3">
      <c r="A27" s="31">
        <f t="shared" si="2"/>
        <v>9</v>
      </c>
      <c r="B27" s="52">
        <v>117588</v>
      </c>
      <c r="C27" s="53" t="s">
        <v>117</v>
      </c>
      <c r="D27" s="52">
        <v>2.5</v>
      </c>
      <c r="E27" s="54">
        <v>6.9444444444444441E-3</v>
      </c>
      <c r="F27" s="22">
        <f t="shared" si="3"/>
        <v>0.6875</v>
      </c>
      <c r="G27" s="125">
        <v>6.9444444444444441E-3</v>
      </c>
      <c r="H27" s="24">
        <f t="shared" si="0"/>
        <v>0.69444444444444442</v>
      </c>
      <c r="I27" s="149"/>
    </row>
    <row r="28" spans="1:9" ht="27.6" x14ac:dyDescent="0.3">
      <c r="A28" s="31"/>
      <c r="B28" s="19" t="s">
        <v>23</v>
      </c>
      <c r="C28" s="34" t="s">
        <v>24</v>
      </c>
      <c r="D28" s="32">
        <v>32</v>
      </c>
      <c r="E28" s="26">
        <v>4.5138888888888888E-2</v>
      </c>
      <c r="F28" s="22">
        <f t="shared" si="3"/>
        <v>0.73958333333333326</v>
      </c>
      <c r="G28" s="125">
        <v>2.7777777777777776E-2</v>
      </c>
      <c r="H28" s="24">
        <f t="shared" si="0"/>
        <v>0.76736111111111105</v>
      </c>
      <c r="I28" s="124"/>
    </row>
    <row r="29" spans="1:9" ht="27.6" x14ac:dyDescent="0.3">
      <c r="A29" s="31"/>
      <c r="B29" s="82" t="s">
        <v>25</v>
      </c>
      <c r="C29" s="126" t="s">
        <v>24</v>
      </c>
      <c r="D29" s="105">
        <v>1.5</v>
      </c>
      <c r="E29" s="93">
        <v>3.472222222222222E-3</v>
      </c>
      <c r="F29" s="84">
        <f t="shared" si="1"/>
        <v>0.77083333333333326</v>
      </c>
      <c r="G29" s="23">
        <v>6.9444444444444441E-3</v>
      </c>
      <c r="H29" s="85">
        <f t="shared" si="0"/>
        <v>0.77777777777777768</v>
      </c>
      <c r="I29" s="121" t="s">
        <v>26</v>
      </c>
    </row>
    <row r="30" spans="1:9" x14ac:dyDescent="0.3">
      <c r="D30" s="37"/>
      <c r="E30" s="38"/>
      <c r="F30" s="38"/>
      <c r="G30" s="38"/>
      <c r="H30" s="38"/>
      <c r="I30" s="39"/>
    </row>
    <row r="31" spans="1:9" x14ac:dyDescent="0.3">
      <c r="B31" s="40" t="s">
        <v>34</v>
      </c>
      <c r="C31" s="90">
        <f>H29-F16</f>
        <v>0.35763888888888878</v>
      </c>
      <c r="D31" s="40"/>
      <c r="E31" s="40"/>
      <c r="F31" s="40"/>
      <c r="G31" s="40"/>
      <c r="H31" s="41"/>
    </row>
    <row r="32" spans="1:9" x14ac:dyDescent="0.3">
      <c r="B32" s="40" t="s">
        <v>35</v>
      </c>
      <c r="C32" s="91">
        <f>SUM(E16:E29)</f>
        <v>0.18402777777777779</v>
      </c>
      <c r="D32" s="40"/>
      <c r="E32" s="42"/>
      <c r="F32" s="40"/>
      <c r="G32" s="40"/>
      <c r="H32" s="43"/>
      <c r="I32" s="44"/>
    </row>
    <row r="33" spans="2:9" x14ac:dyDescent="0.3">
      <c r="B33" s="40" t="s">
        <v>36</v>
      </c>
      <c r="C33" s="90">
        <f>SUM(G16:G29)</f>
        <v>0.17361111111111119</v>
      </c>
      <c r="D33" s="40"/>
      <c r="E33" s="40"/>
      <c r="F33" s="40"/>
      <c r="G33" s="40"/>
      <c r="H33" s="43"/>
      <c r="I33" s="46"/>
    </row>
    <row r="34" spans="2:9" x14ac:dyDescent="0.3">
      <c r="B34" s="47"/>
      <c r="C34" s="47"/>
      <c r="E34" s="48"/>
      <c r="F34" s="48"/>
      <c r="G34" s="48"/>
      <c r="H34" s="48"/>
      <c r="I34" s="44"/>
    </row>
    <row r="35" spans="2:9" x14ac:dyDescent="0.3">
      <c r="B35" s="47"/>
      <c r="C35" s="45"/>
      <c r="E35" s="48"/>
      <c r="F35" s="48"/>
      <c r="G35" s="48"/>
      <c r="H35" s="48"/>
    </row>
    <row r="36" spans="2:9" s="5" customFormat="1" x14ac:dyDescent="0.3">
      <c r="B36" s="49"/>
      <c r="E36" s="6"/>
      <c r="F36" s="6"/>
      <c r="G36" s="6"/>
      <c r="H36" s="6"/>
      <c r="I36" s="6"/>
    </row>
    <row r="40" spans="2:9" x14ac:dyDescent="0.3">
      <c r="E40" s="48"/>
    </row>
    <row r="41" spans="2:9" x14ac:dyDescent="0.3">
      <c r="E41" s="48"/>
    </row>
  </sheetData>
  <mergeCells count="11">
    <mergeCell ref="I19:I20"/>
    <mergeCell ref="I21:I25"/>
    <mergeCell ref="I26:I27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A31" zoomScaleNormal="100" workbookViewId="0">
      <selection activeCell="A43" sqref="A37:XFD43"/>
    </sheetView>
  </sheetViews>
  <sheetFormatPr defaultColWidth="10.44140625" defaultRowHeight="13.8" x14ac:dyDescent="0.3"/>
  <cols>
    <col min="1" max="1" width="4.109375" style="10" customWidth="1"/>
    <col min="2" max="2" width="26.21875" style="10" customWidth="1"/>
    <col min="3" max="3" width="34.88671875" style="10" customWidth="1"/>
    <col min="4" max="4" width="14" style="10" customWidth="1"/>
    <col min="5" max="5" width="8.77734375" style="10" customWidth="1"/>
    <col min="6" max="7" width="10" style="10" customWidth="1"/>
    <col min="8" max="8" width="12.44140625" style="10" customWidth="1"/>
    <col min="9" max="9" width="19.44140625" style="10" customWidth="1"/>
    <col min="10" max="21" width="5.5546875" style="10" customWidth="1"/>
    <col min="22" max="16384" width="10.44140625" style="10"/>
  </cols>
  <sheetData>
    <row r="1" spans="1:10" s="6" customFormat="1" x14ac:dyDescent="0.3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3">
      <c r="D2" s="7"/>
      <c r="E2" s="8"/>
      <c r="F2" s="5"/>
      <c r="G2" s="5"/>
      <c r="H2" s="5"/>
      <c r="I2" s="5"/>
      <c r="J2" s="5"/>
    </row>
    <row r="3" spans="1:10" x14ac:dyDescent="0.3">
      <c r="A3" s="9"/>
      <c r="B3" s="9"/>
      <c r="C3" s="9"/>
      <c r="D3" s="9"/>
      <c r="E3" s="9"/>
      <c r="F3" s="9"/>
      <c r="G3" s="9"/>
      <c r="H3" s="9"/>
    </row>
    <row r="4" spans="1:10" x14ac:dyDescent="0.3">
      <c r="A4" s="11"/>
      <c r="B4" s="11"/>
      <c r="C4" s="140" t="s">
        <v>2</v>
      </c>
      <c r="D4" s="140"/>
      <c r="E4" s="140"/>
      <c r="F4" s="140"/>
      <c r="G4" s="140"/>
      <c r="H4" s="140"/>
    </row>
    <row r="5" spans="1:10" x14ac:dyDescent="0.3">
      <c r="A5" s="140" t="s">
        <v>72</v>
      </c>
      <c r="B5" s="140"/>
      <c r="C5" s="140"/>
      <c r="D5" s="140"/>
      <c r="E5" s="140"/>
      <c r="F5" s="140"/>
      <c r="G5" s="140"/>
      <c r="H5" s="140"/>
      <c r="I5" s="140"/>
    </row>
    <row r="6" spans="1:10" x14ac:dyDescent="0.3">
      <c r="A6" s="10" t="s">
        <v>4</v>
      </c>
      <c r="C6" s="12" t="s">
        <v>5</v>
      </c>
    </row>
    <row r="7" spans="1:10" x14ac:dyDescent="0.3">
      <c r="A7" s="10" t="s">
        <v>6</v>
      </c>
      <c r="C7" s="12" t="s">
        <v>140</v>
      </c>
      <c r="D7" s="133">
        <f>C10</f>
        <v>120</v>
      </c>
      <c r="E7" s="10" t="str">
        <f>C9</f>
        <v>понедельник-воскресенье</v>
      </c>
    </row>
    <row r="8" spans="1:10" x14ac:dyDescent="0.3">
      <c r="A8" s="10" t="s">
        <v>7</v>
      </c>
      <c r="C8" s="13"/>
    </row>
    <row r="9" spans="1:10" x14ac:dyDescent="0.3">
      <c r="A9" s="10" t="s">
        <v>8</v>
      </c>
      <c r="C9" s="12" t="s">
        <v>64</v>
      </c>
    </row>
    <row r="10" spans="1:10" x14ac:dyDescent="0.3">
      <c r="A10" s="10" t="s">
        <v>9</v>
      </c>
      <c r="C10" s="50">
        <f>SUM(D16:D36)</f>
        <v>120</v>
      </c>
    </row>
    <row r="11" spans="1:10" x14ac:dyDescent="0.3">
      <c r="A11" s="10" t="s">
        <v>10</v>
      </c>
      <c r="C11" s="12" t="s">
        <v>11</v>
      </c>
    </row>
    <row r="12" spans="1:10" x14ac:dyDescent="0.3">
      <c r="A12" s="15" t="s">
        <v>12</v>
      </c>
      <c r="B12" s="15"/>
      <c r="C12" s="14" t="s">
        <v>39</v>
      </c>
      <c r="D12" s="16"/>
      <c r="F12" s="14"/>
      <c r="G12" s="14"/>
    </row>
    <row r="13" spans="1:10" x14ac:dyDescent="0.3">
      <c r="C13" s="13"/>
      <c r="G13" s="65"/>
      <c r="H13" s="10" t="s">
        <v>174</v>
      </c>
    </row>
    <row r="14" spans="1:10" x14ac:dyDescent="0.3">
      <c r="A14" s="141" t="s">
        <v>13</v>
      </c>
      <c r="B14" s="143" t="s">
        <v>14</v>
      </c>
      <c r="C14" s="145" t="s">
        <v>15</v>
      </c>
      <c r="D14" s="143" t="s">
        <v>16</v>
      </c>
      <c r="E14" s="143" t="s">
        <v>17</v>
      </c>
      <c r="F14" s="143"/>
      <c r="G14" s="143"/>
      <c r="H14" s="143"/>
      <c r="I14" s="143" t="s">
        <v>18</v>
      </c>
    </row>
    <row r="15" spans="1:10" ht="27.6" x14ac:dyDescent="0.3">
      <c r="A15" s="142"/>
      <c r="B15" s="144"/>
      <c r="C15" s="146"/>
      <c r="D15" s="147"/>
      <c r="E15" s="121" t="s">
        <v>19</v>
      </c>
      <c r="F15" s="121" t="s">
        <v>20</v>
      </c>
      <c r="G15" s="121" t="s">
        <v>21</v>
      </c>
      <c r="H15" s="121" t="s">
        <v>22</v>
      </c>
      <c r="I15" s="143"/>
    </row>
    <row r="16" spans="1:10" ht="27.6" x14ac:dyDescent="0.3">
      <c r="A16" s="17"/>
      <c r="B16" s="19" t="s">
        <v>25</v>
      </c>
      <c r="C16" s="25" t="s">
        <v>24</v>
      </c>
      <c r="D16" s="87"/>
      <c r="E16" s="26"/>
      <c r="F16" s="22">
        <v>0.4201388888888889</v>
      </c>
      <c r="G16" s="23">
        <v>6.9444444444444441E-3</v>
      </c>
      <c r="H16" s="24">
        <f t="shared" ref="H16:H29" si="0">F16+G16</f>
        <v>0.42708333333333331</v>
      </c>
      <c r="I16" s="18" t="s">
        <v>26</v>
      </c>
    </row>
    <row r="17" spans="1:9" x14ac:dyDescent="0.3">
      <c r="A17" s="17"/>
      <c r="B17" s="19"/>
      <c r="C17" s="27" t="s">
        <v>27</v>
      </c>
      <c r="D17" s="87">
        <v>1.5</v>
      </c>
      <c r="E17" s="26">
        <v>3.4722222222222099E-3</v>
      </c>
      <c r="F17" s="22">
        <f t="shared" ref="F17:F29" si="1">H16+E17</f>
        <v>0.43055555555555552</v>
      </c>
      <c r="G17" s="125">
        <v>2.7777777777777776E-2</v>
      </c>
      <c r="H17" s="24">
        <f t="shared" si="0"/>
        <v>0.45833333333333331</v>
      </c>
      <c r="I17" s="28"/>
    </row>
    <row r="18" spans="1:9" ht="41.4" x14ac:dyDescent="0.3">
      <c r="A18" s="17"/>
      <c r="B18" s="29" t="s">
        <v>28</v>
      </c>
      <c r="C18" s="20" t="s">
        <v>24</v>
      </c>
      <c r="D18" s="87">
        <v>1.5</v>
      </c>
      <c r="E18" s="30">
        <v>3.472222222222222E-3</v>
      </c>
      <c r="F18" s="22">
        <f t="shared" si="1"/>
        <v>0.46180555555555552</v>
      </c>
      <c r="G18" s="125">
        <v>6.9444444444444441E-3</v>
      </c>
      <c r="H18" s="24">
        <f t="shared" si="0"/>
        <v>0.46874999999999994</v>
      </c>
      <c r="I18" s="124" t="s">
        <v>29</v>
      </c>
    </row>
    <row r="19" spans="1:9" ht="15" customHeight="1" x14ac:dyDescent="0.3">
      <c r="A19" s="31">
        <v>1</v>
      </c>
      <c r="B19" s="52">
        <v>108801</v>
      </c>
      <c r="C19" s="53" t="s">
        <v>110</v>
      </c>
      <c r="D19" s="52">
        <v>30.5</v>
      </c>
      <c r="E19" s="54">
        <v>5.5555555555555552E-2</v>
      </c>
      <c r="F19" s="22">
        <f>H18+E19</f>
        <v>0.52430555555555547</v>
      </c>
      <c r="G19" s="125">
        <v>6.9444444444444441E-3</v>
      </c>
      <c r="H19" s="24">
        <f t="shared" si="0"/>
        <v>0.53124999999999989</v>
      </c>
      <c r="I19" s="148" t="s">
        <v>30</v>
      </c>
    </row>
    <row r="20" spans="1:9" ht="30" customHeight="1" x14ac:dyDescent="0.3">
      <c r="A20" s="31">
        <f t="shared" ref="A20:A27" si="2">A19+1</f>
        <v>2</v>
      </c>
      <c r="B20" s="52">
        <v>117405</v>
      </c>
      <c r="C20" s="53" t="s">
        <v>111</v>
      </c>
      <c r="D20" s="52">
        <v>12</v>
      </c>
      <c r="E20" s="54">
        <v>2.0833333333333332E-2</v>
      </c>
      <c r="F20" s="22">
        <f t="shared" ref="F20:F28" si="3">H19+E20</f>
        <v>0.55208333333333326</v>
      </c>
      <c r="G20" s="125">
        <v>6.9444444444444441E-3</v>
      </c>
      <c r="H20" s="24">
        <f t="shared" si="0"/>
        <v>0.55902777777777768</v>
      </c>
      <c r="I20" s="149"/>
    </row>
    <row r="21" spans="1:9" ht="30" customHeight="1" x14ac:dyDescent="0.3">
      <c r="A21" s="31">
        <f t="shared" si="2"/>
        <v>3</v>
      </c>
      <c r="B21" s="52">
        <v>115547</v>
      </c>
      <c r="C21" s="53" t="s">
        <v>112</v>
      </c>
      <c r="D21" s="52">
        <v>7.5</v>
      </c>
      <c r="E21" s="54">
        <v>1.3888888888888888E-2</v>
      </c>
      <c r="F21" s="22">
        <f t="shared" si="3"/>
        <v>0.57291666666666652</v>
      </c>
      <c r="G21" s="125">
        <v>1.38888888888889E-2</v>
      </c>
      <c r="H21" s="24">
        <f t="shared" si="0"/>
        <v>0.58680555555555547</v>
      </c>
      <c r="I21" s="151" t="s">
        <v>31</v>
      </c>
    </row>
    <row r="22" spans="1:9" ht="15" customHeight="1" x14ac:dyDescent="0.3">
      <c r="A22" s="31">
        <f t="shared" si="2"/>
        <v>4</v>
      </c>
      <c r="B22" s="52">
        <v>115372</v>
      </c>
      <c r="C22" s="53" t="s">
        <v>113</v>
      </c>
      <c r="D22" s="52">
        <v>2</v>
      </c>
      <c r="E22" s="54">
        <v>6.9444444444444441E-3</v>
      </c>
      <c r="F22" s="33">
        <f>H21+E22</f>
        <v>0.59374999999999989</v>
      </c>
      <c r="G22" s="125">
        <v>1.38888888888889E-2</v>
      </c>
      <c r="H22" s="24">
        <f t="shared" si="0"/>
        <v>0.60763888888888884</v>
      </c>
      <c r="I22" s="151"/>
    </row>
    <row r="23" spans="1:9" x14ac:dyDescent="0.3">
      <c r="A23" s="31">
        <f t="shared" si="2"/>
        <v>5</v>
      </c>
      <c r="B23" s="52">
        <v>115598</v>
      </c>
      <c r="C23" s="53" t="s">
        <v>114</v>
      </c>
      <c r="D23" s="52">
        <v>1</v>
      </c>
      <c r="E23" s="54">
        <v>6.9444444444444441E-3</v>
      </c>
      <c r="F23" s="33">
        <f>H22+E23</f>
        <v>0.61458333333333326</v>
      </c>
      <c r="G23" s="125">
        <v>1.38888888888889E-2</v>
      </c>
      <c r="H23" s="24">
        <f t="shared" si="0"/>
        <v>0.62847222222222221</v>
      </c>
      <c r="I23" s="151"/>
    </row>
    <row r="24" spans="1:9" x14ac:dyDescent="0.3">
      <c r="A24" s="31">
        <f t="shared" si="2"/>
        <v>6</v>
      </c>
      <c r="B24" s="52">
        <v>115597</v>
      </c>
      <c r="C24" s="53" t="s">
        <v>115</v>
      </c>
      <c r="D24" s="52">
        <v>8.5</v>
      </c>
      <c r="E24" s="54">
        <v>1.3888888888888888E-2</v>
      </c>
      <c r="F24" s="33">
        <f>H23+E24</f>
        <v>0.64236111111111105</v>
      </c>
      <c r="G24" s="125">
        <v>1.38888888888889E-2</v>
      </c>
      <c r="H24" s="24">
        <f t="shared" si="0"/>
        <v>0.65625</v>
      </c>
      <c r="I24" s="151"/>
    </row>
    <row r="25" spans="1:9" x14ac:dyDescent="0.3">
      <c r="A25" s="31">
        <f t="shared" si="2"/>
        <v>7</v>
      </c>
      <c r="B25" s="52">
        <v>115583</v>
      </c>
      <c r="C25" s="53" t="s">
        <v>116</v>
      </c>
      <c r="D25" s="52">
        <v>0</v>
      </c>
      <c r="E25" s="54">
        <v>3.472222222222222E-3</v>
      </c>
      <c r="F25" s="33">
        <f>H24+E25</f>
        <v>0.65972222222222221</v>
      </c>
      <c r="G25" s="125">
        <v>1.0416666666666666E-2</v>
      </c>
      <c r="H25" s="24">
        <f t="shared" si="0"/>
        <v>0.67013888888888884</v>
      </c>
      <c r="I25" s="151"/>
    </row>
    <row r="26" spans="1:9" x14ac:dyDescent="0.3">
      <c r="A26" s="31">
        <f t="shared" si="2"/>
        <v>8</v>
      </c>
      <c r="B26" s="52">
        <v>117405</v>
      </c>
      <c r="C26" s="53" t="s">
        <v>111</v>
      </c>
      <c r="D26" s="52">
        <v>12.5</v>
      </c>
      <c r="E26" s="54">
        <v>2.0833333333333332E-2</v>
      </c>
      <c r="F26" s="33">
        <f>H25+E26</f>
        <v>0.69097222222222221</v>
      </c>
      <c r="G26" s="125">
        <v>6.9444444444444441E-3</v>
      </c>
      <c r="H26" s="24">
        <f t="shared" si="0"/>
        <v>0.69791666666666663</v>
      </c>
      <c r="I26" s="149" t="s">
        <v>32</v>
      </c>
    </row>
    <row r="27" spans="1:9" ht="15" customHeight="1" x14ac:dyDescent="0.3">
      <c r="A27" s="31">
        <f t="shared" si="2"/>
        <v>9</v>
      </c>
      <c r="B27" s="52">
        <v>108801</v>
      </c>
      <c r="C27" s="53" t="s">
        <v>110</v>
      </c>
      <c r="D27" s="52">
        <v>14.5</v>
      </c>
      <c r="E27" s="54">
        <v>2.4305555555555556E-2</v>
      </c>
      <c r="F27" s="22">
        <f t="shared" si="3"/>
        <v>0.72222222222222221</v>
      </c>
      <c r="G27" s="125">
        <v>6.9444444444444441E-3</v>
      </c>
      <c r="H27" s="24">
        <f t="shared" si="0"/>
        <v>0.72916666666666663</v>
      </c>
      <c r="I27" s="149"/>
    </row>
    <row r="28" spans="1:9" ht="27.6" x14ac:dyDescent="0.3">
      <c r="A28" s="31"/>
      <c r="B28" s="19" t="s">
        <v>23</v>
      </c>
      <c r="C28" s="34" t="s">
        <v>24</v>
      </c>
      <c r="D28" s="32">
        <v>27</v>
      </c>
      <c r="E28" s="26">
        <v>4.1666666666666664E-2</v>
      </c>
      <c r="F28" s="22">
        <f t="shared" si="3"/>
        <v>0.77083333333333326</v>
      </c>
      <c r="G28" s="125">
        <v>2.7777777777777776E-2</v>
      </c>
      <c r="H28" s="24">
        <f t="shared" si="0"/>
        <v>0.79861111111111105</v>
      </c>
      <c r="I28" s="124"/>
    </row>
    <row r="29" spans="1:9" ht="27.6" x14ac:dyDescent="0.3">
      <c r="A29" s="31"/>
      <c r="B29" s="82" t="s">
        <v>25</v>
      </c>
      <c r="C29" s="126" t="s">
        <v>24</v>
      </c>
      <c r="D29" s="105">
        <v>1.5</v>
      </c>
      <c r="E29" s="93">
        <v>3.472222222222222E-3</v>
      </c>
      <c r="F29" s="84">
        <f t="shared" si="1"/>
        <v>0.80208333333333326</v>
      </c>
      <c r="G29" s="23">
        <v>6.9444444444444441E-3</v>
      </c>
      <c r="H29" s="85">
        <f t="shared" si="0"/>
        <v>0.80902777777777768</v>
      </c>
      <c r="I29" s="121" t="s">
        <v>26</v>
      </c>
    </row>
    <row r="30" spans="1:9" x14ac:dyDescent="0.3">
      <c r="D30" s="37"/>
      <c r="E30" s="38"/>
      <c r="F30" s="38"/>
      <c r="G30" s="38"/>
      <c r="H30" s="38"/>
      <c r="I30" s="39"/>
    </row>
    <row r="31" spans="1:9" x14ac:dyDescent="0.3">
      <c r="B31" s="40" t="s">
        <v>34</v>
      </c>
      <c r="C31" s="90">
        <f>H29-F16</f>
        <v>0.38888888888888878</v>
      </c>
      <c r="D31" s="40"/>
      <c r="E31" s="40"/>
      <c r="F31" s="40"/>
      <c r="G31" s="40"/>
      <c r="H31" s="41"/>
    </row>
    <row r="32" spans="1:9" x14ac:dyDescent="0.3">
      <c r="B32" s="40" t="s">
        <v>35</v>
      </c>
      <c r="C32" s="91">
        <f>SUM(E16:E29)</f>
        <v>0.21874999999999997</v>
      </c>
      <c r="D32" s="40"/>
      <c r="E32" s="42"/>
      <c r="F32" s="40"/>
      <c r="G32" s="40"/>
      <c r="H32" s="43"/>
      <c r="I32" s="44"/>
    </row>
    <row r="33" spans="2:9" x14ac:dyDescent="0.3">
      <c r="B33" s="40" t="s">
        <v>36</v>
      </c>
      <c r="C33" s="90">
        <f>SUM(G16:G29)</f>
        <v>0.17013888888888892</v>
      </c>
      <c r="D33" s="40"/>
      <c r="E33" s="40"/>
      <c r="F33" s="40"/>
      <c r="G33" s="40"/>
      <c r="H33" s="43"/>
      <c r="I33" s="46"/>
    </row>
    <row r="34" spans="2:9" x14ac:dyDescent="0.3">
      <c r="B34" s="47"/>
      <c r="C34" s="47"/>
      <c r="E34" s="48"/>
      <c r="F34" s="48"/>
      <c r="G34" s="48"/>
      <c r="H34" s="48"/>
      <c r="I34" s="44"/>
    </row>
    <row r="35" spans="2:9" x14ac:dyDescent="0.3">
      <c r="B35" s="47"/>
      <c r="C35" s="45"/>
      <c r="E35" s="48"/>
      <c r="F35" s="48"/>
      <c r="G35" s="48"/>
      <c r="H35" s="48"/>
    </row>
    <row r="36" spans="2:9" s="5" customFormat="1" x14ac:dyDescent="0.3">
      <c r="B36" s="49"/>
      <c r="E36" s="6"/>
      <c r="F36" s="6"/>
      <c r="G36" s="6"/>
      <c r="H36" s="6"/>
      <c r="I36" s="6"/>
    </row>
    <row r="40" spans="2:9" x14ac:dyDescent="0.3">
      <c r="E40" s="48"/>
    </row>
    <row r="41" spans="2:9" x14ac:dyDescent="0.3">
      <c r="E41" s="48"/>
    </row>
  </sheetData>
  <mergeCells count="11">
    <mergeCell ref="I19:I20"/>
    <mergeCell ref="I21:I25"/>
    <mergeCell ref="I26:I27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zoomScaleNormal="100" workbookViewId="0">
      <selection activeCell="A42" sqref="A36:XFD42"/>
    </sheetView>
  </sheetViews>
  <sheetFormatPr defaultColWidth="10.44140625" defaultRowHeight="13.8" x14ac:dyDescent="0.3"/>
  <cols>
    <col min="1" max="1" width="4.109375" style="10" customWidth="1"/>
    <col min="2" max="2" width="26.21875" style="10" customWidth="1"/>
    <col min="3" max="3" width="34.88671875" style="10" customWidth="1"/>
    <col min="4" max="4" width="14" style="10" customWidth="1"/>
    <col min="5" max="5" width="8.77734375" style="10" customWidth="1"/>
    <col min="6" max="7" width="10" style="10" customWidth="1"/>
    <col min="8" max="8" width="12.44140625" style="10" customWidth="1"/>
    <col min="9" max="9" width="19.44140625" style="10" customWidth="1"/>
    <col min="10" max="21" width="5.5546875" style="10" customWidth="1"/>
    <col min="22" max="16384" width="10.44140625" style="10"/>
  </cols>
  <sheetData>
    <row r="1" spans="1:10" s="6" customFormat="1" x14ac:dyDescent="0.3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3">
      <c r="D2" s="7"/>
      <c r="E2" s="8"/>
      <c r="F2" s="5"/>
      <c r="G2" s="5"/>
      <c r="H2" s="5"/>
      <c r="I2" s="5"/>
      <c r="J2" s="5"/>
    </row>
    <row r="3" spans="1:10" x14ac:dyDescent="0.3">
      <c r="A3" s="9"/>
      <c r="B3" s="9"/>
      <c r="C3" s="9"/>
      <c r="D3" s="9"/>
      <c r="E3" s="9"/>
      <c r="F3" s="9"/>
      <c r="G3" s="9"/>
      <c r="H3" s="9"/>
    </row>
    <row r="4" spans="1:10" x14ac:dyDescent="0.3">
      <c r="A4" s="11"/>
      <c r="B4" s="11"/>
      <c r="C4" s="140" t="s">
        <v>2</v>
      </c>
      <c r="D4" s="140"/>
      <c r="E4" s="140"/>
      <c r="F4" s="140"/>
      <c r="G4" s="140"/>
      <c r="H4" s="140"/>
    </row>
    <row r="5" spans="1:10" x14ac:dyDescent="0.3">
      <c r="A5" s="140" t="s">
        <v>47</v>
      </c>
      <c r="B5" s="140"/>
      <c r="C5" s="140"/>
      <c r="D5" s="140"/>
      <c r="E5" s="140"/>
      <c r="F5" s="140"/>
      <c r="G5" s="140"/>
      <c r="H5" s="140"/>
      <c r="I5" s="140"/>
    </row>
    <row r="6" spans="1:10" x14ac:dyDescent="0.3">
      <c r="A6" s="10" t="s">
        <v>4</v>
      </c>
      <c r="C6" s="12" t="s">
        <v>5</v>
      </c>
    </row>
    <row r="7" spans="1:10" x14ac:dyDescent="0.3">
      <c r="A7" s="10" t="s">
        <v>6</v>
      </c>
      <c r="C7" s="12" t="s">
        <v>141</v>
      </c>
      <c r="D7" s="133">
        <f>C10</f>
        <v>102</v>
      </c>
      <c r="E7" s="10" t="str">
        <f>C9</f>
        <v>вторник-суббота</v>
      </c>
    </row>
    <row r="8" spans="1:10" x14ac:dyDescent="0.3">
      <c r="A8" s="10" t="s">
        <v>7</v>
      </c>
      <c r="C8" s="13"/>
    </row>
    <row r="9" spans="1:10" x14ac:dyDescent="0.3">
      <c r="A9" s="10" t="s">
        <v>8</v>
      </c>
      <c r="C9" s="12" t="s">
        <v>56</v>
      </c>
    </row>
    <row r="10" spans="1:10" x14ac:dyDescent="0.3">
      <c r="A10" s="10" t="s">
        <v>9</v>
      </c>
      <c r="C10" s="50">
        <f>SUM(D16:D35)</f>
        <v>102</v>
      </c>
    </row>
    <row r="11" spans="1:10" x14ac:dyDescent="0.3">
      <c r="A11" s="10" t="s">
        <v>10</v>
      </c>
      <c r="C11" s="12" t="s">
        <v>11</v>
      </c>
    </row>
    <row r="12" spans="1:10" x14ac:dyDescent="0.3">
      <c r="A12" s="15" t="s">
        <v>12</v>
      </c>
      <c r="B12" s="15"/>
      <c r="C12" s="14" t="s">
        <v>39</v>
      </c>
      <c r="D12" s="16"/>
      <c r="F12" s="14"/>
      <c r="G12" s="14"/>
    </row>
    <row r="13" spans="1:10" x14ac:dyDescent="0.3">
      <c r="C13" s="13"/>
      <c r="G13" s="65"/>
      <c r="H13" s="10" t="s">
        <v>176</v>
      </c>
    </row>
    <row r="14" spans="1:10" x14ac:dyDescent="0.3">
      <c r="A14" s="141" t="s">
        <v>13</v>
      </c>
      <c r="B14" s="143" t="s">
        <v>14</v>
      </c>
      <c r="C14" s="145" t="s">
        <v>15</v>
      </c>
      <c r="D14" s="143" t="s">
        <v>16</v>
      </c>
      <c r="E14" s="143" t="s">
        <v>17</v>
      </c>
      <c r="F14" s="143"/>
      <c r="G14" s="143"/>
      <c r="H14" s="143"/>
      <c r="I14" s="143" t="s">
        <v>18</v>
      </c>
    </row>
    <row r="15" spans="1:10" ht="27.6" x14ac:dyDescent="0.3">
      <c r="A15" s="142"/>
      <c r="B15" s="144"/>
      <c r="C15" s="146"/>
      <c r="D15" s="147"/>
      <c r="E15" s="121" t="s">
        <v>19</v>
      </c>
      <c r="F15" s="121" t="s">
        <v>20</v>
      </c>
      <c r="G15" s="121" t="s">
        <v>21</v>
      </c>
      <c r="H15" s="121" t="s">
        <v>22</v>
      </c>
      <c r="I15" s="143"/>
    </row>
    <row r="16" spans="1:10" ht="27.6" x14ac:dyDescent="0.3">
      <c r="A16" s="17"/>
      <c r="B16" s="19" t="s">
        <v>25</v>
      </c>
      <c r="C16" s="25" t="s">
        <v>24</v>
      </c>
      <c r="D16" s="87"/>
      <c r="E16" s="26"/>
      <c r="F16" s="22">
        <v>0.3923611111111111</v>
      </c>
      <c r="G16" s="23">
        <v>6.9444444444444441E-3</v>
      </c>
      <c r="H16" s="24">
        <f t="shared" ref="H16:H28" si="0">F16+G16</f>
        <v>0.39930555555555552</v>
      </c>
      <c r="I16" s="18" t="s">
        <v>26</v>
      </c>
    </row>
    <row r="17" spans="1:9" x14ac:dyDescent="0.3">
      <c r="A17" s="17"/>
      <c r="B17" s="19"/>
      <c r="C17" s="27" t="s">
        <v>27</v>
      </c>
      <c r="D17" s="87">
        <v>1.5</v>
      </c>
      <c r="E17" s="26">
        <v>3.4722222222222099E-3</v>
      </c>
      <c r="F17" s="22">
        <f t="shared" ref="F17:F28" si="1">H16+E17</f>
        <v>0.40277777777777773</v>
      </c>
      <c r="G17" s="125">
        <v>2.7777777777777776E-2</v>
      </c>
      <c r="H17" s="24">
        <f t="shared" si="0"/>
        <v>0.43055555555555552</v>
      </c>
      <c r="I17" s="28"/>
    </row>
    <row r="18" spans="1:9" ht="41.4" x14ac:dyDescent="0.3">
      <c r="A18" s="17"/>
      <c r="B18" s="29" t="s">
        <v>28</v>
      </c>
      <c r="C18" s="20" t="s">
        <v>24</v>
      </c>
      <c r="D18" s="87">
        <v>1.5</v>
      </c>
      <c r="E18" s="30">
        <v>3.472222222222222E-3</v>
      </c>
      <c r="F18" s="22">
        <f t="shared" si="1"/>
        <v>0.43402777777777773</v>
      </c>
      <c r="G18" s="125">
        <v>6.9444444444444441E-3</v>
      </c>
      <c r="H18" s="24">
        <f t="shared" si="0"/>
        <v>0.44097222222222215</v>
      </c>
      <c r="I18" s="124" t="s">
        <v>29</v>
      </c>
    </row>
    <row r="19" spans="1:9" ht="15" customHeight="1" x14ac:dyDescent="0.3">
      <c r="A19" s="31">
        <v>1</v>
      </c>
      <c r="B19" s="81">
        <v>108821</v>
      </c>
      <c r="C19" s="53" t="s">
        <v>103</v>
      </c>
      <c r="D19" s="52">
        <v>20</v>
      </c>
      <c r="E19" s="54">
        <v>2.7777777777777776E-2</v>
      </c>
      <c r="F19" s="22">
        <f t="shared" si="1"/>
        <v>0.46874999999999994</v>
      </c>
      <c r="G19" s="125">
        <v>1.3888888888888888E-2</v>
      </c>
      <c r="H19" s="24">
        <f t="shared" si="0"/>
        <v>0.48263888888888884</v>
      </c>
      <c r="I19" s="51"/>
    </row>
    <row r="20" spans="1:9" ht="30" customHeight="1" x14ac:dyDescent="0.3">
      <c r="A20" s="31">
        <f t="shared" ref="A20:A26" si="2">A19+1</f>
        <v>2</v>
      </c>
      <c r="B20" s="52">
        <v>108814</v>
      </c>
      <c r="C20" s="53" t="s">
        <v>104</v>
      </c>
      <c r="D20" s="52">
        <v>13</v>
      </c>
      <c r="E20" s="54">
        <v>2.0833333333333332E-2</v>
      </c>
      <c r="F20" s="22">
        <f t="shared" si="1"/>
        <v>0.50347222222222221</v>
      </c>
      <c r="G20" s="125">
        <v>1.3888888888888888E-2</v>
      </c>
      <c r="H20" s="24">
        <f t="shared" si="0"/>
        <v>0.51736111111111105</v>
      </c>
      <c r="I20" s="51"/>
    </row>
    <row r="21" spans="1:9" ht="30" customHeight="1" x14ac:dyDescent="0.3">
      <c r="A21" s="31">
        <f t="shared" si="2"/>
        <v>3</v>
      </c>
      <c r="B21" s="52">
        <v>117546</v>
      </c>
      <c r="C21" s="53" t="s">
        <v>105</v>
      </c>
      <c r="D21" s="52">
        <v>18</v>
      </c>
      <c r="E21" s="54">
        <v>2.7777777777777776E-2</v>
      </c>
      <c r="F21" s="22">
        <f t="shared" si="1"/>
        <v>0.54513888888888884</v>
      </c>
      <c r="G21" s="125">
        <v>1.38888888888889E-2</v>
      </c>
      <c r="H21" s="24">
        <f t="shared" si="0"/>
        <v>0.55902777777777779</v>
      </c>
      <c r="I21" s="51"/>
    </row>
    <row r="22" spans="1:9" ht="15" customHeight="1" x14ac:dyDescent="0.3">
      <c r="A22" s="31">
        <f t="shared" si="2"/>
        <v>4</v>
      </c>
      <c r="B22" s="52">
        <v>115404</v>
      </c>
      <c r="C22" s="53" t="s">
        <v>105</v>
      </c>
      <c r="D22" s="52">
        <v>0</v>
      </c>
      <c r="E22" s="54">
        <v>3.472222222222222E-3</v>
      </c>
      <c r="F22" s="33">
        <f t="shared" si="1"/>
        <v>0.5625</v>
      </c>
      <c r="G22" s="125">
        <v>1.0416666666666666E-2</v>
      </c>
      <c r="H22" s="24">
        <f t="shared" si="0"/>
        <v>0.57291666666666663</v>
      </c>
      <c r="I22" s="51"/>
    </row>
    <row r="23" spans="1:9" ht="15" customHeight="1" x14ac:dyDescent="0.3">
      <c r="A23" s="31">
        <f t="shared" si="2"/>
        <v>5</v>
      </c>
      <c r="B23" s="52">
        <v>117403</v>
      </c>
      <c r="C23" s="53" t="s">
        <v>106</v>
      </c>
      <c r="D23" s="52">
        <v>2</v>
      </c>
      <c r="E23" s="54">
        <v>6.9444444444444441E-3</v>
      </c>
      <c r="F23" s="33">
        <f t="shared" si="1"/>
        <v>0.57986111111111105</v>
      </c>
      <c r="G23" s="125">
        <v>1.38888888888889E-2</v>
      </c>
      <c r="H23" s="24">
        <f t="shared" si="0"/>
        <v>0.59375</v>
      </c>
      <c r="I23" s="51"/>
    </row>
    <row r="24" spans="1:9" ht="15" customHeight="1" x14ac:dyDescent="0.3">
      <c r="A24" s="31">
        <f t="shared" si="2"/>
        <v>6</v>
      </c>
      <c r="B24" s="52">
        <v>117628</v>
      </c>
      <c r="C24" s="53" t="s">
        <v>107</v>
      </c>
      <c r="D24" s="52">
        <v>7.5</v>
      </c>
      <c r="E24" s="54">
        <v>1.3888888888888888E-2</v>
      </c>
      <c r="F24" s="33">
        <f t="shared" si="1"/>
        <v>0.60763888888888884</v>
      </c>
      <c r="G24" s="125">
        <v>1.38888888888889E-2</v>
      </c>
      <c r="H24" s="24">
        <f t="shared" si="0"/>
        <v>0.62152777777777779</v>
      </c>
      <c r="I24" s="51"/>
    </row>
    <row r="25" spans="1:9" ht="14.4" x14ac:dyDescent="0.3">
      <c r="A25" s="31">
        <f t="shared" si="2"/>
        <v>7</v>
      </c>
      <c r="B25" s="52">
        <v>117216</v>
      </c>
      <c r="C25" s="53" t="s">
        <v>108</v>
      </c>
      <c r="D25" s="52">
        <v>1.5</v>
      </c>
      <c r="E25" s="54">
        <v>6.9444444444444441E-3</v>
      </c>
      <c r="F25" s="33">
        <f t="shared" si="1"/>
        <v>0.62847222222222221</v>
      </c>
      <c r="G25" s="125">
        <v>1.38888888888889E-2</v>
      </c>
      <c r="H25" s="24">
        <f t="shared" si="0"/>
        <v>0.64236111111111116</v>
      </c>
      <c r="I25" s="51"/>
    </row>
    <row r="26" spans="1:9" ht="27.6" x14ac:dyDescent="0.3">
      <c r="A26" s="31">
        <f t="shared" si="2"/>
        <v>8</v>
      </c>
      <c r="B26" s="52">
        <v>108847</v>
      </c>
      <c r="C26" s="53" t="s">
        <v>109</v>
      </c>
      <c r="D26" s="52">
        <v>7.5</v>
      </c>
      <c r="E26" s="54">
        <v>1.3888888888888888E-2</v>
      </c>
      <c r="F26" s="33">
        <f t="shared" si="1"/>
        <v>0.65625</v>
      </c>
      <c r="G26" s="125">
        <v>1.38888888888889E-2</v>
      </c>
      <c r="H26" s="24">
        <f t="shared" si="0"/>
        <v>0.67013888888888895</v>
      </c>
      <c r="I26" s="51"/>
    </row>
    <row r="27" spans="1:9" ht="27.6" x14ac:dyDescent="0.3">
      <c r="A27" s="31"/>
      <c r="B27" s="19" t="s">
        <v>23</v>
      </c>
      <c r="C27" s="34" t="s">
        <v>24</v>
      </c>
      <c r="D27" s="32">
        <v>28</v>
      </c>
      <c r="E27" s="26">
        <v>4.1666666666666664E-2</v>
      </c>
      <c r="F27" s="33">
        <f t="shared" si="1"/>
        <v>0.71180555555555558</v>
      </c>
      <c r="G27" s="125">
        <v>2.7777777777777776E-2</v>
      </c>
      <c r="H27" s="24">
        <f t="shared" si="0"/>
        <v>0.73958333333333337</v>
      </c>
      <c r="I27" s="124"/>
    </row>
    <row r="28" spans="1:9" ht="27.6" x14ac:dyDescent="0.3">
      <c r="A28" s="31"/>
      <c r="B28" s="82" t="s">
        <v>25</v>
      </c>
      <c r="C28" s="126" t="s">
        <v>24</v>
      </c>
      <c r="D28" s="105">
        <v>1.5</v>
      </c>
      <c r="E28" s="93">
        <v>3.472222222222222E-3</v>
      </c>
      <c r="F28" s="84">
        <f t="shared" si="1"/>
        <v>0.74305555555555558</v>
      </c>
      <c r="G28" s="23">
        <v>6.9444444444444441E-3</v>
      </c>
      <c r="H28" s="85">
        <f t="shared" si="0"/>
        <v>0.75</v>
      </c>
      <c r="I28" s="121" t="s">
        <v>26</v>
      </c>
    </row>
    <row r="29" spans="1:9" x14ac:dyDescent="0.3">
      <c r="D29" s="37"/>
      <c r="E29" s="38"/>
      <c r="F29" s="38"/>
      <c r="G29" s="38"/>
      <c r="H29" s="38"/>
      <c r="I29" s="39"/>
    </row>
    <row r="30" spans="1:9" x14ac:dyDescent="0.3">
      <c r="B30" s="40" t="s">
        <v>34</v>
      </c>
      <c r="C30" s="90">
        <f>H28-F16</f>
        <v>0.3576388888888889</v>
      </c>
      <c r="D30" s="40"/>
      <c r="E30" s="40"/>
      <c r="F30" s="40"/>
      <c r="G30" s="40"/>
      <c r="H30" s="41"/>
    </row>
    <row r="31" spans="1:9" x14ac:dyDescent="0.3">
      <c r="B31" s="40" t="s">
        <v>35</v>
      </c>
      <c r="C31" s="91">
        <f>SUM(E16:E28)</f>
        <v>0.17361111111111108</v>
      </c>
      <c r="D31" s="40"/>
      <c r="E31" s="42"/>
      <c r="F31" s="40"/>
      <c r="G31" s="40"/>
      <c r="H31" s="43"/>
      <c r="I31" s="44"/>
    </row>
    <row r="32" spans="1:9" x14ac:dyDescent="0.3">
      <c r="B32" s="40" t="s">
        <v>36</v>
      </c>
      <c r="C32" s="90">
        <f>SUM(G16:G28)</f>
        <v>0.18402777777777782</v>
      </c>
      <c r="D32" s="40"/>
      <c r="E32" s="40"/>
      <c r="F32" s="40"/>
      <c r="G32" s="40"/>
      <c r="H32" s="43"/>
      <c r="I32" s="46"/>
    </row>
    <row r="33" spans="2:9" x14ac:dyDescent="0.3">
      <c r="B33" s="47"/>
      <c r="C33" s="47"/>
      <c r="E33" s="48"/>
      <c r="F33" s="48"/>
      <c r="G33" s="48"/>
      <c r="H33" s="48"/>
      <c r="I33" s="44"/>
    </row>
    <row r="34" spans="2:9" x14ac:dyDescent="0.3">
      <c r="B34" s="47"/>
      <c r="C34" s="45"/>
      <c r="E34" s="48"/>
      <c r="F34" s="48"/>
      <c r="G34" s="48"/>
      <c r="H34" s="48"/>
    </row>
    <row r="35" spans="2:9" s="5" customFormat="1" x14ac:dyDescent="0.3">
      <c r="B35" s="49"/>
      <c r="E35" s="6"/>
      <c r="F35" s="6"/>
      <c r="G35" s="6"/>
      <c r="H35" s="6"/>
      <c r="I35" s="6"/>
    </row>
    <row r="39" spans="2:9" x14ac:dyDescent="0.3">
      <c r="E39" s="48"/>
    </row>
    <row r="40" spans="2:9" x14ac:dyDescent="0.3">
      <c r="E40" s="48"/>
    </row>
  </sheetData>
  <mergeCells count="8"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Normal="100" workbookViewId="0">
      <selection activeCell="A41" sqref="A35:XFD41"/>
    </sheetView>
  </sheetViews>
  <sheetFormatPr defaultColWidth="10.44140625" defaultRowHeight="13.8" x14ac:dyDescent="0.3"/>
  <cols>
    <col min="1" max="1" width="4.109375" style="10" customWidth="1"/>
    <col min="2" max="2" width="26.21875" style="10" customWidth="1"/>
    <col min="3" max="3" width="34.88671875" style="10" customWidth="1"/>
    <col min="4" max="4" width="14" style="10" customWidth="1"/>
    <col min="5" max="5" width="8.77734375" style="10" customWidth="1"/>
    <col min="6" max="7" width="10" style="10" customWidth="1"/>
    <col min="8" max="8" width="12.44140625" style="10" customWidth="1"/>
    <col min="9" max="9" width="19.44140625" style="10" customWidth="1"/>
    <col min="10" max="21" width="5.5546875" style="10" customWidth="1"/>
    <col min="22" max="16384" width="10.44140625" style="10"/>
  </cols>
  <sheetData>
    <row r="1" spans="1:10" s="6" customFormat="1" x14ac:dyDescent="0.3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3">
      <c r="D2" s="7"/>
      <c r="E2" s="8"/>
      <c r="F2" s="5"/>
      <c r="G2" s="5"/>
      <c r="H2" s="5"/>
      <c r="I2" s="5"/>
      <c r="J2" s="5"/>
    </row>
    <row r="3" spans="1:10" x14ac:dyDescent="0.3">
      <c r="A3" s="9"/>
      <c r="B3" s="9"/>
      <c r="C3" s="9"/>
      <c r="D3" s="9"/>
      <c r="E3" s="9"/>
      <c r="F3" s="9"/>
      <c r="G3" s="9"/>
      <c r="H3" s="9"/>
    </row>
    <row r="4" spans="1:10" x14ac:dyDescent="0.3">
      <c r="A4" s="11"/>
      <c r="B4" s="11"/>
      <c r="C4" s="140" t="s">
        <v>2</v>
      </c>
      <c r="D4" s="140"/>
      <c r="E4" s="140"/>
      <c r="F4" s="140"/>
      <c r="G4" s="140"/>
      <c r="H4" s="140"/>
    </row>
    <row r="5" spans="1:10" x14ac:dyDescent="0.3">
      <c r="A5" s="140" t="s">
        <v>47</v>
      </c>
      <c r="B5" s="140"/>
      <c r="C5" s="140"/>
      <c r="D5" s="140"/>
      <c r="E5" s="140"/>
      <c r="F5" s="140"/>
      <c r="G5" s="140"/>
      <c r="H5" s="140"/>
      <c r="I5" s="140"/>
    </row>
    <row r="6" spans="1:10" x14ac:dyDescent="0.3">
      <c r="A6" s="10" t="s">
        <v>4</v>
      </c>
      <c r="C6" s="12" t="s">
        <v>5</v>
      </c>
    </row>
    <row r="7" spans="1:10" x14ac:dyDescent="0.3">
      <c r="A7" s="10" t="s">
        <v>6</v>
      </c>
      <c r="C7" s="12" t="s">
        <v>142</v>
      </c>
      <c r="D7" s="133">
        <f>C10</f>
        <v>124</v>
      </c>
      <c r="E7" s="10" t="str">
        <f>C9</f>
        <v>вторник-суббота</v>
      </c>
    </row>
    <row r="8" spans="1:10" x14ac:dyDescent="0.3">
      <c r="A8" s="10" t="s">
        <v>7</v>
      </c>
      <c r="C8" s="13"/>
    </row>
    <row r="9" spans="1:10" x14ac:dyDescent="0.3">
      <c r="A9" s="10" t="s">
        <v>8</v>
      </c>
      <c r="C9" s="12" t="s">
        <v>56</v>
      </c>
    </row>
    <row r="10" spans="1:10" x14ac:dyDescent="0.3">
      <c r="A10" s="10" t="s">
        <v>9</v>
      </c>
      <c r="C10" s="50">
        <f>SUM(D16:D34)</f>
        <v>124</v>
      </c>
    </row>
    <row r="11" spans="1:10" x14ac:dyDescent="0.3">
      <c r="A11" s="10" t="s">
        <v>10</v>
      </c>
      <c r="C11" s="12" t="s">
        <v>11</v>
      </c>
    </row>
    <row r="12" spans="1:10" x14ac:dyDescent="0.3">
      <c r="A12" s="15" t="s">
        <v>12</v>
      </c>
      <c r="B12" s="15"/>
      <c r="C12" s="14" t="s">
        <v>39</v>
      </c>
      <c r="D12" s="16"/>
      <c r="F12" s="14"/>
      <c r="G12" s="14"/>
    </row>
    <row r="13" spans="1:10" x14ac:dyDescent="0.3">
      <c r="C13" s="13"/>
      <c r="G13" s="65"/>
      <c r="H13" s="10" t="s">
        <v>177</v>
      </c>
    </row>
    <row r="14" spans="1:10" x14ac:dyDescent="0.3">
      <c r="A14" s="141" t="s">
        <v>13</v>
      </c>
      <c r="B14" s="143" t="s">
        <v>14</v>
      </c>
      <c r="C14" s="145" t="s">
        <v>15</v>
      </c>
      <c r="D14" s="143" t="s">
        <v>16</v>
      </c>
      <c r="E14" s="143" t="s">
        <v>17</v>
      </c>
      <c r="F14" s="143"/>
      <c r="G14" s="143"/>
      <c r="H14" s="143"/>
      <c r="I14" s="143" t="s">
        <v>18</v>
      </c>
    </row>
    <row r="15" spans="1:10" ht="27.6" x14ac:dyDescent="0.3">
      <c r="A15" s="142"/>
      <c r="B15" s="144"/>
      <c r="C15" s="146"/>
      <c r="D15" s="147"/>
      <c r="E15" s="121" t="s">
        <v>19</v>
      </c>
      <c r="F15" s="121" t="s">
        <v>20</v>
      </c>
      <c r="G15" s="121" t="s">
        <v>21</v>
      </c>
      <c r="H15" s="121" t="s">
        <v>22</v>
      </c>
      <c r="I15" s="143"/>
    </row>
    <row r="16" spans="1:10" ht="27.6" x14ac:dyDescent="0.3">
      <c r="A16" s="17"/>
      <c r="B16" s="19" t="s">
        <v>25</v>
      </c>
      <c r="C16" s="25" t="s">
        <v>24</v>
      </c>
      <c r="D16" s="87"/>
      <c r="E16" s="26"/>
      <c r="F16" s="22">
        <v>0.3923611111111111</v>
      </c>
      <c r="G16" s="23">
        <v>6.9444444444444441E-3</v>
      </c>
      <c r="H16" s="24">
        <f t="shared" ref="H16:H27" si="0">F16+G16</f>
        <v>0.39930555555555552</v>
      </c>
      <c r="I16" s="18" t="s">
        <v>26</v>
      </c>
    </row>
    <row r="17" spans="1:9" x14ac:dyDescent="0.3">
      <c r="A17" s="17"/>
      <c r="B17" s="19"/>
      <c r="C17" s="27" t="s">
        <v>27</v>
      </c>
      <c r="D17" s="87">
        <v>1.5</v>
      </c>
      <c r="E17" s="26">
        <v>3.4722222222222099E-3</v>
      </c>
      <c r="F17" s="22">
        <f t="shared" ref="F17:F27" si="1">H16+E17</f>
        <v>0.40277777777777773</v>
      </c>
      <c r="G17" s="125">
        <v>2.7777777777777776E-2</v>
      </c>
      <c r="H17" s="24">
        <f t="shared" si="0"/>
        <v>0.43055555555555552</v>
      </c>
      <c r="I17" s="28"/>
    </row>
    <row r="18" spans="1:9" ht="41.4" x14ac:dyDescent="0.3">
      <c r="A18" s="17"/>
      <c r="B18" s="29" t="s">
        <v>28</v>
      </c>
      <c r="C18" s="20" t="s">
        <v>24</v>
      </c>
      <c r="D18" s="87">
        <v>1.5</v>
      </c>
      <c r="E18" s="30">
        <v>3.472222222222222E-3</v>
      </c>
      <c r="F18" s="22">
        <f t="shared" si="1"/>
        <v>0.43402777777777773</v>
      </c>
      <c r="G18" s="125">
        <v>6.9444444444444441E-3</v>
      </c>
      <c r="H18" s="24">
        <f t="shared" si="0"/>
        <v>0.44097222222222215</v>
      </c>
      <c r="I18" s="124" t="s">
        <v>29</v>
      </c>
    </row>
    <row r="19" spans="1:9" ht="15" customHeight="1" x14ac:dyDescent="0.3">
      <c r="A19" s="31">
        <v>1</v>
      </c>
      <c r="B19" s="52">
        <v>108810</v>
      </c>
      <c r="C19" s="53" t="s">
        <v>50</v>
      </c>
      <c r="D19" s="55">
        <v>11.5</v>
      </c>
      <c r="E19" s="54">
        <v>1.7361111111111112E-2</v>
      </c>
      <c r="F19" s="33">
        <f>H18+E19</f>
        <v>0.45833333333333326</v>
      </c>
      <c r="G19" s="125">
        <v>1.38888888888889E-2</v>
      </c>
      <c r="H19" s="24">
        <f t="shared" si="0"/>
        <v>0.47222222222222215</v>
      </c>
      <c r="I19" s="124"/>
    </row>
    <row r="20" spans="1:9" ht="30" customHeight="1" x14ac:dyDescent="0.3">
      <c r="A20" s="31">
        <f t="shared" ref="A20:A25" si="2">A19+1</f>
        <v>2</v>
      </c>
      <c r="B20" s="52">
        <v>108807</v>
      </c>
      <c r="C20" s="53" t="s">
        <v>54</v>
      </c>
      <c r="D20" s="55">
        <v>0.5</v>
      </c>
      <c r="E20" s="54">
        <v>3.472222222222222E-3</v>
      </c>
      <c r="F20" s="22">
        <f>H19+E20</f>
        <v>0.47569444444444436</v>
      </c>
      <c r="G20" s="125">
        <v>1.0416666666666666E-2</v>
      </c>
      <c r="H20" s="24">
        <f t="shared" si="0"/>
        <v>0.48611111111111105</v>
      </c>
      <c r="I20" s="124"/>
    </row>
    <row r="21" spans="1:9" ht="30" customHeight="1" x14ac:dyDescent="0.3">
      <c r="A21" s="31">
        <f t="shared" si="2"/>
        <v>3</v>
      </c>
      <c r="B21" s="52">
        <v>108828</v>
      </c>
      <c r="C21" s="53" t="s">
        <v>53</v>
      </c>
      <c r="D21" s="55">
        <v>16.5</v>
      </c>
      <c r="E21" s="54">
        <v>2.7777777777777776E-2</v>
      </c>
      <c r="F21" s="33">
        <f>H20+E21</f>
        <v>0.51388888888888884</v>
      </c>
      <c r="G21" s="125">
        <v>1.38888888888889E-2</v>
      </c>
      <c r="H21" s="24">
        <f t="shared" si="0"/>
        <v>0.52777777777777779</v>
      </c>
      <c r="I21" s="124"/>
    </row>
    <row r="22" spans="1:9" ht="15" customHeight="1" x14ac:dyDescent="0.3">
      <c r="A22" s="31">
        <f t="shared" si="2"/>
        <v>4</v>
      </c>
      <c r="B22" s="52">
        <v>108825</v>
      </c>
      <c r="C22" s="53" t="s">
        <v>55</v>
      </c>
      <c r="D22" s="55">
        <v>10.5</v>
      </c>
      <c r="E22" s="54">
        <v>1.7361111111111112E-2</v>
      </c>
      <c r="F22" s="22">
        <f>H21+E22</f>
        <v>0.54513888888888895</v>
      </c>
      <c r="G22" s="125">
        <v>1.3888888888888888E-2</v>
      </c>
      <c r="H22" s="24">
        <f t="shared" si="0"/>
        <v>0.55902777777777779</v>
      </c>
      <c r="I22" s="51"/>
    </row>
    <row r="23" spans="1:9" ht="15" customHeight="1" x14ac:dyDescent="0.3">
      <c r="A23" s="31">
        <f t="shared" si="2"/>
        <v>5</v>
      </c>
      <c r="B23" s="52">
        <v>108827</v>
      </c>
      <c r="C23" s="53" t="s">
        <v>51</v>
      </c>
      <c r="D23" s="55">
        <v>9</v>
      </c>
      <c r="E23" s="54">
        <v>1.3888888888888888E-2</v>
      </c>
      <c r="F23" s="22">
        <f t="shared" ref="F23:F24" si="3">H22+E23</f>
        <v>0.57291666666666663</v>
      </c>
      <c r="G23" s="125">
        <v>1.3888888888888888E-2</v>
      </c>
      <c r="H23" s="24">
        <f t="shared" si="0"/>
        <v>0.58680555555555547</v>
      </c>
      <c r="I23" s="51"/>
    </row>
    <row r="24" spans="1:9" ht="15" customHeight="1" x14ac:dyDescent="0.3">
      <c r="A24" s="31">
        <f t="shared" si="2"/>
        <v>6</v>
      </c>
      <c r="B24" s="52">
        <v>108829</v>
      </c>
      <c r="C24" s="53" t="s">
        <v>52</v>
      </c>
      <c r="D24" s="55">
        <v>8</v>
      </c>
      <c r="E24" s="54">
        <v>1.3888888888888888E-2</v>
      </c>
      <c r="F24" s="22">
        <f t="shared" si="3"/>
        <v>0.60069444444444431</v>
      </c>
      <c r="G24" s="125">
        <v>1.38888888888889E-2</v>
      </c>
      <c r="H24" s="24">
        <f t="shared" si="0"/>
        <v>0.61458333333333326</v>
      </c>
      <c r="I24" s="51"/>
    </row>
    <row r="25" spans="1:9" ht="27.6" x14ac:dyDescent="0.3">
      <c r="A25" s="31">
        <f t="shared" si="2"/>
        <v>7</v>
      </c>
      <c r="B25" s="52">
        <v>108830</v>
      </c>
      <c r="C25" s="53" t="s">
        <v>181</v>
      </c>
      <c r="D25" s="55">
        <v>17.5</v>
      </c>
      <c r="E25" s="54">
        <v>2.7777777777777776E-2</v>
      </c>
      <c r="F25" s="33">
        <f>H24+E25</f>
        <v>0.64236111111111105</v>
      </c>
      <c r="G25" s="125">
        <v>1.3888888888888888E-2</v>
      </c>
      <c r="H25" s="24">
        <f t="shared" si="0"/>
        <v>0.65624999999999989</v>
      </c>
      <c r="I25" s="51"/>
    </row>
    <row r="26" spans="1:9" ht="27.6" x14ac:dyDescent="0.3">
      <c r="A26" s="31"/>
      <c r="B26" s="19" t="s">
        <v>23</v>
      </c>
      <c r="C26" s="34" t="s">
        <v>24</v>
      </c>
      <c r="D26" s="32">
        <v>46</v>
      </c>
      <c r="E26" s="26">
        <v>5.5555555555555552E-2</v>
      </c>
      <c r="F26" s="22">
        <f>H25+E26</f>
        <v>0.71180555555555547</v>
      </c>
      <c r="G26" s="125">
        <v>2.7777777777777776E-2</v>
      </c>
      <c r="H26" s="24">
        <f t="shared" si="0"/>
        <v>0.73958333333333326</v>
      </c>
      <c r="I26" s="124"/>
    </row>
    <row r="27" spans="1:9" ht="27.6" x14ac:dyDescent="0.3">
      <c r="A27" s="31"/>
      <c r="B27" s="82" t="s">
        <v>25</v>
      </c>
      <c r="C27" s="126" t="s">
        <v>24</v>
      </c>
      <c r="D27" s="105">
        <v>1.5</v>
      </c>
      <c r="E27" s="93">
        <v>3.472222222222222E-3</v>
      </c>
      <c r="F27" s="84">
        <f t="shared" si="1"/>
        <v>0.74305555555555547</v>
      </c>
      <c r="G27" s="23">
        <v>6.9444444444444441E-3</v>
      </c>
      <c r="H27" s="85">
        <f t="shared" si="0"/>
        <v>0.74999999999999989</v>
      </c>
      <c r="I27" s="121" t="s">
        <v>26</v>
      </c>
    </row>
    <row r="28" spans="1:9" x14ac:dyDescent="0.3">
      <c r="D28" s="37"/>
      <c r="E28" s="38"/>
      <c r="F28" s="38"/>
      <c r="G28" s="38"/>
      <c r="H28" s="38"/>
      <c r="I28" s="39"/>
    </row>
    <row r="29" spans="1:9" x14ac:dyDescent="0.3">
      <c r="B29" s="40" t="s">
        <v>34</v>
      </c>
      <c r="C29" s="90">
        <f>H27-F16</f>
        <v>0.35763888888888878</v>
      </c>
      <c r="D29" s="40"/>
      <c r="E29" s="40"/>
      <c r="F29" s="40"/>
      <c r="G29" s="40"/>
      <c r="H29" s="41"/>
    </row>
    <row r="30" spans="1:9" x14ac:dyDescent="0.3">
      <c r="B30" s="40" t="s">
        <v>35</v>
      </c>
      <c r="C30" s="91">
        <f>SUM(E16:E27)</f>
        <v>0.18749999999999997</v>
      </c>
      <c r="D30" s="40"/>
      <c r="E30" s="42"/>
      <c r="F30" s="40"/>
      <c r="G30" s="40"/>
      <c r="H30" s="43"/>
      <c r="I30" s="44"/>
    </row>
    <row r="31" spans="1:9" x14ac:dyDescent="0.3">
      <c r="B31" s="40" t="s">
        <v>36</v>
      </c>
      <c r="C31" s="90">
        <f>SUM(G16:G27)</f>
        <v>0.17013888888888892</v>
      </c>
      <c r="D31" s="40"/>
      <c r="E31" s="40"/>
      <c r="F31" s="40"/>
      <c r="G31" s="40"/>
      <c r="H31" s="43"/>
      <c r="I31" s="46"/>
    </row>
    <row r="32" spans="1:9" x14ac:dyDescent="0.3">
      <c r="B32" s="47"/>
      <c r="C32" s="47"/>
      <c r="E32" s="48"/>
      <c r="F32" s="48"/>
      <c r="G32" s="48"/>
      <c r="H32" s="48"/>
      <c r="I32" s="44"/>
    </row>
    <row r="33" spans="2:9" x14ac:dyDescent="0.3">
      <c r="B33" s="47"/>
      <c r="C33" s="45"/>
      <c r="E33" s="48"/>
      <c r="F33" s="48"/>
      <c r="G33" s="48"/>
      <c r="H33" s="48"/>
    </row>
    <row r="34" spans="2:9" s="5" customFormat="1" x14ac:dyDescent="0.3">
      <c r="B34" s="49"/>
      <c r="E34" s="6"/>
      <c r="F34" s="6"/>
      <c r="G34" s="6"/>
      <c r="H34" s="6"/>
      <c r="I34" s="6"/>
    </row>
    <row r="38" spans="2:9" x14ac:dyDescent="0.3">
      <c r="E38" s="48"/>
    </row>
    <row r="39" spans="2:9" x14ac:dyDescent="0.3">
      <c r="E39" s="48"/>
    </row>
  </sheetData>
  <mergeCells count="8"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zoomScaleNormal="100" workbookViewId="0">
      <selection activeCell="A42" sqref="A36:XFD42"/>
    </sheetView>
  </sheetViews>
  <sheetFormatPr defaultColWidth="10.44140625" defaultRowHeight="13.8" x14ac:dyDescent="0.3"/>
  <cols>
    <col min="1" max="1" width="4.109375" style="10" customWidth="1"/>
    <col min="2" max="2" width="26.21875" style="10" customWidth="1"/>
    <col min="3" max="3" width="34.88671875" style="10" customWidth="1"/>
    <col min="4" max="4" width="14" style="10" customWidth="1"/>
    <col min="5" max="5" width="8.77734375" style="10" customWidth="1"/>
    <col min="6" max="7" width="10" style="10" customWidth="1"/>
    <col min="8" max="8" width="12.44140625" style="10" customWidth="1"/>
    <col min="9" max="9" width="19.44140625" style="10" customWidth="1"/>
    <col min="10" max="21" width="5.5546875" style="10" customWidth="1"/>
    <col min="22" max="16384" width="10.44140625" style="10"/>
  </cols>
  <sheetData>
    <row r="1" spans="1:10" s="6" customFormat="1" x14ac:dyDescent="0.3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3">
      <c r="D2" s="7"/>
      <c r="E2" s="8"/>
      <c r="F2" s="5"/>
      <c r="G2" s="5"/>
      <c r="H2" s="5"/>
      <c r="I2" s="5"/>
      <c r="J2" s="5"/>
    </row>
    <row r="3" spans="1:10" x14ac:dyDescent="0.3">
      <c r="A3" s="9"/>
      <c r="B3" s="9"/>
      <c r="C3" s="9"/>
      <c r="D3" s="9"/>
      <c r="E3" s="9"/>
      <c r="F3" s="9"/>
      <c r="G3" s="9"/>
      <c r="H3" s="9"/>
    </row>
    <row r="4" spans="1:10" x14ac:dyDescent="0.3">
      <c r="A4" s="11"/>
      <c r="B4" s="11"/>
      <c r="C4" s="140" t="s">
        <v>2</v>
      </c>
      <c r="D4" s="140"/>
      <c r="E4" s="140"/>
      <c r="F4" s="140"/>
      <c r="G4" s="140"/>
      <c r="H4" s="140"/>
    </row>
    <row r="5" spans="1:10" x14ac:dyDescent="0.3">
      <c r="A5" s="140" t="s">
        <v>47</v>
      </c>
      <c r="B5" s="140"/>
      <c r="C5" s="140"/>
      <c r="D5" s="140"/>
      <c r="E5" s="140"/>
      <c r="F5" s="140"/>
      <c r="G5" s="140"/>
      <c r="H5" s="140"/>
      <c r="I5" s="140"/>
    </row>
    <row r="6" spans="1:10" x14ac:dyDescent="0.3">
      <c r="A6" s="10" t="s">
        <v>4</v>
      </c>
      <c r="C6" s="12" t="s">
        <v>5</v>
      </c>
    </row>
    <row r="7" spans="1:10" x14ac:dyDescent="0.3">
      <c r="A7" s="10" t="s">
        <v>6</v>
      </c>
      <c r="C7" s="12" t="s">
        <v>143</v>
      </c>
      <c r="D7" s="133">
        <f>C10</f>
        <v>101.97017218675994</v>
      </c>
      <c r="E7" s="10" t="str">
        <f>C9</f>
        <v>вторник-суббота</v>
      </c>
    </row>
    <row r="8" spans="1:10" x14ac:dyDescent="0.3">
      <c r="A8" s="10" t="s">
        <v>7</v>
      </c>
      <c r="C8" s="13"/>
    </row>
    <row r="9" spans="1:10" x14ac:dyDescent="0.3">
      <c r="A9" s="10" t="s">
        <v>8</v>
      </c>
      <c r="C9" s="12" t="s">
        <v>56</v>
      </c>
    </row>
    <row r="10" spans="1:10" x14ac:dyDescent="0.3">
      <c r="A10" s="10" t="s">
        <v>9</v>
      </c>
      <c r="C10" s="50">
        <f>SUM(D16:D35)</f>
        <v>101.97017218675994</v>
      </c>
    </row>
    <row r="11" spans="1:10" x14ac:dyDescent="0.3">
      <c r="A11" s="10" t="s">
        <v>10</v>
      </c>
      <c r="C11" s="12" t="s">
        <v>11</v>
      </c>
    </row>
    <row r="12" spans="1:10" x14ac:dyDescent="0.3">
      <c r="A12" s="15" t="s">
        <v>12</v>
      </c>
      <c r="B12" s="15"/>
      <c r="C12" s="14" t="s">
        <v>39</v>
      </c>
      <c r="D12" s="16"/>
      <c r="F12" s="14"/>
      <c r="G12" s="14"/>
    </row>
    <row r="13" spans="1:10" x14ac:dyDescent="0.3">
      <c r="C13" s="13"/>
      <c r="G13" s="65"/>
      <c r="H13" s="10" t="s">
        <v>174</v>
      </c>
    </row>
    <row r="14" spans="1:10" x14ac:dyDescent="0.3">
      <c r="A14" s="141" t="s">
        <v>13</v>
      </c>
      <c r="B14" s="143" t="s">
        <v>14</v>
      </c>
      <c r="C14" s="145" t="s">
        <v>15</v>
      </c>
      <c r="D14" s="143" t="s">
        <v>16</v>
      </c>
      <c r="E14" s="143" t="s">
        <v>17</v>
      </c>
      <c r="F14" s="143"/>
      <c r="G14" s="143"/>
      <c r="H14" s="143"/>
      <c r="I14" s="143" t="s">
        <v>18</v>
      </c>
    </row>
    <row r="15" spans="1:10" ht="27.6" x14ac:dyDescent="0.3">
      <c r="A15" s="142"/>
      <c r="B15" s="144"/>
      <c r="C15" s="146"/>
      <c r="D15" s="147"/>
      <c r="E15" s="121" t="s">
        <v>19</v>
      </c>
      <c r="F15" s="121" t="s">
        <v>20</v>
      </c>
      <c r="G15" s="121" t="s">
        <v>21</v>
      </c>
      <c r="H15" s="121" t="s">
        <v>22</v>
      </c>
      <c r="I15" s="143"/>
    </row>
    <row r="16" spans="1:10" ht="27.6" x14ac:dyDescent="0.3">
      <c r="A16" s="17"/>
      <c r="B16" s="19" t="s">
        <v>25</v>
      </c>
      <c r="C16" s="25" t="s">
        <v>24</v>
      </c>
      <c r="D16" s="87"/>
      <c r="E16" s="26"/>
      <c r="F16" s="22">
        <v>0.3923611111111111</v>
      </c>
      <c r="G16" s="23">
        <v>6.9444444444444441E-3</v>
      </c>
      <c r="H16" s="24">
        <f t="shared" ref="H16:H28" si="0">F16+G16</f>
        <v>0.39930555555555552</v>
      </c>
      <c r="I16" s="18" t="s">
        <v>26</v>
      </c>
    </row>
    <row r="17" spans="1:9" x14ac:dyDescent="0.3">
      <c r="A17" s="17"/>
      <c r="B17" s="19"/>
      <c r="C17" s="27" t="s">
        <v>27</v>
      </c>
      <c r="D17" s="87">
        <v>1.5</v>
      </c>
      <c r="E17" s="26">
        <v>3.4722222222222099E-3</v>
      </c>
      <c r="F17" s="22">
        <f t="shared" ref="F17:F28" si="1">H16+E17</f>
        <v>0.40277777777777773</v>
      </c>
      <c r="G17" s="125">
        <v>2.7777777777777776E-2</v>
      </c>
      <c r="H17" s="24">
        <f t="shared" si="0"/>
        <v>0.43055555555555552</v>
      </c>
      <c r="I17" s="28"/>
    </row>
    <row r="18" spans="1:9" ht="41.4" x14ac:dyDescent="0.3">
      <c r="A18" s="17"/>
      <c r="B18" s="29" t="s">
        <v>28</v>
      </c>
      <c r="C18" s="20" t="s">
        <v>24</v>
      </c>
      <c r="D18" s="87">
        <v>1.5</v>
      </c>
      <c r="E18" s="30">
        <v>3.472222222222222E-3</v>
      </c>
      <c r="F18" s="22">
        <f t="shared" si="1"/>
        <v>0.43402777777777773</v>
      </c>
      <c r="G18" s="125">
        <v>6.9444444444444441E-3</v>
      </c>
      <c r="H18" s="24">
        <f t="shared" si="0"/>
        <v>0.44097222222222215</v>
      </c>
      <c r="I18" s="124" t="s">
        <v>29</v>
      </c>
    </row>
    <row r="19" spans="1:9" ht="15" customHeight="1" x14ac:dyDescent="0.3">
      <c r="A19" s="31">
        <v>1</v>
      </c>
      <c r="B19" s="52">
        <v>108803</v>
      </c>
      <c r="C19" s="53" t="s">
        <v>58</v>
      </c>
      <c r="D19" s="55">
        <v>28</v>
      </c>
      <c r="E19" s="54">
        <v>4.8611111111111112E-2</v>
      </c>
      <c r="F19" s="22">
        <f t="shared" si="1"/>
        <v>0.48958333333333326</v>
      </c>
      <c r="G19" s="125">
        <v>1.3888888888888888E-2</v>
      </c>
      <c r="H19" s="24">
        <f t="shared" si="0"/>
        <v>0.5034722222222221</v>
      </c>
      <c r="I19" s="51"/>
    </row>
    <row r="20" spans="1:9" ht="30" customHeight="1" x14ac:dyDescent="0.3">
      <c r="A20" s="31">
        <f t="shared" ref="A20:A26" si="2">A19+1</f>
        <v>2</v>
      </c>
      <c r="B20" s="52">
        <v>108826</v>
      </c>
      <c r="C20" s="53" t="s">
        <v>59</v>
      </c>
      <c r="D20" s="55">
        <v>6</v>
      </c>
      <c r="E20" s="54">
        <v>1.3888888888888888E-2</v>
      </c>
      <c r="F20" s="22">
        <f t="shared" si="1"/>
        <v>0.51736111111111094</v>
      </c>
      <c r="G20" s="125">
        <v>1.3888888888888888E-2</v>
      </c>
      <c r="H20" s="24">
        <f t="shared" si="0"/>
        <v>0.53124999999999978</v>
      </c>
      <c r="I20" s="51"/>
    </row>
    <row r="21" spans="1:9" ht="30" customHeight="1" x14ac:dyDescent="0.3">
      <c r="A21" s="31">
        <f t="shared" si="2"/>
        <v>3</v>
      </c>
      <c r="B21" s="52">
        <v>108852</v>
      </c>
      <c r="C21" s="53" t="s">
        <v>60</v>
      </c>
      <c r="D21" s="55">
        <v>10</v>
      </c>
      <c r="E21" s="54">
        <v>1.7361111111111112E-2</v>
      </c>
      <c r="F21" s="22">
        <f t="shared" si="1"/>
        <v>0.54861111111111094</v>
      </c>
      <c r="G21" s="125">
        <v>1.38888888888889E-2</v>
      </c>
      <c r="H21" s="24">
        <f t="shared" si="0"/>
        <v>0.56249999999999989</v>
      </c>
      <c r="I21" s="51"/>
    </row>
    <row r="22" spans="1:9" ht="15" customHeight="1" x14ac:dyDescent="0.3">
      <c r="A22" s="31">
        <f t="shared" si="2"/>
        <v>4</v>
      </c>
      <c r="B22" s="52">
        <v>108838</v>
      </c>
      <c r="C22" s="53" t="s">
        <v>61</v>
      </c>
      <c r="D22" s="55">
        <v>2.470172186759942</v>
      </c>
      <c r="E22" s="54">
        <v>6.9444444444444441E-3</v>
      </c>
      <c r="F22" s="33">
        <f t="shared" si="1"/>
        <v>0.56944444444444431</v>
      </c>
      <c r="G22" s="125">
        <v>1.38888888888889E-2</v>
      </c>
      <c r="H22" s="24">
        <f t="shared" si="0"/>
        <v>0.58333333333333326</v>
      </c>
      <c r="I22" s="51"/>
    </row>
    <row r="23" spans="1:9" ht="15" customHeight="1" x14ac:dyDescent="0.3">
      <c r="A23" s="31">
        <f t="shared" si="2"/>
        <v>5</v>
      </c>
      <c r="B23" s="52">
        <v>108831</v>
      </c>
      <c r="C23" s="53" t="s">
        <v>57</v>
      </c>
      <c r="D23" s="55">
        <v>2.5</v>
      </c>
      <c r="E23" s="54">
        <v>6.9444444444444441E-3</v>
      </c>
      <c r="F23" s="33">
        <f t="shared" si="1"/>
        <v>0.59027777777777768</v>
      </c>
      <c r="G23" s="125">
        <v>1.38888888888889E-2</v>
      </c>
      <c r="H23" s="24">
        <f t="shared" si="0"/>
        <v>0.60416666666666663</v>
      </c>
      <c r="I23" s="51"/>
    </row>
    <row r="24" spans="1:9" ht="15" customHeight="1" x14ac:dyDescent="0.3">
      <c r="A24" s="31">
        <f t="shared" si="2"/>
        <v>6</v>
      </c>
      <c r="B24" s="52">
        <v>108824</v>
      </c>
      <c r="C24" s="53" t="s">
        <v>57</v>
      </c>
      <c r="D24" s="55">
        <v>0.5</v>
      </c>
      <c r="E24" s="54">
        <v>3.472222222222222E-3</v>
      </c>
      <c r="F24" s="33">
        <f t="shared" si="1"/>
        <v>0.60763888888888884</v>
      </c>
      <c r="G24" s="125">
        <v>1.0416666666666666E-2</v>
      </c>
      <c r="H24" s="24">
        <f t="shared" si="0"/>
        <v>0.61805555555555547</v>
      </c>
      <c r="I24" s="51"/>
    </row>
    <row r="25" spans="1:9" ht="15" customHeight="1" x14ac:dyDescent="0.3">
      <c r="A25" s="31">
        <f t="shared" si="2"/>
        <v>7</v>
      </c>
      <c r="B25" s="52">
        <v>108823</v>
      </c>
      <c r="C25" s="53" t="s">
        <v>62</v>
      </c>
      <c r="D25" s="55">
        <v>6.5</v>
      </c>
      <c r="E25" s="54">
        <v>1.3888888888888888E-2</v>
      </c>
      <c r="F25" s="33">
        <f t="shared" si="1"/>
        <v>0.63194444444444431</v>
      </c>
      <c r="G25" s="125">
        <v>1.38888888888889E-2</v>
      </c>
      <c r="H25" s="24">
        <f t="shared" si="0"/>
        <v>0.64583333333333326</v>
      </c>
      <c r="I25" s="51"/>
    </row>
    <row r="26" spans="1:9" ht="27.6" x14ac:dyDescent="0.3">
      <c r="A26" s="31">
        <f t="shared" si="2"/>
        <v>8</v>
      </c>
      <c r="B26" s="52">
        <v>108822</v>
      </c>
      <c r="C26" s="53" t="s">
        <v>63</v>
      </c>
      <c r="D26" s="55">
        <v>5.5</v>
      </c>
      <c r="E26" s="54">
        <v>1.0416666666666666E-2</v>
      </c>
      <c r="F26" s="22">
        <f t="shared" si="1"/>
        <v>0.65624999999999989</v>
      </c>
      <c r="G26" s="125">
        <v>1.38888888888889E-2</v>
      </c>
      <c r="H26" s="24">
        <f t="shared" si="0"/>
        <v>0.67013888888888884</v>
      </c>
      <c r="I26" s="51"/>
    </row>
    <row r="27" spans="1:9" ht="27.6" x14ac:dyDescent="0.3">
      <c r="A27" s="31"/>
      <c r="B27" s="19" t="s">
        <v>23</v>
      </c>
      <c r="C27" s="34" t="s">
        <v>24</v>
      </c>
      <c r="D27" s="32">
        <v>36</v>
      </c>
      <c r="E27" s="26">
        <v>4.1666666666666664E-2</v>
      </c>
      <c r="F27" s="22">
        <f t="shared" si="1"/>
        <v>0.71180555555555547</v>
      </c>
      <c r="G27" s="125">
        <v>2.7777777777777776E-2</v>
      </c>
      <c r="H27" s="24">
        <f t="shared" si="0"/>
        <v>0.73958333333333326</v>
      </c>
      <c r="I27" s="124"/>
    </row>
    <row r="28" spans="1:9" ht="27.6" x14ac:dyDescent="0.3">
      <c r="A28" s="31"/>
      <c r="B28" s="82" t="s">
        <v>25</v>
      </c>
      <c r="C28" s="126" t="s">
        <v>24</v>
      </c>
      <c r="D28" s="105">
        <v>1.5</v>
      </c>
      <c r="E28" s="93">
        <v>3.472222222222222E-3</v>
      </c>
      <c r="F28" s="84">
        <f t="shared" si="1"/>
        <v>0.74305555555555547</v>
      </c>
      <c r="G28" s="23">
        <v>6.9444444444444441E-3</v>
      </c>
      <c r="H28" s="85">
        <f t="shared" si="0"/>
        <v>0.74999999999999989</v>
      </c>
      <c r="I28" s="121" t="s">
        <v>26</v>
      </c>
    </row>
    <row r="29" spans="1:9" x14ac:dyDescent="0.3">
      <c r="D29" s="37"/>
      <c r="E29" s="38"/>
      <c r="F29" s="38"/>
      <c r="G29" s="38"/>
      <c r="H29" s="38"/>
      <c r="I29" s="39"/>
    </row>
    <row r="30" spans="1:9" x14ac:dyDescent="0.3">
      <c r="B30" s="40" t="s">
        <v>34</v>
      </c>
      <c r="C30" s="90">
        <f>H28-F16</f>
        <v>0.35763888888888878</v>
      </c>
      <c r="D30" s="40"/>
      <c r="E30" s="40"/>
      <c r="F30" s="40"/>
      <c r="G30" s="40"/>
      <c r="H30" s="41"/>
    </row>
    <row r="31" spans="1:9" x14ac:dyDescent="0.3">
      <c r="B31" s="40" t="s">
        <v>35</v>
      </c>
      <c r="C31" s="91">
        <f>SUM(E16:E28)</f>
        <v>0.17361111111111108</v>
      </c>
      <c r="D31" s="40"/>
      <c r="E31" s="42"/>
      <c r="F31" s="40"/>
      <c r="G31" s="40"/>
      <c r="H31" s="43"/>
      <c r="I31" s="44"/>
    </row>
    <row r="32" spans="1:9" x14ac:dyDescent="0.3">
      <c r="B32" s="40" t="s">
        <v>36</v>
      </c>
      <c r="C32" s="90">
        <f>SUM(G16:G28)</f>
        <v>0.18402777777777782</v>
      </c>
      <c r="D32" s="40"/>
      <c r="E32" s="40"/>
      <c r="F32" s="40"/>
      <c r="G32" s="40"/>
      <c r="H32" s="43"/>
      <c r="I32" s="46"/>
    </row>
    <row r="33" spans="2:9" x14ac:dyDescent="0.3">
      <c r="B33" s="47"/>
      <c r="C33" s="47"/>
      <c r="E33" s="48"/>
      <c r="F33" s="48"/>
      <c r="G33" s="48"/>
      <c r="H33" s="48"/>
      <c r="I33" s="44"/>
    </row>
    <row r="34" spans="2:9" x14ac:dyDescent="0.3">
      <c r="B34" s="47"/>
      <c r="C34" s="45"/>
      <c r="E34" s="48"/>
      <c r="F34" s="48"/>
      <c r="G34" s="48"/>
      <c r="H34" s="48"/>
    </row>
    <row r="35" spans="2:9" s="5" customFormat="1" x14ac:dyDescent="0.3">
      <c r="B35" s="49"/>
      <c r="E35" s="6"/>
      <c r="F35" s="6"/>
      <c r="G35" s="6"/>
      <c r="H35" s="6"/>
      <c r="I35" s="6"/>
    </row>
    <row r="39" spans="2:9" x14ac:dyDescent="0.3">
      <c r="E39" s="48"/>
    </row>
    <row r="40" spans="2:9" x14ac:dyDescent="0.3">
      <c r="E40" s="48"/>
    </row>
  </sheetData>
  <mergeCells count="8"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opLeftCell="A25" zoomScaleNormal="100" workbookViewId="0">
      <selection activeCell="A44" sqref="A38:XFD44"/>
    </sheetView>
  </sheetViews>
  <sheetFormatPr defaultColWidth="10.44140625" defaultRowHeight="13.8" x14ac:dyDescent="0.3"/>
  <cols>
    <col min="1" max="1" width="4.109375" style="10" customWidth="1"/>
    <col min="2" max="2" width="26.21875" style="10" customWidth="1"/>
    <col min="3" max="3" width="34.88671875" style="10" customWidth="1"/>
    <col min="4" max="4" width="14" style="10" customWidth="1"/>
    <col min="5" max="5" width="8.77734375" style="10" customWidth="1"/>
    <col min="6" max="7" width="10" style="10" customWidth="1"/>
    <col min="8" max="8" width="12.44140625" style="10" customWidth="1"/>
    <col min="9" max="9" width="19.44140625" style="10" customWidth="1"/>
    <col min="10" max="21" width="5.5546875" style="10" customWidth="1"/>
    <col min="22" max="16384" width="10.44140625" style="10"/>
  </cols>
  <sheetData>
    <row r="1" spans="1:10" s="6" customFormat="1" x14ac:dyDescent="0.3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3">
      <c r="D2" s="7"/>
      <c r="E2" s="8"/>
      <c r="F2" s="5"/>
      <c r="G2" s="5"/>
      <c r="H2" s="5"/>
      <c r="I2" s="5"/>
      <c r="J2" s="5"/>
    </row>
    <row r="3" spans="1:10" x14ac:dyDescent="0.3">
      <c r="A3" s="9"/>
      <c r="B3" s="9"/>
      <c r="C3" s="9"/>
      <c r="D3" s="9"/>
      <c r="E3" s="9"/>
      <c r="F3" s="9"/>
      <c r="G3" s="9"/>
      <c r="H3" s="9"/>
    </row>
    <row r="4" spans="1:10" x14ac:dyDescent="0.3">
      <c r="A4" s="11"/>
      <c r="B4" s="11"/>
      <c r="C4" s="140" t="s">
        <v>2</v>
      </c>
      <c r="D4" s="140"/>
      <c r="E4" s="140"/>
      <c r="F4" s="140"/>
      <c r="G4" s="140"/>
      <c r="H4" s="140"/>
    </row>
    <row r="5" spans="1:10" x14ac:dyDescent="0.3">
      <c r="A5" s="140" t="s">
        <v>85</v>
      </c>
      <c r="B5" s="140"/>
      <c r="C5" s="140"/>
      <c r="D5" s="140"/>
      <c r="E5" s="140"/>
      <c r="F5" s="140"/>
      <c r="G5" s="140"/>
      <c r="H5" s="140"/>
      <c r="I5" s="140"/>
    </row>
    <row r="6" spans="1:10" x14ac:dyDescent="0.3">
      <c r="A6" s="10" t="s">
        <v>4</v>
      </c>
      <c r="C6" s="12" t="s">
        <v>5</v>
      </c>
    </row>
    <row r="7" spans="1:10" x14ac:dyDescent="0.3">
      <c r="A7" s="10" t="s">
        <v>6</v>
      </c>
      <c r="C7" s="12" t="s">
        <v>144</v>
      </c>
      <c r="D7" s="133">
        <f>C10</f>
        <v>112.5</v>
      </c>
      <c r="E7" s="10" t="str">
        <f>C9</f>
        <v>понедельник-пятница</v>
      </c>
    </row>
    <row r="8" spans="1:10" x14ac:dyDescent="0.3">
      <c r="A8" s="10" t="s">
        <v>7</v>
      </c>
      <c r="C8" s="13"/>
    </row>
    <row r="9" spans="1:10" x14ac:dyDescent="0.3">
      <c r="A9" s="10" t="s">
        <v>8</v>
      </c>
      <c r="C9" s="12" t="s">
        <v>46</v>
      </c>
    </row>
    <row r="10" spans="1:10" x14ac:dyDescent="0.3">
      <c r="A10" s="10" t="s">
        <v>9</v>
      </c>
      <c r="C10" s="50">
        <f>SUM(D16:D37)</f>
        <v>112.5</v>
      </c>
    </row>
    <row r="11" spans="1:10" x14ac:dyDescent="0.3">
      <c r="A11" s="10" t="s">
        <v>10</v>
      </c>
      <c r="C11" s="12" t="s">
        <v>11</v>
      </c>
    </row>
    <row r="12" spans="1:10" x14ac:dyDescent="0.3">
      <c r="A12" s="15" t="s">
        <v>12</v>
      </c>
      <c r="B12" s="15"/>
      <c r="C12" s="14" t="s">
        <v>39</v>
      </c>
      <c r="D12" s="16"/>
      <c r="F12" s="14"/>
      <c r="G12" s="14"/>
    </row>
    <row r="13" spans="1:10" x14ac:dyDescent="0.3">
      <c r="C13" s="13"/>
      <c r="G13" s="65"/>
      <c r="H13" s="10" t="s">
        <v>178</v>
      </c>
    </row>
    <row r="14" spans="1:10" x14ac:dyDescent="0.3">
      <c r="A14" s="141" t="s">
        <v>13</v>
      </c>
      <c r="B14" s="143" t="s">
        <v>14</v>
      </c>
      <c r="C14" s="145" t="s">
        <v>15</v>
      </c>
      <c r="D14" s="143" t="s">
        <v>16</v>
      </c>
      <c r="E14" s="143" t="s">
        <v>17</v>
      </c>
      <c r="F14" s="143"/>
      <c r="G14" s="143"/>
      <c r="H14" s="143"/>
      <c r="I14" s="143" t="s">
        <v>18</v>
      </c>
    </row>
    <row r="15" spans="1:10" ht="27.6" x14ac:dyDescent="0.3">
      <c r="A15" s="142"/>
      <c r="B15" s="144"/>
      <c r="C15" s="146"/>
      <c r="D15" s="147"/>
      <c r="E15" s="121" t="s">
        <v>19</v>
      </c>
      <c r="F15" s="121" t="s">
        <v>20</v>
      </c>
      <c r="G15" s="121" t="s">
        <v>21</v>
      </c>
      <c r="H15" s="121" t="s">
        <v>22</v>
      </c>
      <c r="I15" s="143"/>
    </row>
    <row r="16" spans="1:10" ht="27.6" x14ac:dyDescent="0.3">
      <c r="A16" s="17"/>
      <c r="B16" s="19" t="s">
        <v>25</v>
      </c>
      <c r="C16" s="25" t="s">
        <v>24</v>
      </c>
      <c r="D16" s="87"/>
      <c r="E16" s="26"/>
      <c r="F16" s="22">
        <v>0.44791666666666669</v>
      </c>
      <c r="G16" s="23">
        <v>6.9444444444444441E-3</v>
      </c>
      <c r="H16" s="24">
        <f t="shared" ref="H16:H30" si="0">F16+G16</f>
        <v>0.4548611111111111</v>
      </c>
      <c r="I16" s="18" t="s">
        <v>26</v>
      </c>
    </row>
    <row r="17" spans="1:9" x14ac:dyDescent="0.3">
      <c r="A17" s="17"/>
      <c r="B17" s="19"/>
      <c r="C17" s="27" t="s">
        <v>27</v>
      </c>
      <c r="D17" s="87">
        <v>1.5</v>
      </c>
      <c r="E17" s="26">
        <v>3.4722222222222099E-3</v>
      </c>
      <c r="F17" s="22">
        <f t="shared" ref="F17:F30" si="1">H16+E17</f>
        <v>0.45833333333333331</v>
      </c>
      <c r="G17" s="125">
        <v>2.7777777777777776E-2</v>
      </c>
      <c r="H17" s="24">
        <f t="shared" si="0"/>
        <v>0.4861111111111111</v>
      </c>
      <c r="I17" s="28"/>
    </row>
    <row r="18" spans="1:9" ht="41.4" x14ac:dyDescent="0.3">
      <c r="A18" s="17"/>
      <c r="B18" s="29" t="s">
        <v>28</v>
      </c>
      <c r="C18" s="20" t="s">
        <v>24</v>
      </c>
      <c r="D18" s="87">
        <v>1.5</v>
      </c>
      <c r="E18" s="30">
        <v>3.472222222222222E-3</v>
      </c>
      <c r="F18" s="22">
        <f t="shared" si="1"/>
        <v>0.48958333333333331</v>
      </c>
      <c r="G18" s="125">
        <v>6.9444444444444441E-3</v>
      </c>
      <c r="H18" s="24">
        <f t="shared" si="0"/>
        <v>0.49652777777777773</v>
      </c>
      <c r="I18" s="124" t="s">
        <v>29</v>
      </c>
    </row>
    <row r="19" spans="1:9" ht="15" customHeight="1" x14ac:dyDescent="0.3">
      <c r="A19" s="31">
        <v>1</v>
      </c>
      <c r="B19" s="52">
        <v>119517</v>
      </c>
      <c r="C19" s="53" t="s">
        <v>128</v>
      </c>
      <c r="D19" s="52">
        <v>28</v>
      </c>
      <c r="E19" s="54">
        <v>4.1666666666666664E-2</v>
      </c>
      <c r="F19" s="22">
        <f>H18+E19</f>
        <v>0.53819444444444442</v>
      </c>
      <c r="G19" s="125">
        <v>6.9444444444444441E-3</v>
      </c>
      <c r="H19" s="24">
        <f t="shared" si="0"/>
        <v>0.54513888888888884</v>
      </c>
      <c r="I19" s="148" t="s">
        <v>30</v>
      </c>
    </row>
    <row r="20" spans="1:9" ht="30" customHeight="1" x14ac:dyDescent="0.3">
      <c r="A20" s="31">
        <f t="shared" ref="A20:A28" si="2">A19+1</f>
        <v>2</v>
      </c>
      <c r="B20" s="52">
        <v>119501</v>
      </c>
      <c r="C20" s="53" t="s">
        <v>129</v>
      </c>
      <c r="D20" s="52">
        <v>2.5</v>
      </c>
      <c r="E20" s="54">
        <v>6.9444444444444441E-3</v>
      </c>
      <c r="F20" s="22">
        <f t="shared" ref="F20:F29" si="3">H19+E20</f>
        <v>0.55208333333333326</v>
      </c>
      <c r="G20" s="125">
        <v>6.9444444444444441E-3</v>
      </c>
      <c r="H20" s="24">
        <f t="shared" si="0"/>
        <v>0.55902777777777768</v>
      </c>
      <c r="I20" s="149"/>
    </row>
    <row r="21" spans="1:9" ht="30" customHeight="1" x14ac:dyDescent="0.3">
      <c r="A21" s="31">
        <f t="shared" si="2"/>
        <v>3</v>
      </c>
      <c r="B21" s="52">
        <v>121108</v>
      </c>
      <c r="C21" s="53" t="s">
        <v>130</v>
      </c>
      <c r="D21" s="52">
        <v>5.5</v>
      </c>
      <c r="E21" s="54">
        <v>1.3888888888888888E-2</v>
      </c>
      <c r="F21" s="22">
        <f t="shared" si="3"/>
        <v>0.57291666666666652</v>
      </c>
      <c r="G21" s="125">
        <v>1.38888888888889E-2</v>
      </c>
      <c r="H21" s="24">
        <f t="shared" si="0"/>
        <v>0.58680555555555547</v>
      </c>
      <c r="I21" s="151" t="s">
        <v>31</v>
      </c>
    </row>
    <row r="22" spans="1:9" ht="15" customHeight="1" x14ac:dyDescent="0.3">
      <c r="A22" s="31">
        <f t="shared" si="2"/>
        <v>4</v>
      </c>
      <c r="B22" s="52">
        <v>121309</v>
      </c>
      <c r="C22" s="53" t="s">
        <v>131</v>
      </c>
      <c r="D22" s="52">
        <v>3</v>
      </c>
      <c r="E22" s="54">
        <v>6.9444444444444441E-3</v>
      </c>
      <c r="F22" s="33">
        <f>H21+E22</f>
        <v>0.59374999999999989</v>
      </c>
      <c r="G22" s="125">
        <v>1.38888888888889E-2</v>
      </c>
      <c r="H22" s="24">
        <f t="shared" si="0"/>
        <v>0.60763888888888884</v>
      </c>
      <c r="I22" s="151"/>
    </row>
    <row r="23" spans="1:9" ht="15" customHeight="1" x14ac:dyDescent="0.3">
      <c r="A23" s="31">
        <f t="shared" si="2"/>
        <v>5</v>
      </c>
      <c r="B23" s="52">
        <v>123308</v>
      </c>
      <c r="C23" s="53" t="s">
        <v>132</v>
      </c>
      <c r="D23" s="52">
        <v>7</v>
      </c>
      <c r="E23" s="54">
        <v>1.3888888888888888E-2</v>
      </c>
      <c r="F23" s="33">
        <f>H22+E23</f>
        <v>0.62152777777777768</v>
      </c>
      <c r="G23" s="125">
        <v>1.38888888888889E-2</v>
      </c>
      <c r="H23" s="24">
        <f t="shared" si="0"/>
        <v>0.63541666666666663</v>
      </c>
      <c r="I23" s="151"/>
    </row>
    <row r="24" spans="1:9" ht="15" customHeight="1" x14ac:dyDescent="0.3">
      <c r="A24" s="31">
        <f t="shared" si="2"/>
        <v>6</v>
      </c>
      <c r="B24" s="52">
        <v>125993</v>
      </c>
      <c r="C24" s="53" t="s">
        <v>133</v>
      </c>
      <c r="D24" s="52">
        <v>8.5</v>
      </c>
      <c r="E24" s="54">
        <v>1.3888888888888888E-2</v>
      </c>
      <c r="F24" s="33">
        <f>H23+E24</f>
        <v>0.64930555555555547</v>
      </c>
      <c r="G24" s="125">
        <v>1.38888888888889E-2</v>
      </c>
      <c r="H24" s="24">
        <f t="shared" si="0"/>
        <v>0.66319444444444442</v>
      </c>
      <c r="I24" s="151"/>
    </row>
    <row r="25" spans="1:9" ht="15" customHeight="1" x14ac:dyDescent="0.3">
      <c r="A25" s="31">
        <f t="shared" si="2"/>
        <v>7</v>
      </c>
      <c r="B25" s="52">
        <v>125171</v>
      </c>
      <c r="C25" s="53" t="s">
        <v>133</v>
      </c>
      <c r="D25" s="52">
        <v>0.5</v>
      </c>
      <c r="E25" s="54">
        <v>3.472222222222222E-3</v>
      </c>
      <c r="F25" s="33">
        <f>H24+E25</f>
        <v>0.66666666666666663</v>
      </c>
      <c r="G25" s="125">
        <v>1.38888888888889E-2</v>
      </c>
      <c r="H25" s="24">
        <f t="shared" si="0"/>
        <v>0.68055555555555558</v>
      </c>
      <c r="I25" s="151"/>
    </row>
    <row r="26" spans="1:9" ht="15" customHeight="1" x14ac:dyDescent="0.3">
      <c r="A26" s="31">
        <f t="shared" si="2"/>
        <v>8</v>
      </c>
      <c r="B26" s="52">
        <v>119501</v>
      </c>
      <c r="C26" s="53" t="s">
        <v>129</v>
      </c>
      <c r="D26" s="52">
        <v>20</v>
      </c>
      <c r="E26" s="54">
        <v>3.125E-2</v>
      </c>
      <c r="F26" s="33">
        <f>H25+E26</f>
        <v>0.71180555555555558</v>
      </c>
      <c r="G26" s="125">
        <v>6.9444444444444441E-3</v>
      </c>
      <c r="H26" s="24">
        <f t="shared" si="0"/>
        <v>0.71875</v>
      </c>
      <c r="I26" s="148" t="s">
        <v>32</v>
      </c>
    </row>
    <row r="27" spans="1:9" ht="15" customHeight="1" x14ac:dyDescent="0.3">
      <c r="A27" s="31">
        <f t="shared" si="2"/>
        <v>9</v>
      </c>
      <c r="B27" s="52">
        <v>119517</v>
      </c>
      <c r="C27" s="53" t="s">
        <v>128</v>
      </c>
      <c r="D27" s="52">
        <v>2.5</v>
      </c>
      <c r="E27" s="54">
        <v>6.9444444444444441E-3</v>
      </c>
      <c r="F27" s="22">
        <f t="shared" si="3"/>
        <v>0.72569444444444442</v>
      </c>
      <c r="G27" s="125">
        <v>6.9444444444444441E-3</v>
      </c>
      <c r="H27" s="24">
        <f t="shared" si="0"/>
        <v>0.73263888888888884</v>
      </c>
      <c r="I27" s="149"/>
    </row>
    <row r="28" spans="1:9" ht="15" customHeight="1" x14ac:dyDescent="0.3">
      <c r="A28" s="31">
        <f t="shared" si="2"/>
        <v>10</v>
      </c>
      <c r="B28" s="52" t="s">
        <v>134</v>
      </c>
      <c r="C28" s="53" t="s">
        <v>128</v>
      </c>
      <c r="D28" s="52">
        <v>0.5</v>
      </c>
      <c r="E28" s="54">
        <v>3.472222222222222E-3</v>
      </c>
      <c r="F28" s="22">
        <f t="shared" si="3"/>
        <v>0.73611111111111105</v>
      </c>
      <c r="G28" s="125">
        <v>6.9444444444444441E-3</v>
      </c>
      <c r="H28" s="24">
        <f t="shared" si="0"/>
        <v>0.74305555555555547</v>
      </c>
      <c r="I28" s="149"/>
    </row>
    <row r="29" spans="1:9" ht="27.6" x14ac:dyDescent="0.3">
      <c r="A29" s="31"/>
      <c r="B29" s="19" t="s">
        <v>23</v>
      </c>
      <c r="C29" s="34" t="s">
        <v>24</v>
      </c>
      <c r="D29" s="32">
        <v>30</v>
      </c>
      <c r="E29" s="26">
        <v>4.5138888888888888E-2</v>
      </c>
      <c r="F29" s="22">
        <f t="shared" si="3"/>
        <v>0.78819444444444431</v>
      </c>
      <c r="G29" s="125">
        <v>2.7777777777777776E-2</v>
      </c>
      <c r="H29" s="24">
        <f t="shared" si="0"/>
        <v>0.8159722222222221</v>
      </c>
      <c r="I29" s="124"/>
    </row>
    <row r="30" spans="1:9" ht="27.6" x14ac:dyDescent="0.3">
      <c r="A30" s="31"/>
      <c r="B30" s="82" t="s">
        <v>25</v>
      </c>
      <c r="C30" s="126" t="s">
        <v>24</v>
      </c>
      <c r="D30" s="105">
        <v>1.5</v>
      </c>
      <c r="E30" s="93">
        <v>3.472222222222222E-3</v>
      </c>
      <c r="F30" s="84">
        <f t="shared" si="1"/>
        <v>0.81944444444444431</v>
      </c>
      <c r="G30" s="23">
        <v>6.9444444444444441E-3</v>
      </c>
      <c r="H30" s="85">
        <f t="shared" si="0"/>
        <v>0.82638888888888873</v>
      </c>
      <c r="I30" s="121" t="s">
        <v>26</v>
      </c>
    </row>
    <row r="31" spans="1:9" x14ac:dyDescent="0.3">
      <c r="D31" s="37"/>
      <c r="E31" s="38"/>
      <c r="F31" s="38"/>
      <c r="G31" s="38"/>
      <c r="H31" s="38"/>
      <c r="I31" s="39"/>
    </row>
    <row r="32" spans="1:9" x14ac:dyDescent="0.3">
      <c r="B32" s="40" t="s">
        <v>34</v>
      </c>
      <c r="C32" s="90">
        <f>H30-F16</f>
        <v>0.37847222222222204</v>
      </c>
      <c r="D32" s="40"/>
      <c r="E32" s="40"/>
      <c r="F32" s="40"/>
      <c r="G32" s="40"/>
      <c r="H32" s="41"/>
    </row>
    <row r="33" spans="2:9" x14ac:dyDescent="0.3">
      <c r="B33" s="40" t="s">
        <v>35</v>
      </c>
      <c r="C33" s="91">
        <f>SUM(E16:E30)</f>
        <v>0.19791666666666666</v>
      </c>
      <c r="D33" s="40"/>
      <c r="E33" s="42"/>
      <c r="F33" s="40"/>
      <c r="G33" s="40"/>
      <c r="H33" s="43"/>
      <c r="I33" s="44"/>
    </row>
    <row r="34" spans="2:9" x14ac:dyDescent="0.3">
      <c r="B34" s="40" t="s">
        <v>36</v>
      </c>
      <c r="C34" s="90">
        <f>SUM(G16:G30)</f>
        <v>0.18055555555555561</v>
      </c>
      <c r="D34" s="40"/>
      <c r="E34" s="40"/>
      <c r="F34" s="40"/>
      <c r="G34" s="40"/>
      <c r="H34" s="43"/>
      <c r="I34" s="46"/>
    </row>
    <row r="35" spans="2:9" x14ac:dyDescent="0.3">
      <c r="B35" s="47"/>
      <c r="C35" s="47"/>
      <c r="E35" s="48"/>
      <c r="F35" s="48"/>
      <c r="G35" s="48"/>
      <c r="H35" s="48"/>
      <c r="I35" s="44"/>
    </row>
    <row r="36" spans="2:9" x14ac:dyDescent="0.3">
      <c r="B36" s="47"/>
      <c r="C36" s="45"/>
      <c r="E36" s="48"/>
      <c r="F36" s="48"/>
      <c r="G36" s="48"/>
      <c r="H36" s="48"/>
    </row>
    <row r="37" spans="2:9" s="5" customFormat="1" x14ac:dyDescent="0.3">
      <c r="B37" s="49"/>
      <c r="E37" s="6"/>
      <c r="F37" s="6"/>
      <c r="G37" s="6"/>
      <c r="H37" s="6"/>
      <c r="I37" s="6"/>
    </row>
    <row r="41" spans="2:9" x14ac:dyDescent="0.3">
      <c r="E41" s="48"/>
    </row>
    <row r="42" spans="2:9" x14ac:dyDescent="0.3">
      <c r="E42" s="48"/>
    </row>
  </sheetData>
  <mergeCells count="11">
    <mergeCell ref="I19:I20"/>
    <mergeCell ref="I21:I25"/>
    <mergeCell ref="I26:I28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Normal="100" workbookViewId="0">
      <selection activeCell="A43" sqref="A37:XFD43"/>
    </sheetView>
  </sheetViews>
  <sheetFormatPr defaultColWidth="10.44140625" defaultRowHeight="13.8" x14ac:dyDescent="0.3"/>
  <cols>
    <col min="1" max="1" width="4.109375" style="10" customWidth="1"/>
    <col min="2" max="2" width="26.21875" style="10" customWidth="1"/>
    <col min="3" max="3" width="34.88671875" style="10" customWidth="1"/>
    <col min="4" max="4" width="14" style="10" customWidth="1"/>
    <col min="5" max="5" width="8.77734375" style="10" customWidth="1"/>
    <col min="6" max="7" width="10" style="10" customWidth="1"/>
    <col min="8" max="8" width="12.44140625" style="10" customWidth="1"/>
    <col min="9" max="9" width="19.44140625" style="10" customWidth="1"/>
    <col min="10" max="21" width="5.5546875" style="10" customWidth="1"/>
    <col min="22" max="16384" width="10.44140625" style="10"/>
  </cols>
  <sheetData>
    <row r="1" spans="1:10" s="6" customFormat="1" x14ac:dyDescent="0.3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3">
      <c r="D2" s="7"/>
      <c r="E2" s="8"/>
      <c r="F2" s="5"/>
      <c r="G2" s="5"/>
      <c r="H2" s="5"/>
      <c r="I2" s="5"/>
      <c r="J2" s="5"/>
    </row>
    <row r="3" spans="1:10" x14ac:dyDescent="0.3">
      <c r="A3" s="9"/>
      <c r="B3" s="9"/>
      <c r="C3" s="9"/>
      <c r="D3" s="9"/>
      <c r="E3" s="9"/>
      <c r="F3" s="9"/>
      <c r="G3" s="9"/>
      <c r="H3" s="9"/>
    </row>
    <row r="4" spans="1:10" x14ac:dyDescent="0.3">
      <c r="A4" s="11"/>
      <c r="B4" s="11"/>
      <c r="C4" s="140" t="s">
        <v>2</v>
      </c>
      <c r="D4" s="140"/>
      <c r="E4" s="140"/>
      <c r="F4" s="140"/>
      <c r="G4" s="140"/>
      <c r="H4" s="140"/>
    </row>
    <row r="5" spans="1:10" x14ac:dyDescent="0.3">
      <c r="A5" s="140" t="s">
        <v>85</v>
      </c>
      <c r="B5" s="140"/>
      <c r="C5" s="140"/>
      <c r="D5" s="140"/>
      <c r="E5" s="140"/>
      <c r="F5" s="140"/>
      <c r="G5" s="140"/>
      <c r="H5" s="140"/>
      <c r="I5" s="140"/>
    </row>
    <row r="6" spans="1:10" x14ac:dyDescent="0.3">
      <c r="A6" s="10" t="s">
        <v>4</v>
      </c>
      <c r="C6" s="12" t="s">
        <v>5</v>
      </c>
    </row>
    <row r="7" spans="1:10" x14ac:dyDescent="0.3">
      <c r="A7" s="10" t="s">
        <v>6</v>
      </c>
      <c r="C7" s="12" t="s">
        <v>145</v>
      </c>
      <c r="D7" s="133">
        <f>C10</f>
        <v>112</v>
      </c>
      <c r="E7" s="10" t="str">
        <f>C9</f>
        <v>суббота</v>
      </c>
    </row>
    <row r="8" spans="1:10" x14ac:dyDescent="0.3">
      <c r="A8" s="10" t="s">
        <v>7</v>
      </c>
      <c r="C8" s="13"/>
    </row>
    <row r="9" spans="1:10" x14ac:dyDescent="0.3">
      <c r="A9" s="10" t="s">
        <v>8</v>
      </c>
      <c r="C9" s="12" t="s">
        <v>84</v>
      </c>
    </row>
    <row r="10" spans="1:10" x14ac:dyDescent="0.3">
      <c r="A10" s="10" t="s">
        <v>9</v>
      </c>
      <c r="C10" s="50">
        <f>SUM(D16:D36)</f>
        <v>112</v>
      </c>
    </row>
    <row r="11" spans="1:10" x14ac:dyDescent="0.3">
      <c r="A11" s="10" t="s">
        <v>10</v>
      </c>
      <c r="C11" s="12" t="s">
        <v>11</v>
      </c>
    </row>
    <row r="12" spans="1:10" x14ac:dyDescent="0.3">
      <c r="A12" s="15" t="s">
        <v>12</v>
      </c>
      <c r="B12" s="15"/>
      <c r="C12" s="14" t="s">
        <v>39</v>
      </c>
      <c r="D12" s="16"/>
      <c r="F12" s="14"/>
      <c r="G12" s="14"/>
    </row>
    <row r="13" spans="1:10" x14ac:dyDescent="0.3">
      <c r="C13" s="13"/>
      <c r="G13" s="65"/>
      <c r="H13" s="10" t="s">
        <v>178</v>
      </c>
    </row>
    <row r="14" spans="1:10" x14ac:dyDescent="0.3">
      <c r="A14" s="141" t="s">
        <v>13</v>
      </c>
      <c r="B14" s="143" t="s">
        <v>14</v>
      </c>
      <c r="C14" s="145" t="s">
        <v>15</v>
      </c>
      <c r="D14" s="143" t="s">
        <v>16</v>
      </c>
      <c r="E14" s="143" t="s">
        <v>17</v>
      </c>
      <c r="F14" s="143"/>
      <c r="G14" s="143"/>
      <c r="H14" s="143"/>
      <c r="I14" s="143" t="s">
        <v>18</v>
      </c>
    </row>
    <row r="15" spans="1:10" ht="27.6" x14ac:dyDescent="0.3">
      <c r="A15" s="142"/>
      <c r="B15" s="144"/>
      <c r="C15" s="146"/>
      <c r="D15" s="147"/>
      <c r="E15" s="121" t="s">
        <v>19</v>
      </c>
      <c r="F15" s="121" t="s">
        <v>20</v>
      </c>
      <c r="G15" s="121" t="s">
        <v>21</v>
      </c>
      <c r="H15" s="121" t="s">
        <v>22</v>
      </c>
      <c r="I15" s="143"/>
    </row>
    <row r="16" spans="1:10" ht="27.6" x14ac:dyDescent="0.3">
      <c r="A16" s="17"/>
      <c r="B16" s="19" t="s">
        <v>25</v>
      </c>
      <c r="C16" s="25" t="s">
        <v>24</v>
      </c>
      <c r="D16" s="87"/>
      <c r="E16" s="26"/>
      <c r="F16" s="22">
        <v>0.44791666666666669</v>
      </c>
      <c r="G16" s="23">
        <v>6.9444444444444441E-3</v>
      </c>
      <c r="H16" s="24">
        <f t="shared" ref="H16:H29" si="0">F16+G16</f>
        <v>0.4548611111111111</v>
      </c>
      <c r="I16" s="18" t="s">
        <v>26</v>
      </c>
    </row>
    <row r="17" spans="1:9" x14ac:dyDescent="0.3">
      <c r="A17" s="17"/>
      <c r="B17" s="19"/>
      <c r="C17" s="27" t="s">
        <v>27</v>
      </c>
      <c r="D17" s="87">
        <v>1.5</v>
      </c>
      <c r="E17" s="26">
        <v>3.4722222222222099E-3</v>
      </c>
      <c r="F17" s="22">
        <f t="shared" ref="F17:F29" si="1">H16+E17</f>
        <v>0.45833333333333331</v>
      </c>
      <c r="G17" s="125">
        <v>2.7777777777777776E-2</v>
      </c>
      <c r="H17" s="24">
        <f t="shared" si="0"/>
        <v>0.4861111111111111</v>
      </c>
      <c r="I17" s="28"/>
    </row>
    <row r="18" spans="1:9" ht="41.4" x14ac:dyDescent="0.3">
      <c r="A18" s="17"/>
      <c r="B18" s="29" t="s">
        <v>28</v>
      </c>
      <c r="C18" s="20" t="s">
        <v>24</v>
      </c>
      <c r="D18" s="87">
        <v>1.5</v>
      </c>
      <c r="E18" s="30">
        <v>3.472222222222222E-3</v>
      </c>
      <c r="F18" s="22">
        <f t="shared" si="1"/>
        <v>0.48958333333333331</v>
      </c>
      <c r="G18" s="125">
        <v>6.9444444444444441E-3</v>
      </c>
      <c r="H18" s="24">
        <f t="shared" si="0"/>
        <v>0.49652777777777773</v>
      </c>
      <c r="I18" s="124" t="s">
        <v>29</v>
      </c>
    </row>
    <row r="19" spans="1:9" ht="15" customHeight="1" x14ac:dyDescent="0.3">
      <c r="A19" s="31">
        <v>1</v>
      </c>
      <c r="B19" s="52">
        <v>119517</v>
      </c>
      <c r="C19" s="53" t="s">
        <v>128</v>
      </c>
      <c r="D19" s="52">
        <v>28</v>
      </c>
      <c r="E19" s="54">
        <v>4.1666666666666664E-2</v>
      </c>
      <c r="F19" s="22">
        <f>H18+E19</f>
        <v>0.53819444444444442</v>
      </c>
      <c r="G19" s="125">
        <v>6.9444444444444441E-3</v>
      </c>
      <c r="H19" s="24">
        <f t="shared" si="0"/>
        <v>0.54513888888888884</v>
      </c>
      <c r="I19" s="148" t="s">
        <v>30</v>
      </c>
    </row>
    <row r="20" spans="1:9" ht="30" customHeight="1" x14ac:dyDescent="0.3">
      <c r="A20" s="31">
        <f t="shared" ref="A20:A27" si="2">A19+1</f>
        <v>2</v>
      </c>
      <c r="B20" s="52">
        <v>119501</v>
      </c>
      <c r="C20" s="53" t="s">
        <v>129</v>
      </c>
      <c r="D20" s="52">
        <v>2.5</v>
      </c>
      <c r="E20" s="54">
        <v>6.9444444444444441E-3</v>
      </c>
      <c r="F20" s="22">
        <f t="shared" ref="F20:F28" si="3">H19+E20</f>
        <v>0.55208333333333326</v>
      </c>
      <c r="G20" s="125">
        <v>6.9444444444444441E-3</v>
      </c>
      <c r="H20" s="24">
        <f t="shared" si="0"/>
        <v>0.55902777777777768</v>
      </c>
      <c r="I20" s="149"/>
    </row>
    <row r="21" spans="1:9" ht="30" customHeight="1" x14ac:dyDescent="0.3">
      <c r="A21" s="31">
        <f t="shared" si="2"/>
        <v>3</v>
      </c>
      <c r="B21" s="52">
        <v>121108</v>
      </c>
      <c r="C21" s="53" t="s">
        <v>130</v>
      </c>
      <c r="D21" s="52">
        <v>5.5</v>
      </c>
      <c r="E21" s="54">
        <v>1.3888888888888888E-2</v>
      </c>
      <c r="F21" s="22">
        <f t="shared" si="3"/>
        <v>0.57291666666666652</v>
      </c>
      <c r="G21" s="125">
        <v>1.38888888888889E-2</v>
      </c>
      <c r="H21" s="24">
        <f t="shared" si="0"/>
        <v>0.58680555555555547</v>
      </c>
      <c r="I21" s="151" t="s">
        <v>31</v>
      </c>
    </row>
    <row r="22" spans="1:9" ht="15" customHeight="1" x14ac:dyDescent="0.3">
      <c r="A22" s="31">
        <f t="shared" si="2"/>
        <v>4</v>
      </c>
      <c r="B22" s="52">
        <v>121309</v>
      </c>
      <c r="C22" s="53" t="s">
        <v>131</v>
      </c>
      <c r="D22" s="52">
        <v>3</v>
      </c>
      <c r="E22" s="54">
        <v>6.9444444444444441E-3</v>
      </c>
      <c r="F22" s="33">
        <f>H21+E22</f>
        <v>0.59374999999999989</v>
      </c>
      <c r="G22" s="125">
        <v>1.38888888888889E-2</v>
      </c>
      <c r="H22" s="24">
        <f t="shared" si="0"/>
        <v>0.60763888888888884</v>
      </c>
      <c r="I22" s="151"/>
    </row>
    <row r="23" spans="1:9" ht="15" customHeight="1" x14ac:dyDescent="0.3">
      <c r="A23" s="31">
        <f t="shared" si="2"/>
        <v>5</v>
      </c>
      <c r="B23" s="52">
        <v>123308</v>
      </c>
      <c r="C23" s="53" t="s">
        <v>132</v>
      </c>
      <c r="D23" s="52">
        <v>7</v>
      </c>
      <c r="E23" s="54">
        <v>1.3888888888888888E-2</v>
      </c>
      <c r="F23" s="33">
        <f>H22+E23</f>
        <v>0.62152777777777768</v>
      </c>
      <c r="G23" s="125">
        <v>1.38888888888889E-2</v>
      </c>
      <c r="H23" s="24">
        <f t="shared" si="0"/>
        <v>0.63541666666666663</v>
      </c>
      <c r="I23" s="151"/>
    </row>
    <row r="24" spans="1:9" ht="15" customHeight="1" x14ac:dyDescent="0.3">
      <c r="A24" s="31">
        <f t="shared" si="2"/>
        <v>6</v>
      </c>
      <c r="B24" s="52">
        <v>125993</v>
      </c>
      <c r="C24" s="53" t="s">
        <v>133</v>
      </c>
      <c r="D24" s="52">
        <v>8.5</v>
      </c>
      <c r="E24" s="54">
        <v>1.3888888888888888E-2</v>
      </c>
      <c r="F24" s="33">
        <f>H23+E24</f>
        <v>0.64930555555555547</v>
      </c>
      <c r="G24" s="125">
        <v>1.38888888888889E-2</v>
      </c>
      <c r="H24" s="24">
        <f t="shared" si="0"/>
        <v>0.66319444444444442</v>
      </c>
      <c r="I24" s="151"/>
    </row>
    <row r="25" spans="1:9" ht="15" customHeight="1" x14ac:dyDescent="0.3">
      <c r="A25" s="31">
        <f t="shared" si="2"/>
        <v>7</v>
      </c>
      <c r="B25" s="52">
        <v>125171</v>
      </c>
      <c r="C25" s="53" t="s">
        <v>133</v>
      </c>
      <c r="D25" s="52">
        <v>0.5</v>
      </c>
      <c r="E25" s="54">
        <v>3.472222222222222E-3</v>
      </c>
      <c r="F25" s="33">
        <f>H24+E25</f>
        <v>0.66666666666666663</v>
      </c>
      <c r="G25" s="125">
        <v>1.38888888888889E-2</v>
      </c>
      <c r="H25" s="24">
        <f t="shared" si="0"/>
        <v>0.68055555555555558</v>
      </c>
      <c r="I25" s="151"/>
    </row>
    <row r="26" spans="1:9" ht="15" customHeight="1" x14ac:dyDescent="0.3">
      <c r="A26" s="31">
        <f t="shared" si="2"/>
        <v>8</v>
      </c>
      <c r="B26" s="52">
        <v>119501</v>
      </c>
      <c r="C26" s="53" t="s">
        <v>129</v>
      </c>
      <c r="D26" s="52">
        <v>20</v>
      </c>
      <c r="E26" s="54">
        <v>3.125E-2</v>
      </c>
      <c r="F26" s="33">
        <f>H25+E26</f>
        <v>0.71180555555555558</v>
      </c>
      <c r="G26" s="125">
        <v>6.9444444444444441E-3</v>
      </c>
      <c r="H26" s="24">
        <f t="shared" si="0"/>
        <v>0.71875</v>
      </c>
      <c r="I26" s="148" t="s">
        <v>32</v>
      </c>
    </row>
    <row r="27" spans="1:9" ht="15" customHeight="1" x14ac:dyDescent="0.3">
      <c r="A27" s="31">
        <f t="shared" si="2"/>
        <v>9</v>
      </c>
      <c r="B27" s="52">
        <v>119517</v>
      </c>
      <c r="C27" s="53" t="s">
        <v>128</v>
      </c>
      <c r="D27" s="52">
        <v>2.5</v>
      </c>
      <c r="E27" s="54">
        <v>6.9444444444444441E-3</v>
      </c>
      <c r="F27" s="22">
        <f t="shared" si="3"/>
        <v>0.72569444444444442</v>
      </c>
      <c r="G27" s="125">
        <v>6.9444444444444441E-3</v>
      </c>
      <c r="H27" s="24">
        <f t="shared" si="0"/>
        <v>0.73263888888888884</v>
      </c>
      <c r="I27" s="149"/>
    </row>
    <row r="28" spans="1:9" ht="27.6" x14ac:dyDescent="0.3">
      <c r="A28" s="31"/>
      <c r="B28" s="19" t="s">
        <v>23</v>
      </c>
      <c r="C28" s="34" t="s">
        <v>24</v>
      </c>
      <c r="D28" s="32">
        <v>30</v>
      </c>
      <c r="E28" s="26">
        <v>4.5138888888888888E-2</v>
      </c>
      <c r="F28" s="22">
        <f t="shared" si="3"/>
        <v>0.77777777777777768</v>
      </c>
      <c r="G28" s="125">
        <v>2.7777777777777776E-2</v>
      </c>
      <c r="H28" s="24">
        <f t="shared" si="0"/>
        <v>0.80555555555555547</v>
      </c>
      <c r="I28" s="124"/>
    </row>
    <row r="29" spans="1:9" ht="27.6" x14ac:dyDescent="0.3">
      <c r="A29" s="31"/>
      <c r="B29" s="82" t="s">
        <v>25</v>
      </c>
      <c r="C29" s="126" t="s">
        <v>24</v>
      </c>
      <c r="D29" s="105">
        <v>1.5</v>
      </c>
      <c r="E29" s="93">
        <v>3.472222222222222E-3</v>
      </c>
      <c r="F29" s="84">
        <f t="shared" si="1"/>
        <v>0.80902777777777768</v>
      </c>
      <c r="G29" s="23">
        <v>6.9444444444444441E-3</v>
      </c>
      <c r="H29" s="85">
        <f t="shared" si="0"/>
        <v>0.8159722222222221</v>
      </c>
      <c r="I29" s="121" t="s">
        <v>26</v>
      </c>
    </row>
    <row r="30" spans="1:9" x14ac:dyDescent="0.3">
      <c r="D30" s="37"/>
      <c r="E30" s="38"/>
      <c r="F30" s="38"/>
      <c r="G30" s="38"/>
      <c r="H30" s="38"/>
      <c r="I30" s="39"/>
    </row>
    <row r="31" spans="1:9" x14ac:dyDescent="0.3">
      <c r="B31" s="40" t="s">
        <v>34</v>
      </c>
      <c r="C31" s="90">
        <f>H29-F16</f>
        <v>0.36805555555555541</v>
      </c>
      <c r="D31" s="40"/>
      <c r="E31" s="40"/>
      <c r="F31" s="40"/>
      <c r="G31" s="40"/>
      <c r="H31" s="41"/>
    </row>
    <row r="32" spans="1:9" x14ac:dyDescent="0.3">
      <c r="B32" s="40" t="s">
        <v>35</v>
      </c>
      <c r="C32" s="91">
        <f>SUM(E16:E29)</f>
        <v>0.19444444444444445</v>
      </c>
      <c r="D32" s="40"/>
      <c r="E32" s="42"/>
      <c r="F32" s="40"/>
      <c r="G32" s="40"/>
      <c r="H32" s="43"/>
      <c r="I32" s="44"/>
    </row>
    <row r="33" spans="2:9" x14ac:dyDescent="0.3">
      <c r="B33" s="40" t="s">
        <v>36</v>
      </c>
      <c r="C33" s="90">
        <f>SUM(G16:G29)</f>
        <v>0.17361111111111119</v>
      </c>
      <c r="D33" s="40"/>
      <c r="E33" s="40"/>
      <c r="F33" s="40"/>
      <c r="G33" s="40"/>
      <c r="H33" s="43"/>
      <c r="I33" s="46"/>
    </row>
    <row r="34" spans="2:9" x14ac:dyDescent="0.3">
      <c r="B34" s="47"/>
      <c r="C34" s="47"/>
      <c r="E34" s="48"/>
      <c r="F34" s="48"/>
      <c r="G34" s="48"/>
      <c r="H34" s="48"/>
      <c r="I34" s="44"/>
    </row>
    <row r="35" spans="2:9" x14ac:dyDescent="0.3">
      <c r="B35" s="47"/>
      <c r="C35" s="45"/>
      <c r="E35" s="48"/>
      <c r="F35" s="48"/>
      <c r="G35" s="48"/>
      <c r="H35" s="48"/>
    </row>
    <row r="36" spans="2:9" s="5" customFormat="1" x14ac:dyDescent="0.3">
      <c r="B36" s="49"/>
      <c r="E36" s="6"/>
      <c r="F36" s="6"/>
      <c r="G36" s="6"/>
      <c r="H36" s="6"/>
      <c r="I36" s="6"/>
    </row>
    <row r="40" spans="2:9" x14ac:dyDescent="0.3">
      <c r="E40" s="48"/>
    </row>
    <row r="41" spans="2:9" x14ac:dyDescent="0.3">
      <c r="E41" s="48"/>
    </row>
  </sheetData>
  <mergeCells count="11">
    <mergeCell ref="I19:I20"/>
    <mergeCell ref="I21:I25"/>
    <mergeCell ref="I26:I27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7"/>
  <sheetViews>
    <sheetView zoomScaleNormal="100" workbookViewId="0">
      <selection activeCell="B3" sqref="B3"/>
    </sheetView>
  </sheetViews>
  <sheetFormatPr defaultColWidth="10.44140625" defaultRowHeight="15.6" x14ac:dyDescent="0.3"/>
  <cols>
    <col min="1" max="1" width="4.109375" style="160" customWidth="1"/>
    <col min="2" max="2" width="26.33203125" style="160" customWidth="1"/>
    <col min="3" max="3" width="34.88671875" style="160" customWidth="1"/>
    <col min="4" max="4" width="14" style="160" customWidth="1"/>
    <col min="5" max="5" width="8.6640625" style="160" customWidth="1"/>
    <col min="6" max="7" width="10" style="160" customWidth="1"/>
    <col min="8" max="8" width="12.44140625" style="160" customWidth="1"/>
    <col min="9" max="9" width="19.44140625" style="160" customWidth="1"/>
    <col min="10" max="21" width="5.5546875" style="160" customWidth="1"/>
    <col min="22" max="16384" width="10.44140625" style="160"/>
  </cols>
  <sheetData>
    <row r="1" spans="1:10" s="156" customFormat="1" x14ac:dyDescent="0.3">
      <c r="A1" s="152"/>
      <c r="B1" s="152"/>
      <c r="C1" s="152"/>
      <c r="D1" s="153"/>
      <c r="E1" s="154"/>
      <c r="F1" s="155"/>
      <c r="G1" s="155"/>
      <c r="H1" s="155"/>
      <c r="I1" s="155"/>
      <c r="J1" s="155"/>
    </row>
    <row r="2" spans="1:10" s="156" customFormat="1" x14ac:dyDescent="0.3">
      <c r="D2" s="157"/>
      <c r="E2" s="158"/>
      <c r="F2" s="155"/>
      <c r="G2" s="155"/>
      <c r="H2" s="155"/>
      <c r="I2" s="155"/>
      <c r="J2" s="155"/>
    </row>
    <row r="3" spans="1:10" x14ac:dyDescent="0.3">
      <c r="A3" s="159"/>
      <c r="B3" s="159"/>
      <c r="C3" s="159"/>
      <c r="D3" s="159"/>
      <c r="E3" s="159"/>
      <c r="F3" s="159"/>
      <c r="G3" s="159"/>
      <c r="H3" s="159"/>
    </row>
    <row r="4" spans="1:10" x14ac:dyDescent="0.3">
      <c r="A4" s="161"/>
      <c r="B4" s="161"/>
      <c r="C4" s="162" t="s">
        <v>2</v>
      </c>
      <c r="D4" s="162"/>
      <c r="E4" s="162"/>
      <c r="F4" s="162"/>
      <c r="G4" s="162"/>
      <c r="H4" s="162"/>
    </row>
    <row r="5" spans="1:10" x14ac:dyDescent="0.3">
      <c r="A5" s="162" t="s">
        <v>204</v>
      </c>
      <c r="B5" s="162"/>
      <c r="C5" s="162"/>
      <c r="D5" s="162"/>
      <c r="E5" s="162"/>
      <c r="F5" s="162"/>
      <c r="G5" s="162"/>
      <c r="H5" s="162"/>
      <c r="I5" s="162"/>
    </row>
    <row r="6" spans="1:10" x14ac:dyDescent="0.3">
      <c r="A6" s="160" t="s">
        <v>4</v>
      </c>
      <c r="C6" s="163" t="s">
        <v>5</v>
      </c>
    </row>
    <row r="7" spans="1:10" x14ac:dyDescent="0.3">
      <c r="A7" s="160" t="s">
        <v>205</v>
      </c>
      <c r="C7" s="163" t="s">
        <v>326</v>
      </c>
      <c r="D7" s="160" t="str">
        <f>CONCATENATE(B18,"-",B19,"-",B20,"-",B21,"-",B22,"-",B23,"-",B24,"-",B25)</f>
        <v>ЛЦ Внуково-2-109029-109316-109518-109125-109117-109029-ЛЦ Внуково-2</v>
      </c>
      <c r="E7" s="160" t="str">
        <f>C9</f>
        <v>понедельник-воскресенье</v>
      </c>
      <c r="F7" s="164">
        <f>F17</f>
        <v>0.44791666666666663</v>
      </c>
      <c r="G7" s="164">
        <f>H26</f>
        <v>0.7534722222222221</v>
      </c>
    </row>
    <row r="8" spans="1:10" x14ac:dyDescent="0.3">
      <c r="A8" s="160" t="s">
        <v>206</v>
      </c>
      <c r="C8" s="165"/>
    </row>
    <row r="9" spans="1:10" x14ac:dyDescent="0.3">
      <c r="A9" s="160" t="s">
        <v>8</v>
      </c>
      <c r="C9" s="163" t="s">
        <v>64</v>
      </c>
    </row>
    <row r="10" spans="1:10" x14ac:dyDescent="0.3">
      <c r="A10" s="160" t="s">
        <v>207</v>
      </c>
      <c r="C10" s="163" t="s">
        <v>208</v>
      </c>
      <c r="G10" s="166"/>
    </row>
    <row r="11" spans="1:10" x14ac:dyDescent="0.3">
      <c r="A11" s="160" t="s">
        <v>9</v>
      </c>
      <c r="C11" s="223">
        <f>SUM(D17:D26)</f>
        <v>108</v>
      </c>
    </row>
    <row r="12" spans="1:10" x14ac:dyDescent="0.3">
      <c r="A12" s="160" t="s">
        <v>10</v>
      </c>
      <c r="C12" s="163" t="s">
        <v>11</v>
      </c>
    </row>
    <row r="13" spans="1:10" x14ac:dyDescent="0.3">
      <c r="A13" s="168" t="s">
        <v>12</v>
      </c>
      <c r="B13" s="168"/>
      <c r="C13" s="169" t="s">
        <v>39</v>
      </c>
      <c r="D13" s="170"/>
      <c r="F13" s="169"/>
      <c r="G13" s="169"/>
    </row>
    <row r="14" spans="1:10" x14ac:dyDescent="0.3">
      <c r="C14" s="165"/>
      <c r="G14" s="171"/>
      <c r="H14" s="160" t="s">
        <v>286</v>
      </c>
    </row>
    <row r="15" spans="1:10" x14ac:dyDescent="0.3">
      <c r="A15" s="172" t="s">
        <v>13</v>
      </c>
      <c r="B15" s="173" t="s">
        <v>14</v>
      </c>
      <c r="C15" s="174" t="s">
        <v>15</v>
      </c>
      <c r="D15" s="173" t="s">
        <v>16</v>
      </c>
      <c r="E15" s="173" t="s">
        <v>17</v>
      </c>
      <c r="F15" s="173"/>
      <c r="G15" s="173"/>
      <c r="H15" s="173"/>
      <c r="I15" s="173" t="s">
        <v>18</v>
      </c>
    </row>
    <row r="16" spans="1:10" ht="46.8" x14ac:dyDescent="0.3">
      <c r="A16" s="175"/>
      <c r="B16" s="176"/>
      <c r="C16" s="177"/>
      <c r="D16" s="178"/>
      <c r="E16" s="179" t="s">
        <v>19</v>
      </c>
      <c r="F16" s="179" t="s">
        <v>20</v>
      </c>
      <c r="G16" s="179" t="s">
        <v>21</v>
      </c>
      <c r="H16" s="179" t="s">
        <v>22</v>
      </c>
      <c r="I16" s="173"/>
    </row>
    <row r="17" spans="1:10" ht="31.2" x14ac:dyDescent="0.3">
      <c r="A17" s="180"/>
      <c r="B17" s="181" t="s">
        <v>25</v>
      </c>
      <c r="C17" s="182" t="s">
        <v>24</v>
      </c>
      <c r="D17" s="190"/>
      <c r="E17" s="184"/>
      <c r="F17" s="185">
        <v>0.44791666666666663</v>
      </c>
      <c r="G17" s="186">
        <v>6.9444444444444441E-3</v>
      </c>
      <c r="H17" s="187">
        <f>F17+G17</f>
        <v>0.45486111111111105</v>
      </c>
      <c r="I17" s="188" t="s">
        <v>26</v>
      </c>
    </row>
    <row r="18" spans="1:10" ht="31.2" x14ac:dyDescent="0.3">
      <c r="A18" s="180"/>
      <c r="B18" s="181" t="s">
        <v>23</v>
      </c>
      <c r="C18" s="189" t="s">
        <v>24</v>
      </c>
      <c r="D18" s="190">
        <v>1.5</v>
      </c>
      <c r="E18" s="184">
        <v>3.4722222222222099E-3</v>
      </c>
      <c r="F18" s="185">
        <f t="shared" ref="F18:F26" si="0">H17+E18</f>
        <v>0.45833333333333326</v>
      </c>
      <c r="G18" s="191">
        <v>2.7777777777777776E-2</v>
      </c>
      <c r="H18" s="187">
        <f t="shared" ref="H18:H25" si="1">F18+G18</f>
        <v>0.48611111111111105</v>
      </c>
      <c r="I18" s="192" t="s">
        <v>27</v>
      </c>
      <c r="J18" s="160" t="s">
        <v>27</v>
      </c>
    </row>
    <row r="19" spans="1:10" x14ac:dyDescent="0.3">
      <c r="A19" s="193">
        <v>1</v>
      </c>
      <c r="B19" s="194">
        <v>109029</v>
      </c>
      <c r="C19" s="195" t="s">
        <v>327</v>
      </c>
      <c r="D19" s="224">
        <v>42</v>
      </c>
      <c r="E19" s="197">
        <v>5.2083333333333336E-2</v>
      </c>
      <c r="F19" s="185">
        <f t="shared" si="0"/>
        <v>0.53819444444444442</v>
      </c>
      <c r="G19" s="191">
        <v>6.9444444444444441E-3</v>
      </c>
      <c r="H19" s="187">
        <f t="shared" si="1"/>
        <v>0.54513888888888884</v>
      </c>
      <c r="I19" s="225" t="s">
        <v>157</v>
      </c>
    </row>
    <row r="20" spans="1:10" x14ac:dyDescent="0.3">
      <c r="A20" s="193">
        <f>A19+1</f>
        <v>2</v>
      </c>
      <c r="B20" s="194">
        <v>109316</v>
      </c>
      <c r="C20" s="195" t="s">
        <v>328</v>
      </c>
      <c r="D20" s="224">
        <v>1.5</v>
      </c>
      <c r="E20" s="197">
        <v>6.9444444444444441E-3</v>
      </c>
      <c r="F20" s="185">
        <f t="shared" si="0"/>
        <v>0.55208333333333326</v>
      </c>
      <c r="G20" s="191">
        <v>1.38888888888889E-2</v>
      </c>
      <c r="H20" s="187">
        <f t="shared" si="1"/>
        <v>0.56597222222222221</v>
      </c>
      <c r="I20" s="222" t="s">
        <v>213</v>
      </c>
    </row>
    <row r="21" spans="1:10" x14ac:dyDescent="0.3">
      <c r="A21" s="193">
        <f t="shared" ref="A21:A24" si="2">A20+1</f>
        <v>3</v>
      </c>
      <c r="B21" s="194">
        <v>109518</v>
      </c>
      <c r="C21" s="195" t="s">
        <v>329</v>
      </c>
      <c r="D21" s="224">
        <v>7.5</v>
      </c>
      <c r="E21" s="197">
        <v>1.3888888888888888E-2</v>
      </c>
      <c r="F21" s="226">
        <f>H20+E21</f>
        <v>0.57986111111111105</v>
      </c>
      <c r="G21" s="191">
        <v>1.38888888888889E-2</v>
      </c>
      <c r="H21" s="187">
        <f t="shared" si="1"/>
        <v>0.59375</v>
      </c>
      <c r="I21" s="222"/>
    </row>
    <row r="22" spans="1:10" x14ac:dyDescent="0.3">
      <c r="A22" s="193">
        <f t="shared" si="2"/>
        <v>4</v>
      </c>
      <c r="B22" s="194">
        <v>109125</v>
      </c>
      <c r="C22" s="195" t="s">
        <v>330</v>
      </c>
      <c r="D22" s="224">
        <v>2</v>
      </c>
      <c r="E22" s="197">
        <v>6.9444444444444441E-3</v>
      </c>
      <c r="F22" s="226">
        <f>H21+E22</f>
        <v>0.60069444444444442</v>
      </c>
      <c r="G22" s="191">
        <v>1.3888888888888888E-2</v>
      </c>
      <c r="H22" s="187">
        <f t="shared" si="1"/>
        <v>0.61458333333333326</v>
      </c>
      <c r="I22" s="222"/>
    </row>
    <row r="23" spans="1:10" x14ac:dyDescent="0.3">
      <c r="A23" s="193">
        <f t="shared" si="2"/>
        <v>5</v>
      </c>
      <c r="B23" s="194">
        <v>109117</v>
      </c>
      <c r="C23" s="195" t="s">
        <v>331</v>
      </c>
      <c r="D23" s="224">
        <v>1</v>
      </c>
      <c r="E23" s="197">
        <v>6.9444444444444441E-3</v>
      </c>
      <c r="F23" s="226">
        <f>H22+E23</f>
        <v>0.62152777777777768</v>
      </c>
      <c r="G23" s="191">
        <v>1.38888888888889E-2</v>
      </c>
      <c r="H23" s="187">
        <f t="shared" si="1"/>
        <v>0.63541666666666663</v>
      </c>
      <c r="I23" s="222"/>
    </row>
    <row r="24" spans="1:10" x14ac:dyDescent="0.3">
      <c r="A24" s="193">
        <f t="shared" si="2"/>
        <v>6</v>
      </c>
      <c r="B24" s="194">
        <v>109029</v>
      </c>
      <c r="C24" s="195" t="s">
        <v>327</v>
      </c>
      <c r="D24" s="224">
        <v>7</v>
      </c>
      <c r="E24" s="197">
        <v>1.0416666666666666E-2</v>
      </c>
      <c r="F24" s="226">
        <f>H23+E24</f>
        <v>0.64583333333333326</v>
      </c>
      <c r="G24" s="191">
        <v>6.9444444444444441E-3</v>
      </c>
      <c r="H24" s="187">
        <f t="shared" si="1"/>
        <v>0.65277777777777768</v>
      </c>
      <c r="I24" s="225" t="s">
        <v>80</v>
      </c>
      <c r="J24" s="160" t="s">
        <v>171</v>
      </c>
    </row>
    <row r="25" spans="1:10" ht="31.2" x14ac:dyDescent="0.3">
      <c r="A25" s="193"/>
      <c r="B25" s="181" t="s">
        <v>23</v>
      </c>
      <c r="C25" s="227" t="s">
        <v>24</v>
      </c>
      <c r="D25" s="228">
        <v>44</v>
      </c>
      <c r="E25" s="184">
        <v>6.25E-2</v>
      </c>
      <c r="F25" s="185">
        <f t="shared" si="0"/>
        <v>0.71527777777777768</v>
      </c>
      <c r="G25" s="191">
        <v>2.7777777777777776E-2</v>
      </c>
      <c r="H25" s="187">
        <f t="shared" si="1"/>
        <v>0.74305555555555547</v>
      </c>
      <c r="I25" s="204" t="s">
        <v>290</v>
      </c>
    </row>
    <row r="26" spans="1:10" ht="31.2" x14ac:dyDescent="0.3">
      <c r="A26" s="193"/>
      <c r="B26" s="181" t="s">
        <v>25</v>
      </c>
      <c r="C26" s="203" t="s">
        <v>24</v>
      </c>
      <c r="D26" s="229">
        <v>1.5</v>
      </c>
      <c r="E26" s="184">
        <v>3.472222222222222E-3</v>
      </c>
      <c r="F26" s="185">
        <f t="shared" si="0"/>
        <v>0.74652777777777768</v>
      </c>
      <c r="G26" s="186">
        <v>6.9444444444444441E-3</v>
      </c>
      <c r="H26" s="187">
        <f>F26+G26</f>
        <v>0.7534722222222221</v>
      </c>
      <c r="I26" s="188" t="s">
        <v>26</v>
      </c>
    </row>
    <row r="27" spans="1:10" x14ac:dyDescent="0.3">
      <c r="D27" s="206"/>
      <c r="E27" s="207"/>
      <c r="F27" s="207"/>
      <c r="G27" s="207"/>
      <c r="H27" s="207"/>
      <c r="I27" s="208"/>
    </row>
    <row r="28" spans="1:10" x14ac:dyDescent="0.3">
      <c r="B28" s="209" t="s">
        <v>34</v>
      </c>
      <c r="C28" s="210">
        <f>H26-F17</f>
        <v>0.30555555555555547</v>
      </c>
      <c r="D28" s="209"/>
      <c r="E28" s="209"/>
      <c r="F28" s="209"/>
      <c r="G28" s="209"/>
      <c r="H28" s="211"/>
    </row>
    <row r="29" spans="1:10" x14ac:dyDescent="0.3">
      <c r="B29" s="209" t="s">
        <v>35</v>
      </c>
      <c r="C29" s="212" t="str">
        <f>IF(MINUTE(SUM(E17:E26))=0,CONCATENATE(HOUR(SUM(E17:E26))," час."),CONCATENATE(HOUR(SUM(E17:E26))," час. ",MINUTE(SUM(E17:E26))," мин."))</f>
        <v>4 час.</v>
      </c>
      <c r="D29" s="209"/>
      <c r="E29" s="212"/>
      <c r="F29" s="209"/>
      <c r="G29" s="209"/>
      <c r="H29" s="213"/>
      <c r="I29" s="214"/>
    </row>
    <row r="30" spans="1:10" x14ac:dyDescent="0.3">
      <c r="B30" s="209" t="s">
        <v>36</v>
      </c>
      <c r="C30" s="215" t="str">
        <f>IF(MINUTE(SUM(G17:G26))=0,CONCATENATE(HOUR(SUM(G17:G26))," час."),CONCATENATE(HOUR(SUM(G17:G26))," час. ",MINUTE(SUM(G17:G26))," мин."))</f>
        <v>3 час. 20 мин.</v>
      </c>
      <c r="D30" s="209"/>
      <c r="E30" s="209"/>
      <c r="F30" s="209"/>
      <c r="G30" s="209"/>
      <c r="H30" s="213"/>
      <c r="I30" s="216"/>
    </row>
    <row r="31" spans="1:10" x14ac:dyDescent="0.3">
      <c r="B31" s="217"/>
      <c r="C31" s="217"/>
      <c r="E31" s="218"/>
      <c r="F31" s="218"/>
      <c r="G31" s="218"/>
      <c r="H31" s="218"/>
      <c r="I31" s="214"/>
    </row>
    <row r="32" spans="1:10" x14ac:dyDescent="0.3">
      <c r="B32" s="217"/>
      <c r="C32" s="215"/>
      <c r="E32" s="218"/>
      <c r="F32" s="218"/>
      <c r="G32" s="218"/>
      <c r="H32" s="218"/>
    </row>
    <row r="36" spans="5:5" x14ac:dyDescent="0.3">
      <c r="E36" s="218"/>
    </row>
    <row r="37" spans="5:5" x14ac:dyDescent="0.3">
      <c r="E37" s="218"/>
    </row>
  </sheetData>
  <mergeCells count="9">
    <mergeCell ref="I20:I23"/>
    <mergeCell ref="C4:H4"/>
    <mergeCell ref="A5:I5"/>
    <mergeCell ref="A15:A16"/>
    <mergeCell ref="B15:B16"/>
    <mergeCell ref="C15:C16"/>
    <mergeCell ref="D15:D16"/>
    <mergeCell ref="E15:H15"/>
    <mergeCell ref="I15:I16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zoomScaleNormal="100" workbookViewId="0">
      <selection activeCell="C42" sqref="C42"/>
    </sheetView>
  </sheetViews>
  <sheetFormatPr defaultColWidth="10.44140625" defaultRowHeight="13.8" x14ac:dyDescent="0.3"/>
  <cols>
    <col min="1" max="1" width="4.109375" style="10" customWidth="1"/>
    <col min="2" max="2" width="26.21875" style="10" customWidth="1"/>
    <col min="3" max="3" width="34.88671875" style="10" customWidth="1"/>
    <col min="4" max="4" width="14" style="10" customWidth="1"/>
    <col min="5" max="5" width="8.77734375" style="10" customWidth="1"/>
    <col min="6" max="7" width="10" style="10" customWidth="1"/>
    <col min="8" max="8" width="12.44140625" style="10" customWidth="1"/>
    <col min="9" max="9" width="19.44140625" style="10" customWidth="1"/>
    <col min="10" max="21" width="5.5546875" style="10" customWidth="1"/>
    <col min="22" max="16384" width="10.44140625" style="10"/>
  </cols>
  <sheetData>
    <row r="1" spans="1:10" s="6" customFormat="1" x14ac:dyDescent="0.3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3">
      <c r="D2" s="7"/>
      <c r="E2" s="8"/>
      <c r="F2" s="5"/>
      <c r="G2" s="5"/>
      <c r="H2" s="5"/>
      <c r="I2" s="5"/>
      <c r="J2" s="5"/>
    </row>
    <row r="3" spans="1:10" x14ac:dyDescent="0.3">
      <c r="A3" s="9"/>
      <c r="B3" s="9"/>
      <c r="C3" s="9"/>
      <c r="D3" s="9"/>
      <c r="E3" s="9"/>
      <c r="F3" s="9"/>
      <c r="G3" s="9"/>
      <c r="H3" s="9"/>
    </row>
    <row r="4" spans="1:10" x14ac:dyDescent="0.3">
      <c r="A4" s="11"/>
      <c r="B4" s="11"/>
      <c r="C4" s="140" t="s">
        <v>2</v>
      </c>
      <c r="D4" s="140"/>
      <c r="E4" s="140"/>
      <c r="F4" s="140"/>
      <c r="G4" s="140"/>
      <c r="H4" s="140"/>
    </row>
    <row r="5" spans="1:10" x14ac:dyDescent="0.3">
      <c r="A5" s="140" t="s">
        <v>85</v>
      </c>
      <c r="B5" s="140"/>
      <c r="C5" s="140"/>
      <c r="D5" s="140"/>
      <c r="E5" s="140"/>
      <c r="F5" s="140"/>
      <c r="G5" s="140"/>
      <c r="H5" s="140"/>
      <c r="I5" s="140"/>
    </row>
    <row r="6" spans="1:10" x14ac:dyDescent="0.3">
      <c r="A6" s="10" t="s">
        <v>4</v>
      </c>
      <c r="C6" s="12" t="s">
        <v>5</v>
      </c>
    </row>
    <row r="7" spans="1:10" x14ac:dyDescent="0.3">
      <c r="A7" s="10" t="s">
        <v>6</v>
      </c>
      <c r="C7" s="12" t="s">
        <v>146</v>
      </c>
      <c r="D7" s="133">
        <f>C10</f>
        <v>111.5</v>
      </c>
      <c r="E7" s="10" t="str">
        <f>C9</f>
        <v>воскресенье</v>
      </c>
    </row>
    <row r="8" spans="1:10" x14ac:dyDescent="0.3">
      <c r="A8" s="10" t="s">
        <v>7</v>
      </c>
      <c r="C8" s="13"/>
    </row>
    <row r="9" spans="1:10" x14ac:dyDescent="0.3">
      <c r="A9" s="10" t="s">
        <v>8</v>
      </c>
      <c r="C9" s="12" t="s">
        <v>49</v>
      </c>
    </row>
    <row r="10" spans="1:10" x14ac:dyDescent="0.3">
      <c r="A10" s="10" t="s">
        <v>9</v>
      </c>
      <c r="C10" s="50">
        <f>SUM(D16:D35)</f>
        <v>111.5</v>
      </c>
    </row>
    <row r="11" spans="1:10" x14ac:dyDescent="0.3">
      <c r="A11" s="10" t="s">
        <v>10</v>
      </c>
      <c r="C11" s="12" t="s">
        <v>11</v>
      </c>
    </row>
    <row r="12" spans="1:10" x14ac:dyDescent="0.3">
      <c r="A12" s="15" t="s">
        <v>12</v>
      </c>
      <c r="B12" s="15"/>
      <c r="C12" s="14" t="s">
        <v>39</v>
      </c>
      <c r="D12" s="16"/>
      <c r="F12" s="14"/>
      <c r="G12" s="14"/>
    </row>
    <row r="13" spans="1:10" x14ac:dyDescent="0.3">
      <c r="C13" s="13"/>
      <c r="G13" s="65"/>
      <c r="H13" s="10" t="s">
        <v>178</v>
      </c>
    </row>
    <row r="14" spans="1:10" x14ac:dyDescent="0.3">
      <c r="A14" s="141" t="s">
        <v>13</v>
      </c>
      <c r="B14" s="143" t="s">
        <v>14</v>
      </c>
      <c r="C14" s="145" t="s">
        <v>15</v>
      </c>
      <c r="D14" s="143" t="s">
        <v>16</v>
      </c>
      <c r="E14" s="143" t="s">
        <v>17</v>
      </c>
      <c r="F14" s="143"/>
      <c r="G14" s="143"/>
      <c r="H14" s="143"/>
      <c r="I14" s="143" t="s">
        <v>18</v>
      </c>
    </row>
    <row r="15" spans="1:10" ht="27.6" x14ac:dyDescent="0.3">
      <c r="A15" s="142"/>
      <c r="B15" s="144"/>
      <c r="C15" s="146"/>
      <c r="D15" s="147"/>
      <c r="E15" s="121" t="s">
        <v>19</v>
      </c>
      <c r="F15" s="121" t="s">
        <v>20</v>
      </c>
      <c r="G15" s="121" t="s">
        <v>21</v>
      </c>
      <c r="H15" s="121" t="s">
        <v>22</v>
      </c>
      <c r="I15" s="143"/>
    </row>
    <row r="16" spans="1:10" ht="27.6" x14ac:dyDescent="0.3">
      <c r="A16" s="17"/>
      <c r="B16" s="19" t="s">
        <v>25</v>
      </c>
      <c r="C16" s="25" t="s">
        <v>24</v>
      </c>
      <c r="D16" s="87"/>
      <c r="E16" s="26"/>
      <c r="F16" s="22">
        <v>0.44791666666666669</v>
      </c>
      <c r="G16" s="23">
        <v>6.9444444444444441E-3</v>
      </c>
      <c r="H16" s="24">
        <f t="shared" ref="H16:H28" si="0">F16+G16</f>
        <v>0.4548611111111111</v>
      </c>
      <c r="I16" s="18" t="s">
        <v>26</v>
      </c>
    </row>
    <row r="17" spans="1:9" x14ac:dyDescent="0.3">
      <c r="A17" s="17"/>
      <c r="B17" s="19"/>
      <c r="C17" s="27" t="s">
        <v>27</v>
      </c>
      <c r="D17" s="87">
        <v>1.5</v>
      </c>
      <c r="E17" s="26">
        <v>3.4722222222222099E-3</v>
      </c>
      <c r="F17" s="22">
        <f t="shared" ref="F17:F28" si="1">H16+E17</f>
        <v>0.45833333333333331</v>
      </c>
      <c r="G17" s="125">
        <v>2.7777777777777776E-2</v>
      </c>
      <c r="H17" s="24">
        <f t="shared" si="0"/>
        <v>0.4861111111111111</v>
      </c>
      <c r="I17" s="28"/>
    </row>
    <row r="18" spans="1:9" ht="41.4" x14ac:dyDescent="0.3">
      <c r="A18" s="17"/>
      <c r="B18" s="29" t="s">
        <v>28</v>
      </c>
      <c r="C18" s="20" t="s">
        <v>24</v>
      </c>
      <c r="D18" s="87">
        <v>1.5</v>
      </c>
      <c r="E18" s="30">
        <v>3.472222222222222E-3</v>
      </c>
      <c r="F18" s="22">
        <f t="shared" si="1"/>
        <v>0.48958333333333331</v>
      </c>
      <c r="G18" s="125">
        <v>6.9444444444444441E-3</v>
      </c>
      <c r="H18" s="24">
        <f t="shared" si="0"/>
        <v>0.49652777777777773</v>
      </c>
      <c r="I18" s="124" t="s">
        <v>29</v>
      </c>
    </row>
    <row r="19" spans="1:9" ht="15" customHeight="1" x14ac:dyDescent="0.3">
      <c r="A19" s="31">
        <v>1</v>
      </c>
      <c r="B19" s="52">
        <v>119517</v>
      </c>
      <c r="C19" s="53" t="s">
        <v>128</v>
      </c>
      <c r="D19" s="52">
        <v>28</v>
      </c>
      <c r="E19" s="54">
        <v>4.1666666666666664E-2</v>
      </c>
      <c r="F19" s="22">
        <f>H18+E19</f>
        <v>0.53819444444444442</v>
      </c>
      <c r="G19" s="125">
        <v>6.9444444444444441E-3</v>
      </c>
      <c r="H19" s="24">
        <f t="shared" si="0"/>
        <v>0.54513888888888884</v>
      </c>
      <c r="I19" s="148" t="s">
        <v>30</v>
      </c>
    </row>
    <row r="20" spans="1:9" ht="30" customHeight="1" x14ac:dyDescent="0.3">
      <c r="A20" s="31">
        <f t="shared" ref="A20:A26" si="2">A19+1</f>
        <v>2</v>
      </c>
      <c r="B20" s="52">
        <v>119501</v>
      </c>
      <c r="C20" s="53" t="s">
        <v>129</v>
      </c>
      <c r="D20" s="52">
        <v>2.5</v>
      </c>
      <c r="E20" s="54">
        <v>6.9444444444444441E-3</v>
      </c>
      <c r="F20" s="22">
        <f t="shared" ref="F20:F27" si="3">H19+E20</f>
        <v>0.55208333333333326</v>
      </c>
      <c r="G20" s="125">
        <v>6.9444444444444441E-3</v>
      </c>
      <c r="H20" s="24">
        <f t="shared" si="0"/>
        <v>0.55902777777777768</v>
      </c>
      <c r="I20" s="149"/>
    </row>
    <row r="21" spans="1:9" ht="30" customHeight="1" x14ac:dyDescent="0.3">
      <c r="A21" s="31">
        <f t="shared" si="2"/>
        <v>3</v>
      </c>
      <c r="B21" s="52">
        <v>121108</v>
      </c>
      <c r="C21" s="53" t="s">
        <v>130</v>
      </c>
      <c r="D21" s="52">
        <v>5.5</v>
      </c>
      <c r="E21" s="54">
        <v>1.3888888888888888E-2</v>
      </c>
      <c r="F21" s="22">
        <f t="shared" si="3"/>
        <v>0.57291666666666652</v>
      </c>
      <c r="G21" s="125">
        <v>1.38888888888889E-2</v>
      </c>
      <c r="H21" s="24">
        <f t="shared" si="0"/>
        <v>0.58680555555555547</v>
      </c>
      <c r="I21" s="151" t="s">
        <v>31</v>
      </c>
    </row>
    <row r="22" spans="1:9" ht="15" customHeight="1" x14ac:dyDescent="0.3">
      <c r="A22" s="31">
        <f t="shared" si="2"/>
        <v>4</v>
      </c>
      <c r="B22" s="52">
        <v>121309</v>
      </c>
      <c r="C22" s="53" t="s">
        <v>131</v>
      </c>
      <c r="D22" s="52">
        <v>3</v>
      </c>
      <c r="E22" s="54">
        <v>6.9444444444444441E-3</v>
      </c>
      <c r="F22" s="33">
        <f>H21+E22</f>
        <v>0.59374999999999989</v>
      </c>
      <c r="G22" s="125">
        <v>1.38888888888889E-2</v>
      </c>
      <c r="H22" s="24">
        <f t="shared" si="0"/>
        <v>0.60763888888888884</v>
      </c>
      <c r="I22" s="151"/>
    </row>
    <row r="23" spans="1:9" ht="15" customHeight="1" x14ac:dyDescent="0.3">
      <c r="A23" s="31">
        <f t="shared" si="2"/>
        <v>5</v>
      </c>
      <c r="B23" s="52">
        <v>123308</v>
      </c>
      <c r="C23" s="53" t="s">
        <v>132</v>
      </c>
      <c r="D23" s="52">
        <v>7</v>
      </c>
      <c r="E23" s="54">
        <v>1.3888888888888888E-2</v>
      </c>
      <c r="F23" s="33">
        <f>H22+E23</f>
        <v>0.62152777777777768</v>
      </c>
      <c r="G23" s="125">
        <v>1.38888888888889E-2</v>
      </c>
      <c r="H23" s="24">
        <f t="shared" si="0"/>
        <v>0.63541666666666663</v>
      </c>
      <c r="I23" s="151"/>
    </row>
    <row r="24" spans="1:9" ht="15" customHeight="1" x14ac:dyDescent="0.3">
      <c r="A24" s="31">
        <f t="shared" si="2"/>
        <v>6</v>
      </c>
      <c r="B24" s="52">
        <v>125171</v>
      </c>
      <c r="C24" s="53" t="s">
        <v>133</v>
      </c>
      <c r="D24" s="52">
        <v>8.5</v>
      </c>
      <c r="E24" s="54">
        <v>1.3888888888888888E-2</v>
      </c>
      <c r="F24" s="33">
        <f>H23+E24</f>
        <v>0.64930555555555547</v>
      </c>
      <c r="G24" s="125">
        <v>1.38888888888889E-2</v>
      </c>
      <c r="H24" s="24">
        <f t="shared" si="0"/>
        <v>0.66319444444444442</v>
      </c>
      <c r="I24" s="151"/>
    </row>
    <row r="25" spans="1:9" ht="15" customHeight="1" x14ac:dyDescent="0.3">
      <c r="A25" s="31">
        <f t="shared" si="2"/>
        <v>7</v>
      </c>
      <c r="B25" s="52">
        <v>119501</v>
      </c>
      <c r="C25" s="53" t="s">
        <v>129</v>
      </c>
      <c r="D25" s="52">
        <v>20</v>
      </c>
      <c r="E25" s="54">
        <v>3.125E-2</v>
      </c>
      <c r="F25" s="33">
        <f>H24+E25</f>
        <v>0.69444444444444442</v>
      </c>
      <c r="G25" s="125">
        <v>6.9444444444444441E-3</v>
      </c>
      <c r="H25" s="24">
        <f t="shared" si="0"/>
        <v>0.70138888888888884</v>
      </c>
      <c r="I25" s="148" t="s">
        <v>32</v>
      </c>
    </row>
    <row r="26" spans="1:9" ht="15" customHeight="1" x14ac:dyDescent="0.3">
      <c r="A26" s="31">
        <f t="shared" si="2"/>
        <v>8</v>
      </c>
      <c r="B26" s="52">
        <v>119517</v>
      </c>
      <c r="C26" s="53" t="s">
        <v>128</v>
      </c>
      <c r="D26" s="52">
        <v>2.5</v>
      </c>
      <c r="E26" s="54">
        <v>6.9444444444444441E-3</v>
      </c>
      <c r="F26" s="22">
        <f t="shared" si="3"/>
        <v>0.70833333333333326</v>
      </c>
      <c r="G26" s="125">
        <v>6.9444444444444441E-3</v>
      </c>
      <c r="H26" s="24">
        <f t="shared" si="0"/>
        <v>0.71527777777777768</v>
      </c>
      <c r="I26" s="149"/>
    </row>
    <row r="27" spans="1:9" ht="27.6" x14ac:dyDescent="0.3">
      <c r="A27" s="31"/>
      <c r="B27" s="19" t="s">
        <v>23</v>
      </c>
      <c r="C27" s="34" t="s">
        <v>24</v>
      </c>
      <c r="D27" s="32">
        <v>30</v>
      </c>
      <c r="E27" s="26">
        <v>4.1666666666666664E-2</v>
      </c>
      <c r="F27" s="22">
        <f t="shared" si="3"/>
        <v>0.75694444444444431</v>
      </c>
      <c r="G27" s="125">
        <v>2.7777777777777776E-2</v>
      </c>
      <c r="H27" s="24">
        <f t="shared" si="0"/>
        <v>0.7847222222222221</v>
      </c>
      <c r="I27" s="124"/>
    </row>
    <row r="28" spans="1:9" ht="27.6" x14ac:dyDescent="0.3">
      <c r="A28" s="31"/>
      <c r="B28" s="82" t="s">
        <v>25</v>
      </c>
      <c r="C28" s="126" t="s">
        <v>24</v>
      </c>
      <c r="D28" s="105">
        <v>1.5</v>
      </c>
      <c r="E28" s="93">
        <v>3.472222222222222E-3</v>
      </c>
      <c r="F28" s="84">
        <f t="shared" si="1"/>
        <v>0.78819444444444431</v>
      </c>
      <c r="G28" s="23">
        <v>6.9444444444444441E-3</v>
      </c>
      <c r="H28" s="85">
        <f t="shared" si="0"/>
        <v>0.79513888888888873</v>
      </c>
      <c r="I28" s="121" t="s">
        <v>26</v>
      </c>
    </row>
    <row r="29" spans="1:9" x14ac:dyDescent="0.3">
      <c r="D29" s="37"/>
      <c r="E29" s="38"/>
      <c r="F29" s="38"/>
      <c r="G29" s="38"/>
      <c r="H29" s="38"/>
      <c r="I29" s="39"/>
    </row>
    <row r="30" spans="1:9" x14ac:dyDescent="0.3">
      <c r="B30" s="40" t="s">
        <v>34</v>
      </c>
      <c r="C30" s="90">
        <f>H28-F16</f>
        <v>0.34722222222222204</v>
      </c>
      <c r="D30" s="40"/>
      <c r="E30" s="40"/>
      <c r="F30" s="40"/>
      <c r="G30" s="40"/>
      <c r="H30" s="41"/>
    </row>
    <row r="31" spans="1:9" x14ac:dyDescent="0.3">
      <c r="B31" s="40" t="s">
        <v>35</v>
      </c>
      <c r="C31" s="91">
        <f>SUM(E16:E28)</f>
        <v>0.18749999999999997</v>
      </c>
      <c r="D31" s="40"/>
      <c r="E31" s="42"/>
      <c r="F31" s="40"/>
      <c r="G31" s="40"/>
      <c r="H31" s="43"/>
      <c r="I31" s="44"/>
    </row>
    <row r="32" spans="1:9" x14ac:dyDescent="0.3">
      <c r="B32" s="40" t="s">
        <v>36</v>
      </c>
      <c r="C32" s="90">
        <f>SUM(G16:G28)</f>
        <v>0.15972222222222224</v>
      </c>
      <c r="D32" s="40"/>
      <c r="E32" s="40"/>
      <c r="F32" s="40"/>
      <c r="G32" s="40"/>
      <c r="H32" s="43"/>
      <c r="I32" s="46"/>
    </row>
    <row r="33" spans="2:9" x14ac:dyDescent="0.3">
      <c r="B33" s="47"/>
      <c r="C33" s="47"/>
      <c r="E33" s="48"/>
      <c r="F33" s="48"/>
      <c r="G33" s="48"/>
      <c r="H33" s="48"/>
      <c r="I33" s="44"/>
    </row>
    <row r="34" spans="2:9" x14ac:dyDescent="0.3">
      <c r="B34" s="47"/>
      <c r="C34" s="45"/>
      <c r="E34" s="48"/>
      <c r="F34" s="48"/>
      <c r="G34" s="48"/>
      <c r="H34" s="48"/>
    </row>
    <row r="35" spans="2:9" s="5" customFormat="1" x14ac:dyDescent="0.3">
      <c r="B35" s="49"/>
      <c r="E35" s="6"/>
      <c r="F35" s="6"/>
      <c r="G35" s="6"/>
      <c r="H35" s="6"/>
      <c r="I35" s="6"/>
    </row>
    <row r="39" spans="2:9" x14ac:dyDescent="0.3">
      <c r="E39" s="48"/>
    </row>
    <row r="40" spans="2:9" x14ac:dyDescent="0.3">
      <c r="E40" s="48"/>
    </row>
  </sheetData>
  <mergeCells count="11">
    <mergeCell ref="I19:I20"/>
    <mergeCell ref="I21:I24"/>
    <mergeCell ref="I25:I26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zoomScale="70" zoomScaleNormal="70" workbookViewId="0">
      <selection activeCell="C33" sqref="C33"/>
    </sheetView>
  </sheetViews>
  <sheetFormatPr defaultColWidth="10.44140625" defaultRowHeight="13.8" x14ac:dyDescent="0.3"/>
  <cols>
    <col min="1" max="1" width="4.109375" style="10" customWidth="1"/>
    <col min="2" max="2" width="26.21875" style="10" customWidth="1"/>
    <col min="3" max="3" width="37.5546875" style="10" customWidth="1"/>
    <col min="4" max="4" width="14" style="10" customWidth="1"/>
    <col min="5" max="5" width="8.77734375" style="10" customWidth="1"/>
    <col min="6" max="7" width="10" style="10" customWidth="1"/>
    <col min="8" max="8" width="12.44140625" style="10" customWidth="1"/>
    <col min="9" max="9" width="19.44140625" style="10" customWidth="1"/>
    <col min="10" max="21" width="5.5546875" style="10" customWidth="1"/>
    <col min="22" max="16384" width="10.44140625" style="10"/>
  </cols>
  <sheetData>
    <row r="1" spans="1:12" s="106" customFormat="1" x14ac:dyDescent="0.3">
      <c r="B1" s="108"/>
      <c r="C1" s="108"/>
      <c r="F1" s="106" t="s">
        <v>0</v>
      </c>
      <c r="I1" s="109"/>
      <c r="L1" s="109"/>
    </row>
    <row r="2" spans="1:12" s="6" customFormat="1" x14ac:dyDescent="0.3">
      <c r="A2" s="2"/>
      <c r="B2" s="2"/>
      <c r="C2" s="2"/>
      <c r="D2" s="3"/>
      <c r="E2" s="4"/>
      <c r="F2" s="5"/>
      <c r="G2" s="5"/>
      <c r="H2" s="5"/>
      <c r="I2" s="5"/>
      <c r="J2" s="5"/>
    </row>
    <row r="3" spans="1:12" s="6" customFormat="1" x14ac:dyDescent="0.3">
      <c r="D3" s="7"/>
      <c r="E3" s="8"/>
      <c r="F3" s="5"/>
      <c r="G3" s="5"/>
      <c r="H3" s="5"/>
      <c r="I3" s="5"/>
      <c r="J3" s="5"/>
    </row>
    <row r="4" spans="1:12" x14ac:dyDescent="0.3">
      <c r="A4" s="9"/>
      <c r="B4" s="9"/>
      <c r="C4" s="9"/>
      <c r="D4" s="9"/>
      <c r="E4" s="9"/>
      <c r="F4" s="9"/>
      <c r="G4" s="9"/>
      <c r="H4" s="9"/>
    </row>
    <row r="5" spans="1:12" x14ac:dyDescent="0.3">
      <c r="A5" s="11"/>
      <c r="B5" s="11"/>
      <c r="C5" s="140" t="s">
        <v>2</v>
      </c>
      <c r="D5" s="140"/>
      <c r="E5" s="140"/>
      <c r="F5" s="140"/>
      <c r="G5" s="140"/>
      <c r="H5" s="140"/>
    </row>
    <row r="6" spans="1:12" x14ac:dyDescent="0.3">
      <c r="A6" s="140" t="s">
        <v>127</v>
      </c>
      <c r="B6" s="140"/>
      <c r="C6" s="140"/>
      <c r="D6" s="140"/>
      <c r="E6" s="140"/>
      <c r="F6" s="140"/>
      <c r="G6" s="140"/>
      <c r="H6" s="140"/>
      <c r="I6" s="140"/>
    </row>
    <row r="7" spans="1:12" x14ac:dyDescent="0.3">
      <c r="A7" s="10" t="s">
        <v>4</v>
      </c>
      <c r="C7" s="12" t="s">
        <v>5</v>
      </c>
    </row>
    <row r="8" spans="1:12" x14ac:dyDescent="0.3">
      <c r="A8" s="10" t="s">
        <v>6</v>
      </c>
      <c r="C8" s="12" t="s">
        <v>147</v>
      </c>
      <c r="D8" s="133">
        <f>C11</f>
        <v>110</v>
      </c>
      <c r="E8" s="10" t="str">
        <f>C10</f>
        <v>понедельник-суббота</v>
      </c>
    </row>
    <row r="9" spans="1:12" x14ac:dyDescent="0.3">
      <c r="A9" s="10" t="s">
        <v>7</v>
      </c>
      <c r="C9" s="13"/>
    </row>
    <row r="10" spans="1:12" x14ac:dyDescent="0.3">
      <c r="A10" s="10" t="s">
        <v>8</v>
      </c>
      <c r="C10" s="12" t="s">
        <v>82</v>
      </c>
    </row>
    <row r="11" spans="1:12" x14ac:dyDescent="0.3">
      <c r="A11" s="10" t="s">
        <v>9</v>
      </c>
      <c r="C11" s="86">
        <f>SUM(D17:D28)</f>
        <v>110</v>
      </c>
    </row>
    <row r="12" spans="1:12" x14ac:dyDescent="0.3">
      <c r="A12" s="10" t="s">
        <v>10</v>
      </c>
      <c r="C12" s="12" t="s">
        <v>11</v>
      </c>
    </row>
    <row r="13" spans="1:12" x14ac:dyDescent="0.3">
      <c r="A13" s="15" t="s">
        <v>12</v>
      </c>
      <c r="B13" s="15"/>
      <c r="C13" s="14" t="s">
        <v>39</v>
      </c>
      <c r="D13" s="16"/>
      <c r="F13" s="14"/>
      <c r="G13" s="14"/>
    </row>
    <row r="14" spans="1:12" x14ac:dyDescent="0.3">
      <c r="C14" s="13"/>
      <c r="G14" s="65"/>
      <c r="H14" s="10" t="s">
        <v>180</v>
      </c>
    </row>
    <row r="15" spans="1:12" x14ac:dyDescent="0.3">
      <c r="A15" s="141" t="s">
        <v>13</v>
      </c>
      <c r="B15" s="143" t="s">
        <v>14</v>
      </c>
      <c r="C15" s="145" t="s">
        <v>15</v>
      </c>
      <c r="D15" s="143" t="s">
        <v>16</v>
      </c>
      <c r="E15" s="143" t="s">
        <v>17</v>
      </c>
      <c r="F15" s="143"/>
      <c r="G15" s="143"/>
      <c r="H15" s="143"/>
      <c r="I15" s="143" t="s">
        <v>18</v>
      </c>
    </row>
    <row r="16" spans="1:12" ht="27.6" x14ac:dyDescent="0.3">
      <c r="A16" s="142"/>
      <c r="B16" s="144"/>
      <c r="C16" s="146"/>
      <c r="D16" s="147"/>
      <c r="E16" s="121" t="s">
        <v>151</v>
      </c>
      <c r="F16" s="121" t="s">
        <v>152</v>
      </c>
      <c r="G16" s="121" t="s">
        <v>21</v>
      </c>
      <c r="H16" s="121" t="s">
        <v>22</v>
      </c>
      <c r="I16" s="143"/>
    </row>
    <row r="17" spans="1:9" ht="27.6" x14ac:dyDescent="0.3">
      <c r="A17" s="17"/>
      <c r="B17" s="19" t="s">
        <v>25</v>
      </c>
      <c r="C17" s="25" t="s">
        <v>24</v>
      </c>
      <c r="D17" s="21"/>
      <c r="E17" s="26">
        <v>0</v>
      </c>
      <c r="F17" s="22">
        <v>0.4201388888888889</v>
      </c>
      <c r="G17" s="23">
        <v>6.9444444444444441E-3</v>
      </c>
      <c r="H17" s="24">
        <f t="shared" ref="H17:H28" si="0">F17+G17</f>
        <v>0.42708333333333331</v>
      </c>
      <c r="I17" s="18" t="s">
        <v>26</v>
      </c>
    </row>
    <row r="18" spans="1:9" x14ac:dyDescent="0.3">
      <c r="A18" s="17"/>
      <c r="B18" s="19"/>
      <c r="C18" s="27" t="s">
        <v>27</v>
      </c>
      <c r="D18" s="21">
        <v>1.5</v>
      </c>
      <c r="E18" s="26">
        <v>3.4722222222222099E-3</v>
      </c>
      <c r="F18" s="22">
        <f t="shared" ref="F18:F28" si="1">H17+E18</f>
        <v>0.43055555555555552</v>
      </c>
      <c r="G18" s="125">
        <v>2.7777777777777776E-2</v>
      </c>
      <c r="H18" s="24">
        <f t="shared" si="0"/>
        <v>0.45833333333333331</v>
      </c>
      <c r="I18" s="28"/>
    </row>
    <row r="19" spans="1:9" ht="41.4" x14ac:dyDescent="0.3">
      <c r="A19" s="17"/>
      <c r="B19" s="29" t="s">
        <v>28</v>
      </c>
      <c r="C19" s="20" t="s">
        <v>24</v>
      </c>
      <c r="D19" s="21">
        <v>1.5</v>
      </c>
      <c r="E19" s="30">
        <v>3.472222222222222E-3</v>
      </c>
      <c r="F19" s="22">
        <f t="shared" si="1"/>
        <v>0.46180555555555552</v>
      </c>
      <c r="G19" s="125">
        <v>6.9444444444444441E-3</v>
      </c>
      <c r="H19" s="24">
        <f t="shared" si="0"/>
        <v>0.46874999999999994</v>
      </c>
      <c r="I19" s="122" t="s">
        <v>29</v>
      </c>
    </row>
    <row r="20" spans="1:9" x14ac:dyDescent="0.3">
      <c r="A20" s="31">
        <v>1</v>
      </c>
      <c r="B20" s="127">
        <v>121374</v>
      </c>
      <c r="C20" s="128" t="s">
        <v>193</v>
      </c>
      <c r="D20" s="127">
        <v>30</v>
      </c>
      <c r="E20" s="129">
        <v>4.1666666666666664E-2</v>
      </c>
      <c r="F20" s="22">
        <f t="shared" si="1"/>
        <v>0.51041666666666663</v>
      </c>
      <c r="G20" s="125">
        <v>6.9444444444444441E-3</v>
      </c>
      <c r="H20" s="24">
        <f t="shared" si="0"/>
        <v>0.51736111111111105</v>
      </c>
      <c r="I20" s="122" t="s">
        <v>81</v>
      </c>
    </row>
    <row r="21" spans="1:9" x14ac:dyDescent="0.3">
      <c r="A21" s="31">
        <f>A20+1</f>
        <v>2</v>
      </c>
      <c r="B21" s="127">
        <v>125284</v>
      </c>
      <c r="C21" s="128" t="s">
        <v>194</v>
      </c>
      <c r="D21" s="127">
        <v>15</v>
      </c>
      <c r="E21" s="129">
        <v>2.7777777777777776E-2</v>
      </c>
      <c r="F21" s="22">
        <f t="shared" si="1"/>
        <v>0.54513888888888884</v>
      </c>
      <c r="G21" s="125">
        <v>1.38888888888889E-2</v>
      </c>
      <c r="H21" s="24">
        <f t="shared" si="0"/>
        <v>0.55902777777777779</v>
      </c>
      <c r="I21" s="151" t="s">
        <v>31</v>
      </c>
    </row>
    <row r="22" spans="1:9" x14ac:dyDescent="0.3">
      <c r="A22" s="31">
        <f t="shared" ref="A22:A26" si="2">A21+1</f>
        <v>3</v>
      </c>
      <c r="B22" s="127">
        <v>127083</v>
      </c>
      <c r="C22" s="128" t="s">
        <v>195</v>
      </c>
      <c r="D22" s="127">
        <v>7</v>
      </c>
      <c r="E22" s="129">
        <v>1.3888888888888888E-2</v>
      </c>
      <c r="F22" s="22">
        <f t="shared" si="1"/>
        <v>0.57291666666666663</v>
      </c>
      <c r="G22" s="125">
        <v>1.38888888888889E-2</v>
      </c>
      <c r="H22" s="24">
        <f t="shared" si="0"/>
        <v>0.58680555555555558</v>
      </c>
      <c r="I22" s="151"/>
    </row>
    <row r="23" spans="1:9" x14ac:dyDescent="0.3">
      <c r="A23" s="31">
        <f t="shared" si="2"/>
        <v>4</v>
      </c>
      <c r="B23" s="127">
        <v>127287</v>
      </c>
      <c r="C23" s="128" t="s">
        <v>196</v>
      </c>
      <c r="D23" s="127">
        <v>1.5</v>
      </c>
      <c r="E23" s="129">
        <v>6.9444444444444441E-3</v>
      </c>
      <c r="F23" s="22">
        <f t="shared" si="1"/>
        <v>0.59375</v>
      </c>
      <c r="G23" s="125">
        <v>1.38888888888889E-2</v>
      </c>
      <c r="H23" s="24">
        <f t="shared" si="0"/>
        <v>0.60763888888888895</v>
      </c>
      <c r="I23" s="151"/>
    </row>
    <row r="24" spans="1:9" x14ac:dyDescent="0.3">
      <c r="A24" s="31">
        <f t="shared" si="2"/>
        <v>5</v>
      </c>
      <c r="B24" s="127">
        <v>127206</v>
      </c>
      <c r="C24" s="128" t="s">
        <v>197</v>
      </c>
      <c r="D24" s="127">
        <v>2.5</v>
      </c>
      <c r="E24" s="129">
        <v>6.9444444444444441E-3</v>
      </c>
      <c r="F24" s="22">
        <f t="shared" si="1"/>
        <v>0.61458333333333337</v>
      </c>
      <c r="G24" s="125">
        <v>1.38888888888889E-2</v>
      </c>
      <c r="H24" s="24">
        <f t="shared" si="0"/>
        <v>0.62847222222222232</v>
      </c>
      <c r="I24" s="151"/>
    </row>
    <row r="25" spans="1:9" x14ac:dyDescent="0.3">
      <c r="A25" s="31">
        <f t="shared" si="2"/>
        <v>6</v>
      </c>
      <c r="B25" s="127" t="s">
        <v>198</v>
      </c>
      <c r="C25" s="128" t="s">
        <v>197</v>
      </c>
      <c r="D25" s="127">
        <v>0.5</v>
      </c>
      <c r="E25" s="129">
        <v>3.472222222222222E-3</v>
      </c>
      <c r="F25" s="22">
        <f t="shared" si="1"/>
        <v>0.63194444444444453</v>
      </c>
      <c r="G25" s="125">
        <v>3.472222222222222E-3</v>
      </c>
      <c r="H25" s="24">
        <f t="shared" si="0"/>
        <v>0.63541666666666674</v>
      </c>
      <c r="I25" s="148" t="s">
        <v>80</v>
      </c>
    </row>
    <row r="26" spans="1:9" x14ac:dyDescent="0.3">
      <c r="A26" s="31">
        <f t="shared" si="2"/>
        <v>7</v>
      </c>
      <c r="B26" s="127">
        <v>121374</v>
      </c>
      <c r="C26" s="128" t="s">
        <v>193</v>
      </c>
      <c r="D26" s="127">
        <v>18</v>
      </c>
      <c r="E26" s="129">
        <v>3.125E-2</v>
      </c>
      <c r="F26" s="22">
        <f t="shared" si="1"/>
        <v>0.66666666666666674</v>
      </c>
      <c r="G26" s="125">
        <v>6.9444444444444441E-3</v>
      </c>
      <c r="H26" s="24">
        <f t="shared" si="0"/>
        <v>0.67361111111111116</v>
      </c>
      <c r="I26" s="150"/>
    </row>
    <row r="27" spans="1:9" ht="27.6" x14ac:dyDescent="0.3">
      <c r="A27" s="31"/>
      <c r="B27" s="19" t="s">
        <v>23</v>
      </c>
      <c r="C27" s="34" t="s">
        <v>24</v>
      </c>
      <c r="D27" s="32">
        <v>31</v>
      </c>
      <c r="E27" s="26">
        <v>4.1666666666666664E-2</v>
      </c>
      <c r="F27" s="22">
        <f t="shared" si="1"/>
        <v>0.71527777777777779</v>
      </c>
      <c r="G27" s="125">
        <v>2.7777777777777776E-2</v>
      </c>
      <c r="H27" s="24">
        <f t="shared" si="0"/>
        <v>0.74305555555555558</v>
      </c>
      <c r="I27" s="124"/>
    </row>
    <row r="28" spans="1:9" ht="27.6" x14ac:dyDescent="0.3">
      <c r="A28" s="31"/>
      <c r="B28" s="19" t="s">
        <v>25</v>
      </c>
      <c r="C28" s="89" t="s">
        <v>24</v>
      </c>
      <c r="D28" s="35">
        <v>1.5</v>
      </c>
      <c r="E28" s="26">
        <v>3.472222222222222E-3</v>
      </c>
      <c r="F28" s="22">
        <f t="shared" si="1"/>
        <v>0.74652777777777779</v>
      </c>
      <c r="G28" s="23">
        <v>6.9444444444444441E-3</v>
      </c>
      <c r="H28" s="24">
        <f t="shared" si="0"/>
        <v>0.75347222222222221</v>
      </c>
      <c r="I28" s="18" t="s">
        <v>26</v>
      </c>
    </row>
    <row r="29" spans="1:9" x14ac:dyDescent="0.3">
      <c r="D29" s="37"/>
      <c r="E29" s="38"/>
      <c r="F29" s="38"/>
      <c r="G29" s="38"/>
      <c r="H29" s="38"/>
      <c r="I29" s="39"/>
    </row>
    <row r="30" spans="1:9" x14ac:dyDescent="0.3">
      <c r="B30" s="40" t="s">
        <v>34</v>
      </c>
      <c r="C30" s="90">
        <f>H28-F17</f>
        <v>0.33333333333333331</v>
      </c>
      <c r="D30" s="40"/>
      <c r="E30" s="40"/>
      <c r="F30" s="40"/>
      <c r="G30" s="40"/>
      <c r="H30" s="41"/>
    </row>
    <row r="31" spans="1:9" x14ac:dyDescent="0.3">
      <c r="B31" s="40" t="s">
        <v>35</v>
      </c>
      <c r="C31" s="91">
        <f>SUM(E17:E28)</f>
        <v>0.18402777777777776</v>
      </c>
      <c r="D31" s="40"/>
      <c r="E31" s="42"/>
      <c r="F31" s="40"/>
      <c r="G31" s="40"/>
      <c r="H31" s="43"/>
      <c r="I31" s="44"/>
    </row>
    <row r="32" spans="1:9" x14ac:dyDescent="0.3">
      <c r="B32" s="40" t="s">
        <v>36</v>
      </c>
      <c r="C32" s="91">
        <f>SUM(G17:G28)</f>
        <v>0.14930555555555561</v>
      </c>
      <c r="D32" s="40"/>
      <c r="E32" s="40"/>
      <c r="F32" s="40"/>
      <c r="G32" s="40"/>
      <c r="H32" s="43"/>
      <c r="I32" s="46"/>
    </row>
    <row r="33" spans="2:9" x14ac:dyDescent="0.3">
      <c r="B33" s="47"/>
      <c r="C33" s="47"/>
      <c r="E33" s="48"/>
      <c r="F33" s="48"/>
      <c r="G33" s="48"/>
      <c r="H33" s="48"/>
      <c r="I33" s="44"/>
    </row>
    <row r="34" spans="2:9" x14ac:dyDescent="0.3">
      <c r="B34" s="47"/>
      <c r="C34" s="45"/>
      <c r="E34" s="48"/>
      <c r="F34" s="48"/>
      <c r="G34" s="48"/>
      <c r="H34" s="48"/>
    </row>
    <row r="35" spans="2:9" s="5" customFormat="1" x14ac:dyDescent="0.3">
      <c r="B35" s="49"/>
      <c r="E35" s="6"/>
      <c r="F35" s="6"/>
      <c r="G35" s="6"/>
      <c r="H35" s="6"/>
      <c r="I35" s="6"/>
    </row>
    <row r="39" spans="2:9" x14ac:dyDescent="0.3">
      <c r="E39" s="48"/>
    </row>
    <row r="40" spans="2:9" x14ac:dyDescent="0.3">
      <c r="E40" s="48"/>
    </row>
  </sheetData>
  <mergeCells count="10">
    <mergeCell ref="I21:I24"/>
    <mergeCell ref="I25:I26"/>
    <mergeCell ref="C5:H5"/>
    <mergeCell ref="A6:I6"/>
    <mergeCell ref="A15:A16"/>
    <mergeCell ref="B15:B16"/>
    <mergeCell ref="C15:C16"/>
    <mergeCell ref="D15:D16"/>
    <mergeCell ref="E15:H15"/>
    <mergeCell ref="I15:I16"/>
  </mergeCells>
  <pageMargins left="0.59055118110236227" right="0.39370078740157483" top="0.59055118110236227" bottom="0.39370078740157483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="70" zoomScaleNormal="70" workbookViewId="0">
      <selection activeCell="A40" sqref="A33:XFD40"/>
    </sheetView>
  </sheetViews>
  <sheetFormatPr defaultColWidth="10.44140625" defaultRowHeight="13.8" x14ac:dyDescent="0.3"/>
  <cols>
    <col min="1" max="1" width="4.109375" style="10" customWidth="1"/>
    <col min="2" max="2" width="26.21875" style="10" customWidth="1"/>
    <col min="3" max="3" width="37.5546875" style="10" customWidth="1"/>
    <col min="4" max="4" width="14" style="10" customWidth="1"/>
    <col min="5" max="5" width="8.77734375" style="10" customWidth="1"/>
    <col min="6" max="7" width="10" style="10" customWidth="1"/>
    <col min="8" max="8" width="12.44140625" style="10" customWidth="1"/>
    <col min="9" max="9" width="19.44140625" style="10" customWidth="1"/>
    <col min="10" max="21" width="5.5546875" style="10" customWidth="1"/>
    <col min="22" max="16384" width="10.44140625" style="10"/>
  </cols>
  <sheetData>
    <row r="1" spans="1:10" s="6" customFormat="1" x14ac:dyDescent="0.3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3">
      <c r="D2" s="7"/>
      <c r="E2" s="8"/>
      <c r="F2" s="5"/>
      <c r="G2" s="5"/>
      <c r="H2" s="5"/>
      <c r="I2" s="5"/>
      <c r="J2" s="5"/>
    </row>
    <row r="3" spans="1:10" x14ac:dyDescent="0.3">
      <c r="A3" s="9"/>
      <c r="B3" s="9"/>
      <c r="C3" s="9"/>
      <c r="D3" s="9"/>
      <c r="E3" s="9"/>
      <c r="F3" s="9"/>
      <c r="G3" s="9"/>
      <c r="H3" s="9"/>
    </row>
    <row r="4" spans="1:10" x14ac:dyDescent="0.3">
      <c r="A4" s="11"/>
      <c r="B4" s="11"/>
      <c r="C4" s="140" t="s">
        <v>2</v>
      </c>
      <c r="D4" s="140"/>
      <c r="E4" s="140"/>
      <c r="F4" s="140"/>
      <c r="G4" s="140"/>
      <c r="H4" s="140"/>
    </row>
    <row r="5" spans="1:10" x14ac:dyDescent="0.3">
      <c r="A5" s="140" t="s">
        <v>127</v>
      </c>
      <c r="B5" s="140"/>
      <c r="C5" s="140"/>
      <c r="D5" s="140"/>
      <c r="E5" s="140"/>
      <c r="F5" s="140"/>
      <c r="G5" s="140"/>
      <c r="H5" s="140"/>
      <c r="I5" s="140"/>
    </row>
    <row r="6" spans="1:10" x14ac:dyDescent="0.3">
      <c r="A6" s="10" t="s">
        <v>4</v>
      </c>
      <c r="C6" s="12" t="s">
        <v>5</v>
      </c>
    </row>
    <row r="7" spans="1:10" x14ac:dyDescent="0.3">
      <c r="A7" s="10" t="s">
        <v>6</v>
      </c>
      <c r="C7" s="12" t="s">
        <v>199</v>
      </c>
      <c r="D7" s="133">
        <f>C10</f>
        <v>109</v>
      </c>
      <c r="E7" s="10" t="str">
        <f>C9</f>
        <v>воскресенье</v>
      </c>
    </row>
    <row r="8" spans="1:10" x14ac:dyDescent="0.3">
      <c r="A8" s="10" t="s">
        <v>7</v>
      </c>
      <c r="C8" s="13"/>
    </row>
    <row r="9" spans="1:10" x14ac:dyDescent="0.3">
      <c r="A9" s="10" t="s">
        <v>8</v>
      </c>
      <c r="C9" s="12" t="s">
        <v>49</v>
      </c>
    </row>
    <row r="10" spans="1:10" x14ac:dyDescent="0.3">
      <c r="A10" s="10" t="s">
        <v>9</v>
      </c>
      <c r="C10" s="86">
        <f>SUM(D16:D26)</f>
        <v>109</v>
      </c>
    </row>
    <row r="11" spans="1:10" x14ac:dyDescent="0.3">
      <c r="A11" s="10" t="s">
        <v>10</v>
      </c>
      <c r="C11" s="12" t="s">
        <v>11</v>
      </c>
    </row>
    <row r="12" spans="1:10" x14ac:dyDescent="0.3">
      <c r="A12" s="15" t="s">
        <v>12</v>
      </c>
      <c r="B12" s="15"/>
      <c r="C12" s="14" t="s">
        <v>39</v>
      </c>
      <c r="D12" s="16"/>
      <c r="F12" s="14"/>
      <c r="G12" s="14"/>
    </row>
    <row r="13" spans="1:10" x14ac:dyDescent="0.3">
      <c r="C13" s="13"/>
      <c r="G13" s="65"/>
      <c r="H13" s="10" t="s">
        <v>180</v>
      </c>
    </row>
    <row r="14" spans="1:10" x14ac:dyDescent="0.3">
      <c r="A14" s="141" t="s">
        <v>13</v>
      </c>
      <c r="B14" s="143" t="s">
        <v>14</v>
      </c>
      <c r="C14" s="145" t="s">
        <v>15</v>
      </c>
      <c r="D14" s="143" t="s">
        <v>16</v>
      </c>
      <c r="E14" s="143" t="s">
        <v>17</v>
      </c>
      <c r="F14" s="143"/>
      <c r="G14" s="143"/>
      <c r="H14" s="143"/>
      <c r="I14" s="143" t="s">
        <v>18</v>
      </c>
    </row>
    <row r="15" spans="1:10" ht="27.6" x14ac:dyDescent="0.3">
      <c r="A15" s="142"/>
      <c r="B15" s="144"/>
      <c r="C15" s="146"/>
      <c r="D15" s="147"/>
      <c r="E15" s="121" t="s">
        <v>151</v>
      </c>
      <c r="F15" s="121" t="s">
        <v>152</v>
      </c>
      <c r="G15" s="121" t="s">
        <v>21</v>
      </c>
      <c r="H15" s="121" t="s">
        <v>22</v>
      </c>
      <c r="I15" s="143"/>
    </row>
    <row r="16" spans="1:10" ht="27.6" x14ac:dyDescent="0.3">
      <c r="A16" s="17"/>
      <c r="B16" s="19" t="s">
        <v>25</v>
      </c>
      <c r="C16" s="25" t="s">
        <v>24</v>
      </c>
      <c r="D16" s="21"/>
      <c r="E16" s="26">
        <v>0</v>
      </c>
      <c r="F16" s="22">
        <v>0.4201388888888889</v>
      </c>
      <c r="G16" s="23">
        <v>6.9444444444444441E-3</v>
      </c>
      <c r="H16" s="24">
        <f>F16+G16</f>
        <v>0.42708333333333331</v>
      </c>
      <c r="I16" s="18" t="s">
        <v>26</v>
      </c>
    </row>
    <row r="17" spans="1:9" x14ac:dyDescent="0.3">
      <c r="A17" s="17"/>
      <c r="B17" s="19"/>
      <c r="C17" s="27" t="s">
        <v>27</v>
      </c>
      <c r="D17" s="21">
        <v>1.5</v>
      </c>
      <c r="E17" s="26">
        <v>3.4722222222222099E-3</v>
      </c>
      <c r="F17" s="22">
        <f t="shared" ref="F17:F26" si="0">H16+E17</f>
        <v>0.43055555555555552</v>
      </c>
      <c r="G17" s="125">
        <v>2.7777777777777776E-2</v>
      </c>
      <c r="H17" s="24">
        <f t="shared" ref="H17:H25" si="1">F17+G17</f>
        <v>0.45833333333333331</v>
      </c>
      <c r="I17" s="28"/>
    </row>
    <row r="18" spans="1:9" ht="41.4" x14ac:dyDescent="0.3">
      <c r="A18" s="17"/>
      <c r="B18" s="29" t="s">
        <v>28</v>
      </c>
      <c r="C18" s="20" t="s">
        <v>24</v>
      </c>
      <c r="D18" s="21">
        <v>1.5</v>
      </c>
      <c r="E18" s="30">
        <v>3.472222222222222E-3</v>
      </c>
      <c r="F18" s="22">
        <f t="shared" si="0"/>
        <v>0.46180555555555552</v>
      </c>
      <c r="G18" s="125">
        <v>6.9444444444444441E-3</v>
      </c>
      <c r="H18" s="24">
        <f t="shared" si="1"/>
        <v>0.46874999999999994</v>
      </c>
      <c r="I18" s="122" t="s">
        <v>29</v>
      </c>
    </row>
    <row r="19" spans="1:9" x14ac:dyDescent="0.3">
      <c r="A19" s="31">
        <v>1</v>
      </c>
      <c r="B19" s="127">
        <v>121374</v>
      </c>
      <c r="C19" s="128" t="s">
        <v>193</v>
      </c>
      <c r="D19" s="127">
        <v>30</v>
      </c>
      <c r="E19" s="129">
        <v>4.1666666666666664E-2</v>
      </c>
      <c r="F19" s="22">
        <f>H18+E19</f>
        <v>0.51041666666666663</v>
      </c>
      <c r="G19" s="125">
        <v>6.9444444444444441E-3</v>
      </c>
      <c r="H19" s="24">
        <f t="shared" si="1"/>
        <v>0.51736111111111105</v>
      </c>
      <c r="I19" s="122" t="s">
        <v>81</v>
      </c>
    </row>
    <row r="20" spans="1:9" x14ac:dyDescent="0.3">
      <c r="A20" s="31">
        <f>A19+1</f>
        <v>2</v>
      </c>
      <c r="B20" s="127">
        <v>125284</v>
      </c>
      <c r="C20" s="128" t="s">
        <v>194</v>
      </c>
      <c r="D20" s="127">
        <v>15</v>
      </c>
      <c r="E20" s="129">
        <v>2.7777777777777776E-2</v>
      </c>
      <c r="F20" s="22">
        <f>H19+E20</f>
        <v>0.54513888888888884</v>
      </c>
      <c r="G20" s="125">
        <v>1.38888888888889E-2</v>
      </c>
      <c r="H20" s="24">
        <f t="shared" si="1"/>
        <v>0.55902777777777779</v>
      </c>
      <c r="I20" s="151" t="s">
        <v>31</v>
      </c>
    </row>
    <row r="21" spans="1:9" x14ac:dyDescent="0.3">
      <c r="A21" s="31">
        <f t="shared" ref="A21:A24" si="2">A20+1</f>
        <v>3</v>
      </c>
      <c r="B21" s="127">
        <v>127083</v>
      </c>
      <c r="C21" s="128" t="s">
        <v>195</v>
      </c>
      <c r="D21" s="127">
        <v>6.5</v>
      </c>
      <c r="E21" s="129">
        <v>1.3888888888888888E-2</v>
      </c>
      <c r="F21" s="33">
        <f t="shared" si="0"/>
        <v>0.57291666666666663</v>
      </c>
      <c r="G21" s="125">
        <v>1.38888888888889E-2</v>
      </c>
      <c r="H21" s="24">
        <f t="shared" si="1"/>
        <v>0.58680555555555558</v>
      </c>
      <c r="I21" s="151"/>
    </row>
    <row r="22" spans="1:9" x14ac:dyDescent="0.3">
      <c r="A22" s="31">
        <f t="shared" si="2"/>
        <v>4</v>
      </c>
      <c r="B22" s="127">
        <v>127287</v>
      </c>
      <c r="C22" s="128" t="s">
        <v>196</v>
      </c>
      <c r="D22" s="127">
        <v>1.5</v>
      </c>
      <c r="E22" s="129">
        <v>6.9444444444444441E-3</v>
      </c>
      <c r="F22" s="33">
        <f t="shared" si="0"/>
        <v>0.59375</v>
      </c>
      <c r="G22" s="125">
        <v>1.38888888888889E-2</v>
      </c>
      <c r="H22" s="24">
        <f t="shared" si="1"/>
        <v>0.60763888888888895</v>
      </c>
      <c r="I22" s="151"/>
    </row>
    <row r="23" spans="1:9" x14ac:dyDescent="0.3">
      <c r="A23" s="31">
        <f t="shared" si="2"/>
        <v>5</v>
      </c>
      <c r="B23" s="127">
        <v>127206</v>
      </c>
      <c r="C23" s="128" t="s">
        <v>197</v>
      </c>
      <c r="D23" s="127">
        <v>2.5</v>
      </c>
      <c r="E23" s="129">
        <v>6.9444444444444441E-3</v>
      </c>
      <c r="F23" s="33">
        <f t="shared" si="0"/>
        <v>0.61458333333333337</v>
      </c>
      <c r="G23" s="125">
        <v>1.38888888888889E-2</v>
      </c>
      <c r="H23" s="24">
        <f t="shared" si="1"/>
        <v>0.62847222222222232</v>
      </c>
      <c r="I23" s="151"/>
    </row>
    <row r="24" spans="1:9" x14ac:dyDescent="0.3">
      <c r="A24" s="31">
        <f t="shared" si="2"/>
        <v>6</v>
      </c>
      <c r="B24" s="127">
        <v>121374</v>
      </c>
      <c r="C24" s="128" t="s">
        <v>193</v>
      </c>
      <c r="D24" s="127">
        <v>18</v>
      </c>
      <c r="E24" s="129">
        <v>3.125E-2</v>
      </c>
      <c r="F24" s="33">
        <f t="shared" si="0"/>
        <v>0.65972222222222232</v>
      </c>
      <c r="G24" s="125">
        <v>6.9444444444444441E-3</v>
      </c>
      <c r="H24" s="24">
        <f t="shared" si="1"/>
        <v>0.66666666666666674</v>
      </c>
      <c r="I24" s="123" t="s">
        <v>80</v>
      </c>
    </row>
    <row r="25" spans="1:9" ht="27.6" x14ac:dyDescent="0.3">
      <c r="A25" s="31"/>
      <c r="B25" s="19" t="s">
        <v>23</v>
      </c>
      <c r="C25" s="89" t="s">
        <v>24</v>
      </c>
      <c r="D25" s="32">
        <v>31</v>
      </c>
      <c r="E25" s="26">
        <v>4.1666666666666664E-2</v>
      </c>
      <c r="F25" s="33">
        <f t="shared" si="0"/>
        <v>0.70833333333333337</v>
      </c>
      <c r="G25" s="125">
        <v>2.7777777777777776E-2</v>
      </c>
      <c r="H25" s="24">
        <f t="shared" si="1"/>
        <v>0.73611111111111116</v>
      </c>
      <c r="I25" s="124"/>
    </row>
    <row r="26" spans="1:9" ht="27.6" x14ac:dyDescent="0.3">
      <c r="A26" s="31"/>
      <c r="B26" s="19" t="s">
        <v>25</v>
      </c>
      <c r="C26" s="89" t="s">
        <v>24</v>
      </c>
      <c r="D26" s="35">
        <v>1.5</v>
      </c>
      <c r="E26" s="26">
        <v>3.472222222222222E-3</v>
      </c>
      <c r="F26" s="22">
        <f t="shared" si="0"/>
        <v>0.73958333333333337</v>
      </c>
      <c r="G26" s="23">
        <v>6.9444444444444441E-3</v>
      </c>
      <c r="H26" s="24">
        <f>F26+G26</f>
        <v>0.74652777777777779</v>
      </c>
      <c r="I26" s="18" t="s">
        <v>26</v>
      </c>
    </row>
    <row r="27" spans="1:9" x14ac:dyDescent="0.3">
      <c r="D27" s="37"/>
      <c r="E27" s="38"/>
      <c r="F27" s="38"/>
      <c r="G27" s="38"/>
      <c r="H27" s="38"/>
      <c r="I27" s="39"/>
    </row>
    <row r="28" spans="1:9" x14ac:dyDescent="0.3">
      <c r="B28" s="40" t="s">
        <v>34</v>
      </c>
      <c r="C28" s="90">
        <f>H26-F16</f>
        <v>0.3263888888888889</v>
      </c>
      <c r="D28" s="40"/>
      <c r="E28" s="40"/>
      <c r="F28" s="40"/>
      <c r="G28" s="40"/>
      <c r="H28" s="41"/>
    </row>
    <row r="29" spans="1:9" x14ac:dyDescent="0.3">
      <c r="B29" s="40" t="s">
        <v>35</v>
      </c>
      <c r="C29" s="91">
        <f>SUM(E16:E26)</f>
        <v>0.18055555555555552</v>
      </c>
      <c r="D29" s="40"/>
      <c r="E29" s="42"/>
      <c r="F29" s="40"/>
      <c r="G29" s="40"/>
      <c r="H29" s="43"/>
      <c r="I29" s="44"/>
    </row>
    <row r="30" spans="1:9" x14ac:dyDescent="0.3">
      <c r="B30" s="40" t="s">
        <v>36</v>
      </c>
      <c r="C30" s="91">
        <f>SUM(G16:G26)</f>
        <v>0.14583333333333337</v>
      </c>
      <c r="D30" s="40"/>
      <c r="E30" s="40"/>
      <c r="F30" s="40"/>
      <c r="G30" s="40"/>
      <c r="H30" s="43"/>
      <c r="I30" s="46"/>
    </row>
    <row r="31" spans="1:9" x14ac:dyDescent="0.3">
      <c r="B31" s="47"/>
      <c r="C31" s="47"/>
      <c r="E31" s="48"/>
      <c r="F31" s="48"/>
      <c r="G31" s="48"/>
      <c r="H31" s="48"/>
      <c r="I31" s="44"/>
    </row>
    <row r="32" spans="1:9" x14ac:dyDescent="0.3">
      <c r="B32" s="47"/>
      <c r="C32" s="45"/>
      <c r="E32" s="48"/>
      <c r="F32" s="48"/>
      <c r="G32" s="48"/>
      <c r="H32" s="48"/>
    </row>
    <row r="36" spans="5:5" x14ac:dyDescent="0.3">
      <c r="E36" s="48"/>
    </row>
    <row r="37" spans="5:5" x14ac:dyDescent="0.3">
      <c r="E37" s="48"/>
    </row>
  </sheetData>
  <mergeCells count="9">
    <mergeCell ref="I20:I23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opLeftCell="A16" zoomScale="70" zoomScaleNormal="70" workbookViewId="0">
      <selection activeCell="A41" sqref="A35:XFD41"/>
    </sheetView>
  </sheetViews>
  <sheetFormatPr defaultColWidth="10.44140625" defaultRowHeight="13.8" x14ac:dyDescent="0.3"/>
  <cols>
    <col min="1" max="1" width="4.109375" style="10" customWidth="1"/>
    <col min="2" max="2" width="26.21875" style="10" customWidth="1"/>
    <col min="3" max="3" width="37.5546875" style="10" customWidth="1"/>
    <col min="4" max="4" width="14" style="10" customWidth="1"/>
    <col min="5" max="5" width="8.77734375" style="10" customWidth="1"/>
    <col min="6" max="7" width="10" style="10" customWidth="1"/>
    <col min="8" max="8" width="12.44140625" style="10" customWidth="1"/>
    <col min="9" max="9" width="19.44140625" style="10" customWidth="1"/>
    <col min="10" max="21" width="5.5546875" style="10" customWidth="1"/>
    <col min="22" max="16384" width="10.44140625" style="10"/>
  </cols>
  <sheetData>
    <row r="1" spans="1:10" s="6" customFormat="1" x14ac:dyDescent="0.3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3">
      <c r="D2" s="7"/>
      <c r="E2" s="8"/>
      <c r="F2" s="5"/>
      <c r="G2" s="5"/>
      <c r="H2" s="5"/>
      <c r="I2" s="5"/>
      <c r="J2" s="5"/>
    </row>
    <row r="3" spans="1:10" x14ac:dyDescent="0.3">
      <c r="A3" s="9"/>
      <c r="B3" s="9"/>
      <c r="C3" s="9"/>
      <c r="D3" s="9"/>
      <c r="E3" s="9"/>
      <c r="F3" s="9"/>
      <c r="G3" s="9"/>
      <c r="H3" s="9"/>
    </row>
    <row r="4" spans="1:10" x14ac:dyDescent="0.3">
      <c r="A4" s="11"/>
      <c r="B4" s="11"/>
      <c r="C4" s="140" t="s">
        <v>2</v>
      </c>
      <c r="D4" s="140"/>
      <c r="E4" s="140"/>
      <c r="F4" s="140"/>
      <c r="G4" s="140"/>
      <c r="H4" s="140"/>
    </row>
    <row r="5" spans="1:10" ht="15" customHeight="1" x14ac:dyDescent="0.3">
      <c r="A5" s="140" t="s">
        <v>102</v>
      </c>
      <c r="B5" s="140"/>
      <c r="C5" s="140"/>
      <c r="D5" s="140"/>
      <c r="E5" s="140"/>
      <c r="F5" s="140"/>
      <c r="G5" s="140"/>
      <c r="H5" s="140"/>
      <c r="I5" s="140"/>
    </row>
    <row r="6" spans="1:10" x14ac:dyDescent="0.3">
      <c r="A6" s="10" t="s">
        <v>4</v>
      </c>
      <c r="C6" s="12" t="s">
        <v>5</v>
      </c>
    </row>
    <row r="7" spans="1:10" x14ac:dyDescent="0.3">
      <c r="A7" s="10" t="s">
        <v>6</v>
      </c>
      <c r="C7" s="12" t="s">
        <v>148</v>
      </c>
      <c r="D7" s="133">
        <f>C10</f>
        <v>104.5</v>
      </c>
      <c r="E7" s="10" t="str">
        <f>C9</f>
        <v>понедельник-суббота</v>
      </c>
    </row>
    <row r="8" spans="1:10" x14ac:dyDescent="0.3">
      <c r="A8" s="10" t="s">
        <v>7</v>
      </c>
      <c r="C8" s="13"/>
    </row>
    <row r="9" spans="1:10" x14ac:dyDescent="0.3">
      <c r="A9" s="10" t="s">
        <v>8</v>
      </c>
      <c r="C9" s="12" t="s">
        <v>82</v>
      </c>
    </row>
    <row r="10" spans="1:10" x14ac:dyDescent="0.3">
      <c r="A10" s="10" t="s">
        <v>9</v>
      </c>
      <c r="C10" s="86">
        <f>SUM(D16:D27)</f>
        <v>104.5</v>
      </c>
    </row>
    <row r="11" spans="1:10" x14ac:dyDescent="0.3">
      <c r="A11" s="10" t="s">
        <v>10</v>
      </c>
      <c r="C11" s="12" t="s">
        <v>11</v>
      </c>
    </row>
    <row r="12" spans="1:10" x14ac:dyDescent="0.3">
      <c r="A12" s="15" t="s">
        <v>12</v>
      </c>
      <c r="B12" s="15"/>
      <c r="C12" s="14" t="s">
        <v>39</v>
      </c>
      <c r="D12" s="16"/>
      <c r="F12" s="14"/>
      <c r="G12" s="14"/>
    </row>
    <row r="13" spans="1:10" x14ac:dyDescent="0.3">
      <c r="C13" s="13"/>
      <c r="G13" s="65"/>
      <c r="H13" s="10" t="s">
        <v>179</v>
      </c>
    </row>
    <row r="14" spans="1:10" x14ac:dyDescent="0.3">
      <c r="A14" s="141" t="s">
        <v>13</v>
      </c>
      <c r="B14" s="143" t="s">
        <v>14</v>
      </c>
      <c r="C14" s="145" t="s">
        <v>15</v>
      </c>
      <c r="D14" s="143" t="s">
        <v>16</v>
      </c>
      <c r="E14" s="143" t="s">
        <v>17</v>
      </c>
      <c r="F14" s="143"/>
      <c r="G14" s="143"/>
      <c r="H14" s="143"/>
      <c r="I14" s="143" t="s">
        <v>18</v>
      </c>
    </row>
    <row r="15" spans="1:10" ht="27.6" x14ac:dyDescent="0.3">
      <c r="A15" s="142"/>
      <c r="B15" s="144"/>
      <c r="C15" s="146"/>
      <c r="D15" s="147"/>
      <c r="E15" s="121" t="s">
        <v>151</v>
      </c>
      <c r="F15" s="121" t="s">
        <v>152</v>
      </c>
      <c r="G15" s="121" t="s">
        <v>21</v>
      </c>
      <c r="H15" s="121" t="s">
        <v>22</v>
      </c>
      <c r="I15" s="143"/>
    </row>
    <row r="16" spans="1:10" ht="27.6" x14ac:dyDescent="0.3">
      <c r="A16" s="17"/>
      <c r="B16" s="19" t="s">
        <v>25</v>
      </c>
      <c r="C16" s="25" t="s">
        <v>24</v>
      </c>
      <c r="D16" s="21"/>
      <c r="E16" s="26">
        <v>0</v>
      </c>
      <c r="F16" s="22">
        <v>0.4201388888888889</v>
      </c>
      <c r="G16" s="23">
        <v>6.9444444444444441E-3</v>
      </c>
      <c r="H16" s="24">
        <f>F16+G16</f>
        <v>0.42708333333333331</v>
      </c>
      <c r="I16" s="18" t="s">
        <v>26</v>
      </c>
    </row>
    <row r="17" spans="1:10" x14ac:dyDescent="0.3">
      <c r="A17" s="17"/>
      <c r="B17" s="19"/>
      <c r="C17" s="27" t="s">
        <v>27</v>
      </c>
      <c r="D17" s="21">
        <v>1.5</v>
      </c>
      <c r="E17" s="26">
        <v>3.4722222222222099E-3</v>
      </c>
      <c r="F17" s="22">
        <f t="shared" ref="F17:F27" si="0">H16+E17</f>
        <v>0.43055555555555552</v>
      </c>
      <c r="G17" s="125">
        <v>2.7777777777777776E-2</v>
      </c>
      <c r="H17" s="24">
        <f t="shared" ref="H17:H26" si="1">F17+G17</f>
        <v>0.45833333333333331</v>
      </c>
      <c r="I17" s="28"/>
      <c r="J17" s="10" t="s">
        <v>27</v>
      </c>
    </row>
    <row r="18" spans="1:10" ht="41.4" x14ac:dyDescent="0.3">
      <c r="A18" s="17"/>
      <c r="B18" s="29" t="s">
        <v>28</v>
      </c>
      <c r="C18" s="20" t="s">
        <v>24</v>
      </c>
      <c r="D18" s="21">
        <v>1.5</v>
      </c>
      <c r="E18" s="30">
        <v>3.472222222222222E-3</v>
      </c>
      <c r="F18" s="22">
        <f t="shared" si="0"/>
        <v>0.46180555555555552</v>
      </c>
      <c r="G18" s="125">
        <v>6.9444444444444441E-3</v>
      </c>
      <c r="H18" s="24">
        <f t="shared" si="1"/>
        <v>0.46874999999999994</v>
      </c>
      <c r="I18" s="122" t="s">
        <v>29</v>
      </c>
    </row>
    <row r="19" spans="1:10" ht="27.6" x14ac:dyDescent="0.3">
      <c r="A19" s="31">
        <v>1</v>
      </c>
      <c r="B19" s="127">
        <v>121151</v>
      </c>
      <c r="C19" s="128" t="s">
        <v>95</v>
      </c>
      <c r="D19" s="127">
        <v>38</v>
      </c>
      <c r="E19" s="129">
        <v>4.1666666666666664E-2</v>
      </c>
      <c r="F19" s="22">
        <f t="shared" si="0"/>
        <v>0.51041666666666663</v>
      </c>
      <c r="G19" s="125">
        <v>6.9444444444444441E-3</v>
      </c>
      <c r="H19" s="24">
        <f t="shared" si="1"/>
        <v>0.51736111111111105</v>
      </c>
      <c r="I19" s="122" t="s">
        <v>30</v>
      </c>
    </row>
    <row r="20" spans="1:10" x14ac:dyDescent="0.3">
      <c r="A20" s="31">
        <f>A19+1</f>
        <v>2</v>
      </c>
      <c r="B20" s="127">
        <v>125040</v>
      </c>
      <c r="C20" s="128" t="s">
        <v>98</v>
      </c>
      <c r="D20" s="127">
        <v>7.5</v>
      </c>
      <c r="E20" s="129">
        <v>1.3888888888888888E-2</v>
      </c>
      <c r="F20" s="22">
        <f t="shared" si="0"/>
        <v>0.53124999999999989</v>
      </c>
      <c r="G20" s="125">
        <v>1.38888888888889E-2</v>
      </c>
      <c r="H20" s="24">
        <f t="shared" si="1"/>
        <v>0.54513888888888884</v>
      </c>
      <c r="I20" s="151" t="s">
        <v>31</v>
      </c>
    </row>
    <row r="21" spans="1:10" x14ac:dyDescent="0.3">
      <c r="A21" s="31">
        <f t="shared" ref="A21:A25" si="2">A20+1</f>
        <v>3</v>
      </c>
      <c r="B21" s="127">
        <v>125124</v>
      </c>
      <c r="C21" s="128" t="s">
        <v>99</v>
      </c>
      <c r="D21" s="127">
        <v>2.5</v>
      </c>
      <c r="E21" s="129">
        <v>6.9444444444444441E-3</v>
      </c>
      <c r="F21" s="33">
        <f t="shared" si="0"/>
        <v>0.55208333333333326</v>
      </c>
      <c r="G21" s="125">
        <v>1.38888888888889E-2</v>
      </c>
      <c r="H21" s="24">
        <f t="shared" si="1"/>
        <v>0.56597222222222221</v>
      </c>
      <c r="I21" s="151"/>
    </row>
    <row r="22" spans="1:10" x14ac:dyDescent="0.3">
      <c r="A22" s="31">
        <f t="shared" si="2"/>
        <v>4</v>
      </c>
      <c r="B22" s="127">
        <v>127220</v>
      </c>
      <c r="C22" s="128" t="s">
        <v>100</v>
      </c>
      <c r="D22" s="127">
        <v>3</v>
      </c>
      <c r="E22" s="129">
        <v>6.9444444444444441E-3</v>
      </c>
      <c r="F22" s="33">
        <f t="shared" si="0"/>
        <v>0.57291666666666663</v>
      </c>
      <c r="G22" s="125">
        <v>1.38888888888889E-2</v>
      </c>
      <c r="H22" s="24">
        <f t="shared" si="1"/>
        <v>0.58680555555555558</v>
      </c>
      <c r="I22" s="151"/>
    </row>
    <row r="23" spans="1:10" x14ac:dyDescent="0.3">
      <c r="A23" s="31">
        <f t="shared" si="2"/>
        <v>5</v>
      </c>
      <c r="B23" s="127">
        <v>127137</v>
      </c>
      <c r="C23" s="128" t="s">
        <v>100</v>
      </c>
      <c r="D23" s="127">
        <v>0.5</v>
      </c>
      <c r="E23" s="129">
        <v>3.472222222222222E-3</v>
      </c>
      <c r="F23" s="33">
        <f t="shared" si="0"/>
        <v>0.59027777777777779</v>
      </c>
      <c r="G23" s="125">
        <v>1.0416666666666666E-2</v>
      </c>
      <c r="H23" s="24">
        <f t="shared" si="1"/>
        <v>0.60069444444444442</v>
      </c>
      <c r="I23" s="151"/>
    </row>
    <row r="24" spans="1:10" x14ac:dyDescent="0.3">
      <c r="A24" s="31">
        <f t="shared" si="2"/>
        <v>6</v>
      </c>
      <c r="B24" s="127">
        <v>127015</v>
      </c>
      <c r="C24" s="128" t="s">
        <v>101</v>
      </c>
      <c r="D24" s="127">
        <v>2.5</v>
      </c>
      <c r="E24" s="129">
        <v>6.9444444444444441E-3</v>
      </c>
      <c r="F24" s="22">
        <f t="shared" si="0"/>
        <v>0.60763888888888884</v>
      </c>
      <c r="G24" s="125">
        <v>1.38888888888889E-2</v>
      </c>
      <c r="H24" s="24">
        <f t="shared" si="1"/>
        <v>0.62152777777777779</v>
      </c>
      <c r="I24" s="151"/>
    </row>
    <row r="25" spans="1:10" ht="27.6" x14ac:dyDescent="0.3">
      <c r="A25" s="31">
        <f t="shared" si="2"/>
        <v>7</v>
      </c>
      <c r="B25" s="127">
        <v>121151</v>
      </c>
      <c r="C25" s="128" t="s">
        <v>95</v>
      </c>
      <c r="D25" s="127">
        <v>11</v>
      </c>
      <c r="E25" s="129">
        <v>2.0833333333333332E-2</v>
      </c>
      <c r="F25" s="22">
        <f t="shared" si="0"/>
        <v>0.64236111111111116</v>
      </c>
      <c r="G25" s="125">
        <v>6.9444444444444441E-3</v>
      </c>
      <c r="H25" s="24">
        <f t="shared" si="1"/>
        <v>0.64930555555555558</v>
      </c>
      <c r="I25" s="122" t="s">
        <v>32</v>
      </c>
      <c r="J25" s="10" t="s">
        <v>171</v>
      </c>
    </row>
    <row r="26" spans="1:10" ht="27.6" x14ac:dyDescent="0.3">
      <c r="A26" s="31"/>
      <c r="B26" s="19" t="s">
        <v>23</v>
      </c>
      <c r="C26" s="34" t="s">
        <v>24</v>
      </c>
      <c r="D26" s="32">
        <v>35</v>
      </c>
      <c r="E26" s="26">
        <v>4.8611111111111112E-2</v>
      </c>
      <c r="F26" s="22">
        <f t="shared" si="0"/>
        <v>0.69791666666666674</v>
      </c>
      <c r="G26" s="125">
        <v>2.7777777777777776E-2</v>
      </c>
      <c r="H26" s="24">
        <f t="shared" si="1"/>
        <v>0.72569444444444453</v>
      </c>
      <c r="I26" s="124"/>
    </row>
    <row r="27" spans="1:10" ht="27.6" x14ac:dyDescent="0.3">
      <c r="A27" s="31"/>
      <c r="B27" s="19" t="s">
        <v>25</v>
      </c>
      <c r="C27" s="89" t="s">
        <v>24</v>
      </c>
      <c r="D27" s="35">
        <v>1.5</v>
      </c>
      <c r="E27" s="26">
        <v>3.472222222222222E-3</v>
      </c>
      <c r="F27" s="22">
        <f t="shared" si="0"/>
        <v>0.72916666666666674</v>
      </c>
      <c r="G27" s="23">
        <v>6.9444444444444441E-3</v>
      </c>
      <c r="H27" s="24">
        <f>F27+G27</f>
        <v>0.73611111111111116</v>
      </c>
      <c r="I27" s="18" t="s">
        <v>26</v>
      </c>
    </row>
    <row r="28" spans="1:10" x14ac:dyDescent="0.3">
      <c r="D28" s="37"/>
      <c r="E28" s="38"/>
      <c r="F28" s="38"/>
      <c r="G28" s="38"/>
      <c r="H28" s="38"/>
      <c r="I28" s="39"/>
    </row>
    <row r="29" spans="1:10" x14ac:dyDescent="0.3">
      <c r="B29" s="40" t="s">
        <v>34</v>
      </c>
      <c r="C29" s="90">
        <f>H27-F16</f>
        <v>0.31597222222222227</v>
      </c>
      <c r="D29" s="40"/>
      <c r="E29" s="40"/>
      <c r="F29" s="40"/>
      <c r="G29" s="40"/>
      <c r="H29" s="41"/>
    </row>
    <row r="30" spans="1:10" x14ac:dyDescent="0.3">
      <c r="B30" s="40" t="s">
        <v>35</v>
      </c>
      <c r="C30" s="91">
        <f>SUM(E16:E27)</f>
        <v>0.15972222222222221</v>
      </c>
      <c r="D30" s="40"/>
      <c r="E30" s="42"/>
      <c r="F30" s="40"/>
      <c r="G30" s="40"/>
      <c r="H30" s="43"/>
      <c r="I30" s="44"/>
    </row>
    <row r="31" spans="1:10" x14ac:dyDescent="0.3">
      <c r="B31" s="40" t="s">
        <v>36</v>
      </c>
      <c r="C31" s="91">
        <f>SUM(G16:G27)</f>
        <v>0.15625000000000003</v>
      </c>
      <c r="D31" s="40"/>
      <c r="E31" s="40"/>
      <c r="F31" s="40"/>
      <c r="G31" s="40"/>
      <c r="H31" s="43"/>
      <c r="I31" s="46"/>
    </row>
    <row r="32" spans="1:10" x14ac:dyDescent="0.3">
      <c r="B32" s="47"/>
      <c r="C32" s="47"/>
      <c r="E32" s="48"/>
      <c r="F32" s="48"/>
      <c r="G32" s="48"/>
      <c r="H32" s="48"/>
      <c r="I32" s="44"/>
    </row>
    <row r="33" spans="2:9" x14ac:dyDescent="0.3">
      <c r="B33" s="47"/>
      <c r="C33" s="45"/>
      <c r="E33" s="48"/>
      <c r="F33" s="48"/>
      <c r="G33" s="48"/>
      <c r="H33" s="48"/>
    </row>
    <row r="34" spans="2:9" s="5" customFormat="1" x14ac:dyDescent="0.3">
      <c r="B34" s="49"/>
      <c r="E34" s="6"/>
      <c r="F34" s="6"/>
      <c r="G34" s="6"/>
      <c r="H34" s="6"/>
      <c r="I34" s="6"/>
    </row>
    <row r="38" spans="2:9" x14ac:dyDescent="0.3">
      <c r="E38" s="48"/>
    </row>
    <row r="39" spans="2:9" x14ac:dyDescent="0.3">
      <c r="E39" s="48"/>
    </row>
  </sheetData>
  <mergeCells count="9">
    <mergeCell ref="I20:I24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13" zoomScale="70" zoomScaleNormal="70" workbookViewId="0">
      <selection activeCell="A40" sqref="A34:XFD40"/>
    </sheetView>
  </sheetViews>
  <sheetFormatPr defaultColWidth="10.44140625" defaultRowHeight="13.8" x14ac:dyDescent="0.3"/>
  <cols>
    <col min="1" max="1" width="4.109375" style="10" customWidth="1"/>
    <col min="2" max="2" width="26.21875" style="10" customWidth="1"/>
    <col min="3" max="3" width="37.5546875" style="10" customWidth="1"/>
    <col min="4" max="4" width="14" style="10" customWidth="1"/>
    <col min="5" max="5" width="8.77734375" style="10" customWidth="1"/>
    <col min="6" max="7" width="10" style="10" customWidth="1"/>
    <col min="8" max="8" width="12.44140625" style="10" customWidth="1"/>
    <col min="9" max="9" width="19.44140625" style="10" customWidth="1"/>
    <col min="10" max="21" width="5.5546875" style="10" customWidth="1"/>
    <col min="22" max="16384" width="10.44140625" style="10"/>
  </cols>
  <sheetData>
    <row r="1" spans="1:10" s="6" customFormat="1" x14ac:dyDescent="0.3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3">
      <c r="D2" s="7"/>
      <c r="E2" s="8"/>
      <c r="F2" s="5"/>
      <c r="G2" s="5"/>
      <c r="H2" s="5"/>
      <c r="I2" s="5"/>
      <c r="J2" s="5"/>
    </row>
    <row r="3" spans="1:10" x14ac:dyDescent="0.3">
      <c r="A3" s="9"/>
      <c r="B3" s="9"/>
      <c r="C3" s="9"/>
      <c r="D3" s="9"/>
      <c r="E3" s="9"/>
      <c r="F3" s="9"/>
      <c r="G3" s="9"/>
      <c r="H3" s="9"/>
    </row>
    <row r="4" spans="1:10" x14ac:dyDescent="0.3">
      <c r="A4" s="11"/>
      <c r="B4" s="11"/>
      <c r="C4" s="140" t="s">
        <v>2</v>
      </c>
      <c r="D4" s="140"/>
      <c r="E4" s="140"/>
      <c r="F4" s="140"/>
      <c r="G4" s="140"/>
      <c r="H4" s="140"/>
    </row>
    <row r="5" spans="1:10" ht="15" customHeight="1" x14ac:dyDescent="0.3">
      <c r="A5" s="140" t="s">
        <v>102</v>
      </c>
      <c r="B5" s="140"/>
      <c r="C5" s="140"/>
      <c r="D5" s="140"/>
      <c r="E5" s="140"/>
      <c r="F5" s="140"/>
      <c r="G5" s="140"/>
      <c r="H5" s="140"/>
      <c r="I5" s="140"/>
    </row>
    <row r="6" spans="1:10" x14ac:dyDescent="0.3">
      <c r="A6" s="10" t="s">
        <v>4</v>
      </c>
      <c r="C6" s="12" t="s">
        <v>5</v>
      </c>
    </row>
    <row r="7" spans="1:10" x14ac:dyDescent="0.3">
      <c r="A7" s="10" t="s">
        <v>6</v>
      </c>
      <c r="C7" s="12" t="s">
        <v>149</v>
      </c>
      <c r="D7" s="133">
        <f>C10</f>
        <v>104</v>
      </c>
      <c r="E7" s="10" t="str">
        <f>C9</f>
        <v>воскресенье</v>
      </c>
    </row>
    <row r="8" spans="1:10" x14ac:dyDescent="0.3">
      <c r="A8" s="10" t="s">
        <v>7</v>
      </c>
      <c r="C8" s="13"/>
    </row>
    <row r="9" spans="1:10" x14ac:dyDescent="0.3">
      <c r="A9" s="10" t="s">
        <v>8</v>
      </c>
      <c r="C9" s="12" t="s">
        <v>49</v>
      </c>
    </row>
    <row r="10" spans="1:10" x14ac:dyDescent="0.3">
      <c r="A10" s="10" t="s">
        <v>9</v>
      </c>
      <c r="C10" s="86">
        <f>SUM(D16:D26)</f>
        <v>104</v>
      </c>
    </row>
    <row r="11" spans="1:10" x14ac:dyDescent="0.3">
      <c r="A11" s="10" t="s">
        <v>10</v>
      </c>
      <c r="C11" s="12" t="s">
        <v>11</v>
      </c>
    </row>
    <row r="12" spans="1:10" x14ac:dyDescent="0.3">
      <c r="A12" s="15" t="s">
        <v>12</v>
      </c>
      <c r="B12" s="15"/>
      <c r="C12" s="14" t="s">
        <v>39</v>
      </c>
      <c r="D12" s="16"/>
      <c r="F12" s="14"/>
      <c r="G12" s="14"/>
    </row>
    <row r="13" spans="1:10" x14ac:dyDescent="0.3">
      <c r="C13" s="13"/>
      <c r="G13" s="65"/>
      <c r="H13" s="10" t="s">
        <v>179</v>
      </c>
    </row>
    <row r="14" spans="1:10" x14ac:dyDescent="0.3">
      <c r="A14" s="141" t="s">
        <v>13</v>
      </c>
      <c r="B14" s="143" t="s">
        <v>14</v>
      </c>
      <c r="C14" s="145" t="s">
        <v>15</v>
      </c>
      <c r="D14" s="143" t="s">
        <v>16</v>
      </c>
      <c r="E14" s="143" t="s">
        <v>17</v>
      </c>
      <c r="F14" s="143"/>
      <c r="G14" s="143"/>
      <c r="H14" s="143"/>
      <c r="I14" s="143" t="s">
        <v>18</v>
      </c>
    </row>
    <row r="15" spans="1:10" ht="27.6" x14ac:dyDescent="0.3">
      <c r="A15" s="142"/>
      <c r="B15" s="144"/>
      <c r="C15" s="146"/>
      <c r="D15" s="147"/>
      <c r="E15" s="121" t="s">
        <v>151</v>
      </c>
      <c r="F15" s="121" t="s">
        <v>152</v>
      </c>
      <c r="G15" s="121" t="s">
        <v>21</v>
      </c>
      <c r="H15" s="121" t="s">
        <v>22</v>
      </c>
      <c r="I15" s="143"/>
    </row>
    <row r="16" spans="1:10" ht="27.6" x14ac:dyDescent="0.3">
      <c r="A16" s="17"/>
      <c r="B16" s="19" t="s">
        <v>25</v>
      </c>
      <c r="C16" s="25" t="s">
        <v>24</v>
      </c>
      <c r="D16" s="21"/>
      <c r="E16" s="26">
        <v>0</v>
      </c>
      <c r="F16" s="22">
        <v>0.4201388888888889</v>
      </c>
      <c r="G16" s="23">
        <v>6.9444444444444441E-3</v>
      </c>
      <c r="H16" s="24">
        <f>F16+G16</f>
        <v>0.42708333333333331</v>
      </c>
      <c r="I16" s="18" t="s">
        <v>26</v>
      </c>
    </row>
    <row r="17" spans="1:10" x14ac:dyDescent="0.3">
      <c r="A17" s="17"/>
      <c r="B17" s="19"/>
      <c r="C17" s="27" t="s">
        <v>27</v>
      </c>
      <c r="D17" s="21">
        <v>1.5</v>
      </c>
      <c r="E17" s="26">
        <v>3.4722222222222099E-3</v>
      </c>
      <c r="F17" s="22">
        <f t="shared" ref="F17:F26" si="0">H16+E17</f>
        <v>0.43055555555555552</v>
      </c>
      <c r="G17" s="125">
        <v>2.7777777777777776E-2</v>
      </c>
      <c r="H17" s="24">
        <f t="shared" ref="H17:H25" si="1">F17+G17</f>
        <v>0.45833333333333331</v>
      </c>
      <c r="I17" s="28"/>
      <c r="J17" s="10" t="s">
        <v>27</v>
      </c>
    </row>
    <row r="18" spans="1:10" ht="41.4" x14ac:dyDescent="0.3">
      <c r="A18" s="17"/>
      <c r="B18" s="29" t="s">
        <v>28</v>
      </c>
      <c r="C18" s="20" t="s">
        <v>24</v>
      </c>
      <c r="D18" s="21">
        <v>1.5</v>
      </c>
      <c r="E18" s="30">
        <v>3.472222222222222E-3</v>
      </c>
      <c r="F18" s="22">
        <f t="shared" si="0"/>
        <v>0.46180555555555552</v>
      </c>
      <c r="G18" s="125">
        <v>6.9444444444444441E-3</v>
      </c>
      <c r="H18" s="24">
        <f t="shared" si="1"/>
        <v>0.46874999999999994</v>
      </c>
      <c r="I18" s="122" t="s">
        <v>29</v>
      </c>
    </row>
    <row r="19" spans="1:10" ht="27.6" x14ac:dyDescent="0.3">
      <c r="A19" s="31">
        <v>1</v>
      </c>
      <c r="B19" s="127">
        <v>121151</v>
      </c>
      <c r="C19" s="128" t="s">
        <v>95</v>
      </c>
      <c r="D19" s="127">
        <v>38</v>
      </c>
      <c r="E19" s="129">
        <v>4.1666666666666664E-2</v>
      </c>
      <c r="F19" s="22">
        <f t="shared" si="0"/>
        <v>0.51041666666666663</v>
      </c>
      <c r="G19" s="125">
        <v>6.9444444444444441E-3</v>
      </c>
      <c r="H19" s="24">
        <f t="shared" si="1"/>
        <v>0.51736111111111105</v>
      </c>
      <c r="I19" s="122" t="s">
        <v>30</v>
      </c>
    </row>
    <row r="20" spans="1:10" ht="30" customHeight="1" x14ac:dyDescent="0.3">
      <c r="A20" s="31">
        <f>A19+1</f>
        <v>2</v>
      </c>
      <c r="B20" s="127">
        <v>125040</v>
      </c>
      <c r="C20" s="128" t="s">
        <v>98</v>
      </c>
      <c r="D20" s="127">
        <v>7.5</v>
      </c>
      <c r="E20" s="129">
        <v>1.3888888888888888E-2</v>
      </c>
      <c r="F20" s="22">
        <f t="shared" si="0"/>
        <v>0.53124999999999989</v>
      </c>
      <c r="G20" s="125">
        <v>1.38888888888889E-2</v>
      </c>
      <c r="H20" s="24">
        <f t="shared" si="1"/>
        <v>0.54513888888888884</v>
      </c>
      <c r="I20" s="151" t="s">
        <v>31</v>
      </c>
    </row>
    <row r="21" spans="1:10" x14ac:dyDescent="0.3">
      <c r="A21" s="31">
        <f t="shared" ref="A21:A24" si="2">A20+1</f>
        <v>3</v>
      </c>
      <c r="B21" s="127">
        <v>125124</v>
      </c>
      <c r="C21" s="128" t="s">
        <v>99</v>
      </c>
      <c r="D21" s="127">
        <v>2.5</v>
      </c>
      <c r="E21" s="129">
        <v>6.9444444444444441E-3</v>
      </c>
      <c r="F21" s="33">
        <f t="shared" si="0"/>
        <v>0.55208333333333326</v>
      </c>
      <c r="G21" s="125">
        <v>1.38888888888889E-2</v>
      </c>
      <c r="H21" s="24">
        <f t="shared" si="1"/>
        <v>0.56597222222222221</v>
      </c>
      <c r="I21" s="151"/>
    </row>
    <row r="22" spans="1:10" x14ac:dyDescent="0.3">
      <c r="A22" s="31">
        <f t="shared" si="2"/>
        <v>4</v>
      </c>
      <c r="B22" s="127">
        <v>127220</v>
      </c>
      <c r="C22" s="128" t="s">
        <v>100</v>
      </c>
      <c r="D22" s="127">
        <v>3</v>
      </c>
      <c r="E22" s="129">
        <v>6.9444444444444441E-3</v>
      </c>
      <c r="F22" s="33">
        <f t="shared" si="0"/>
        <v>0.57291666666666663</v>
      </c>
      <c r="G22" s="125">
        <v>1.38888888888889E-2</v>
      </c>
      <c r="H22" s="24">
        <f t="shared" si="1"/>
        <v>0.58680555555555558</v>
      </c>
      <c r="I22" s="151"/>
    </row>
    <row r="23" spans="1:10" x14ac:dyDescent="0.3">
      <c r="A23" s="31">
        <f t="shared" si="2"/>
        <v>5</v>
      </c>
      <c r="B23" s="127">
        <v>127015</v>
      </c>
      <c r="C23" s="128" t="s">
        <v>101</v>
      </c>
      <c r="D23" s="127">
        <v>2.5</v>
      </c>
      <c r="E23" s="129">
        <v>6.9444444444444441E-3</v>
      </c>
      <c r="F23" s="33">
        <f t="shared" si="0"/>
        <v>0.59375</v>
      </c>
      <c r="G23" s="125">
        <v>1.38888888888889E-2</v>
      </c>
      <c r="H23" s="24">
        <f t="shared" si="1"/>
        <v>0.60763888888888895</v>
      </c>
      <c r="I23" s="151"/>
    </row>
    <row r="24" spans="1:10" ht="27.6" x14ac:dyDescent="0.3">
      <c r="A24" s="31">
        <f t="shared" si="2"/>
        <v>6</v>
      </c>
      <c r="B24" s="127">
        <v>121151</v>
      </c>
      <c r="C24" s="128" t="s">
        <v>95</v>
      </c>
      <c r="D24" s="127">
        <v>11</v>
      </c>
      <c r="E24" s="129">
        <v>2.0833333333333332E-2</v>
      </c>
      <c r="F24" s="22">
        <f t="shared" si="0"/>
        <v>0.62847222222222232</v>
      </c>
      <c r="G24" s="125">
        <v>6.9444444444444441E-3</v>
      </c>
      <c r="H24" s="24">
        <f t="shared" si="1"/>
        <v>0.63541666666666674</v>
      </c>
      <c r="I24" s="122" t="s">
        <v>32</v>
      </c>
      <c r="J24" s="10" t="s">
        <v>171</v>
      </c>
    </row>
    <row r="25" spans="1:10" ht="27.6" x14ac:dyDescent="0.3">
      <c r="A25" s="31"/>
      <c r="B25" s="19" t="s">
        <v>23</v>
      </c>
      <c r="C25" s="34" t="s">
        <v>24</v>
      </c>
      <c r="D25" s="32">
        <v>35</v>
      </c>
      <c r="E25" s="26">
        <v>4.1666666666666664E-2</v>
      </c>
      <c r="F25" s="22">
        <f t="shared" si="0"/>
        <v>0.67708333333333337</v>
      </c>
      <c r="G25" s="125">
        <v>2.7777777777777776E-2</v>
      </c>
      <c r="H25" s="24">
        <f t="shared" si="1"/>
        <v>0.70486111111111116</v>
      </c>
      <c r="I25" s="124"/>
    </row>
    <row r="26" spans="1:10" ht="27.6" x14ac:dyDescent="0.3">
      <c r="A26" s="31"/>
      <c r="B26" s="19" t="s">
        <v>25</v>
      </c>
      <c r="C26" s="89" t="s">
        <v>24</v>
      </c>
      <c r="D26" s="35">
        <v>1.5</v>
      </c>
      <c r="E26" s="26">
        <v>3.472222222222222E-3</v>
      </c>
      <c r="F26" s="22">
        <f t="shared" si="0"/>
        <v>0.70833333333333337</v>
      </c>
      <c r="G26" s="23">
        <v>6.9444444444444441E-3</v>
      </c>
      <c r="H26" s="24">
        <f>F26+G26</f>
        <v>0.71527777777777779</v>
      </c>
      <c r="I26" s="18" t="s">
        <v>26</v>
      </c>
    </row>
    <row r="27" spans="1:10" x14ac:dyDescent="0.3">
      <c r="D27" s="37"/>
      <c r="E27" s="38"/>
      <c r="F27" s="38"/>
      <c r="G27" s="38"/>
      <c r="H27" s="38"/>
      <c r="I27" s="39"/>
    </row>
    <row r="28" spans="1:10" x14ac:dyDescent="0.3">
      <c r="B28" s="40" t="s">
        <v>34</v>
      </c>
      <c r="C28" s="90">
        <f>H26-F16</f>
        <v>0.2951388888888889</v>
      </c>
      <c r="D28" s="40"/>
      <c r="E28" s="40"/>
      <c r="F28" s="40"/>
      <c r="G28" s="40"/>
      <c r="H28" s="41"/>
    </row>
    <row r="29" spans="1:10" x14ac:dyDescent="0.3">
      <c r="B29" s="40" t="s">
        <v>35</v>
      </c>
      <c r="C29" s="91">
        <f>SUM(E16:E26)</f>
        <v>0.14930555555555552</v>
      </c>
      <c r="D29" s="40"/>
      <c r="E29" s="42"/>
      <c r="F29" s="40"/>
      <c r="G29" s="40"/>
      <c r="H29" s="43"/>
      <c r="I29" s="44"/>
    </row>
    <row r="30" spans="1:10" x14ac:dyDescent="0.3">
      <c r="B30" s="40" t="s">
        <v>36</v>
      </c>
      <c r="C30" s="91">
        <f>SUM(G16:G26)</f>
        <v>0.14583333333333337</v>
      </c>
      <c r="D30" s="40"/>
      <c r="E30" s="40"/>
      <c r="F30" s="40"/>
      <c r="G30" s="40"/>
      <c r="H30" s="43"/>
      <c r="I30" s="46"/>
    </row>
    <row r="31" spans="1:10" x14ac:dyDescent="0.3">
      <c r="B31" s="47"/>
      <c r="C31" s="47"/>
      <c r="E31" s="48"/>
      <c r="F31" s="48"/>
      <c r="G31" s="48"/>
      <c r="H31" s="48"/>
      <c r="I31" s="44"/>
    </row>
    <row r="32" spans="1:10" x14ac:dyDescent="0.3">
      <c r="B32" s="47"/>
      <c r="C32" s="45"/>
      <c r="E32" s="48"/>
      <c r="F32" s="48"/>
      <c r="G32" s="48"/>
      <c r="H32" s="48"/>
    </row>
    <row r="33" spans="2:9" s="5" customFormat="1" x14ac:dyDescent="0.3">
      <c r="B33" s="49"/>
      <c r="E33" s="6"/>
      <c r="F33" s="6"/>
      <c r="G33" s="6"/>
      <c r="H33" s="6"/>
      <c r="I33" s="6"/>
    </row>
    <row r="37" spans="2:9" x14ac:dyDescent="0.3">
      <c r="E37" s="48"/>
    </row>
    <row r="38" spans="2:9" x14ac:dyDescent="0.3">
      <c r="E38" s="48"/>
    </row>
  </sheetData>
  <mergeCells count="9">
    <mergeCell ref="I20:I23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opLeftCell="A19" zoomScale="70" zoomScaleNormal="70" workbookViewId="0">
      <selection activeCell="A50" sqref="A44:XFD50"/>
    </sheetView>
  </sheetViews>
  <sheetFormatPr defaultColWidth="10.44140625" defaultRowHeight="13.8" x14ac:dyDescent="0.3"/>
  <cols>
    <col min="1" max="1" width="4.109375" style="10" customWidth="1"/>
    <col min="2" max="2" width="26.21875" style="10" customWidth="1"/>
    <col min="3" max="3" width="37.5546875" style="10" customWidth="1"/>
    <col min="4" max="4" width="14" style="10" customWidth="1"/>
    <col min="5" max="5" width="8.77734375" style="10" customWidth="1"/>
    <col min="6" max="7" width="10" style="10" customWidth="1"/>
    <col min="8" max="8" width="12.44140625" style="10" customWidth="1"/>
    <col min="9" max="9" width="19.44140625" style="10" customWidth="1"/>
    <col min="10" max="21" width="5.5546875" style="10" customWidth="1"/>
    <col min="22" max="16384" width="10.44140625" style="10"/>
  </cols>
  <sheetData>
    <row r="1" spans="1:12" s="106" customFormat="1" x14ac:dyDescent="0.3">
      <c r="B1" s="108"/>
      <c r="C1" s="108"/>
      <c r="F1" s="106" t="s">
        <v>0</v>
      </c>
      <c r="I1" s="109"/>
      <c r="L1" s="109"/>
    </row>
    <row r="2" spans="1:12" s="110" customFormat="1" x14ac:dyDescent="0.3">
      <c r="B2" s="111"/>
      <c r="C2" s="111"/>
      <c r="F2" s="107" t="s">
        <v>182</v>
      </c>
      <c r="G2" s="1"/>
      <c r="H2" s="1"/>
      <c r="I2" s="112"/>
      <c r="L2" s="112"/>
    </row>
    <row r="3" spans="1:12" s="110" customFormat="1" x14ac:dyDescent="0.3">
      <c r="B3" s="111"/>
      <c r="C3" s="111"/>
      <c r="F3" s="107" t="s">
        <v>1</v>
      </c>
      <c r="G3" s="1"/>
      <c r="H3" s="1"/>
      <c r="I3" s="112"/>
      <c r="L3" s="112"/>
    </row>
    <row r="4" spans="1:12" s="110" customFormat="1" x14ac:dyDescent="0.3">
      <c r="B4" s="111"/>
      <c r="C4" s="111"/>
      <c r="F4" s="107" t="s">
        <v>183</v>
      </c>
      <c r="G4" s="1"/>
      <c r="H4" s="1"/>
      <c r="I4" s="112"/>
      <c r="L4" s="112"/>
    </row>
    <row r="5" spans="1:12" s="110" customFormat="1" x14ac:dyDescent="0.3">
      <c r="B5" s="111"/>
      <c r="C5" s="111"/>
      <c r="F5" s="107" t="s">
        <v>38</v>
      </c>
      <c r="G5" s="1"/>
      <c r="H5" s="1"/>
      <c r="I5" s="112"/>
      <c r="L5" s="112"/>
    </row>
    <row r="6" spans="1:12" s="6" customFormat="1" x14ac:dyDescent="0.3">
      <c r="A6" s="2"/>
      <c r="B6" s="2"/>
      <c r="C6" s="2"/>
      <c r="D6" s="3"/>
      <c r="E6" s="4"/>
      <c r="F6" s="5"/>
      <c r="G6" s="5"/>
      <c r="H6" s="5"/>
      <c r="I6" s="5"/>
      <c r="J6" s="5"/>
    </row>
    <row r="7" spans="1:12" s="6" customFormat="1" x14ac:dyDescent="0.3">
      <c r="D7" s="7"/>
      <c r="E7" s="8"/>
      <c r="F7" s="5"/>
      <c r="G7" s="5"/>
      <c r="H7" s="5"/>
      <c r="I7" s="5"/>
      <c r="J7" s="5"/>
    </row>
    <row r="8" spans="1:12" x14ac:dyDescent="0.3">
      <c r="A8" s="9"/>
      <c r="B8" s="9"/>
      <c r="C8" s="9"/>
      <c r="D8" s="9"/>
      <c r="E8" s="9"/>
      <c r="F8" s="9"/>
      <c r="G8" s="9"/>
      <c r="H8" s="9"/>
    </row>
    <row r="9" spans="1:12" x14ac:dyDescent="0.3">
      <c r="A9" s="11"/>
      <c r="B9" s="11"/>
      <c r="C9" s="140" t="s">
        <v>2</v>
      </c>
      <c r="D9" s="140"/>
      <c r="E9" s="140"/>
      <c r="F9" s="140"/>
      <c r="G9" s="140"/>
      <c r="H9" s="140"/>
    </row>
    <row r="10" spans="1:12" ht="15" customHeight="1" x14ac:dyDescent="0.3">
      <c r="A10" s="140" t="s">
        <v>187</v>
      </c>
      <c r="B10" s="140"/>
      <c r="C10" s="140"/>
      <c r="D10" s="140"/>
      <c r="E10" s="140"/>
      <c r="F10" s="140"/>
      <c r="G10" s="140"/>
      <c r="H10" s="140"/>
      <c r="I10" s="140"/>
    </row>
    <row r="11" spans="1:12" x14ac:dyDescent="0.3">
      <c r="A11" s="10" t="s">
        <v>4</v>
      </c>
      <c r="C11" s="12" t="s">
        <v>5</v>
      </c>
    </row>
    <row r="12" spans="1:12" x14ac:dyDescent="0.3">
      <c r="A12" s="10" t="s">
        <v>6</v>
      </c>
      <c r="C12" s="12" t="s">
        <v>150</v>
      </c>
      <c r="D12" s="133">
        <f>C15</f>
        <v>109.5</v>
      </c>
      <c r="E12" s="10" t="str">
        <f>C14</f>
        <v>понедельник-воскресенье</v>
      </c>
    </row>
    <row r="13" spans="1:12" x14ac:dyDescent="0.3">
      <c r="A13" s="10" t="s">
        <v>7</v>
      </c>
      <c r="C13" s="13"/>
    </row>
    <row r="14" spans="1:12" x14ac:dyDescent="0.3">
      <c r="A14" s="10" t="s">
        <v>8</v>
      </c>
      <c r="C14" s="12" t="s">
        <v>64</v>
      </c>
    </row>
    <row r="15" spans="1:12" x14ac:dyDescent="0.3">
      <c r="A15" s="10" t="s">
        <v>9</v>
      </c>
      <c r="C15" s="86">
        <f>SUM(D21:D36)</f>
        <v>109.5</v>
      </c>
    </row>
    <row r="16" spans="1:12" x14ac:dyDescent="0.3">
      <c r="A16" s="10" t="s">
        <v>10</v>
      </c>
      <c r="C16" s="12" t="s">
        <v>11</v>
      </c>
    </row>
    <row r="17" spans="1:10" x14ac:dyDescent="0.3">
      <c r="A17" s="15" t="s">
        <v>12</v>
      </c>
      <c r="B17" s="15"/>
      <c r="C17" s="14" t="s">
        <v>39</v>
      </c>
      <c r="D17" s="16"/>
      <c r="F17" s="14"/>
      <c r="G17" s="14"/>
    </row>
    <row r="18" spans="1:10" x14ac:dyDescent="0.3">
      <c r="C18" s="13"/>
      <c r="G18" s="65"/>
      <c r="H18" s="10" t="s">
        <v>180</v>
      </c>
    </row>
    <row r="19" spans="1:10" x14ac:dyDescent="0.3">
      <c r="A19" s="141" t="s">
        <v>13</v>
      </c>
      <c r="B19" s="143" t="s">
        <v>14</v>
      </c>
      <c r="C19" s="145" t="s">
        <v>15</v>
      </c>
      <c r="D19" s="143" t="s">
        <v>16</v>
      </c>
      <c r="E19" s="143" t="s">
        <v>17</v>
      </c>
      <c r="F19" s="143"/>
      <c r="G19" s="143"/>
      <c r="H19" s="143"/>
      <c r="I19" s="143" t="s">
        <v>18</v>
      </c>
    </row>
    <row r="20" spans="1:10" ht="27.6" x14ac:dyDescent="0.3">
      <c r="A20" s="142"/>
      <c r="B20" s="144"/>
      <c r="C20" s="146"/>
      <c r="D20" s="147"/>
      <c r="E20" s="121" t="s">
        <v>151</v>
      </c>
      <c r="F20" s="121" t="s">
        <v>152</v>
      </c>
      <c r="G20" s="121" t="s">
        <v>21</v>
      </c>
      <c r="H20" s="121" t="s">
        <v>22</v>
      </c>
      <c r="I20" s="143"/>
    </row>
    <row r="21" spans="1:10" ht="27.6" x14ac:dyDescent="0.3">
      <c r="A21" s="17"/>
      <c r="B21" s="19" t="s">
        <v>25</v>
      </c>
      <c r="C21" s="25" t="s">
        <v>24</v>
      </c>
      <c r="D21" s="21"/>
      <c r="E21" s="26">
        <v>0</v>
      </c>
      <c r="F21" s="22">
        <v>0.44791666666666669</v>
      </c>
      <c r="G21" s="23">
        <v>6.9444444444444441E-3</v>
      </c>
      <c r="H21" s="24">
        <f>F21+G21</f>
        <v>0.4548611111111111</v>
      </c>
      <c r="I21" s="18" t="s">
        <v>26</v>
      </c>
    </row>
    <row r="22" spans="1:10" x14ac:dyDescent="0.3">
      <c r="A22" s="17"/>
      <c r="B22" s="19"/>
      <c r="C22" s="27" t="s">
        <v>27</v>
      </c>
      <c r="D22" s="21">
        <v>1.5</v>
      </c>
      <c r="E22" s="26">
        <v>3.4722222222222099E-3</v>
      </c>
      <c r="F22" s="22">
        <f t="shared" ref="F22:F36" si="0">H21+E22</f>
        <v>0.45833333333333331</v>
      </c>
      <c r="G22" s="125">
        <v>2.7777777777777776E-2</v>
      </c>
      <c r="H22" s="24">
        <f t="shared" ref="H22:H35" si="1">F22+G22</f>
        <v>0.4861111111111111</v>
      </c>
      <c r="I22" s="28"/>
      <c r="J22" s="10" t="s">
        <v>27</v>
      </c>
    </row>
    <row r="23" spans="1:10" ht="30" customHeight="1" x14ac:dyDescent="0.3">
      <c r="A23" s="17"/>
      <c r="B23" s="82" t="s">
        <v>28</v>
      </c>
      <c r="C23" s="83" t="s">
        <v>24</v>
      </c>
      <c r="D23" s="92">
        <v>1.5</v>
      </c>
      <c r="E23" s="94">
        <v>3.472222222222222E-3</v>
      </c>
      <c r="F23" s="84">
        <f t="shared" si="0"/>
        <v>0.48958333333333331</v>
      </c>
      <c r="G23" s="125">
        <v>6.9444444444444441E-3</v>
      </c>
      <c r="H23" s="85">
        <f t="shared" si="1"/>
        <v>0.49652777777777773</v>
      </c>
      <c r="I23" s="120" t="s">
        <v>29</v>
      </c>
    </row>
    <row r="24" spans="1:10" ht="15" customHeight="1" x14ac:dyDescent="0.3">
      <c r="A24" s="31">
        <v>1</v>
      </c>
      <c r="B24" s="95">
        <v>123376</v>
      </c>
      <c r="C24" s="99" t="s">
        <v>87</v>
      </c>
      <c r="D24" s="95">
        <v>42</v>
      </c>
      <c r="E24" s="98">
        <v>5.5555555555555552E-2</v>
      </c>
      <c r="F24" s="84">
        <f>H23+E24</f>
        <v>0.55208333333333326</v>
      </c>
      <c r="G24" s="125">
        <v>6.9444444444444441E-3</v>
      </c>
      <c r="H24" s="85">
        <f t="shared" si="1"/>
        <v>0.55902777777777768</v>
      </c>
      <c r="I24" s="137" t="s">
        <v>30</v>
      </c>
    </row>
    <row r="25" spans="1:10" x14ac:dyDescent="0.3">
      <c r="A25" s="31">
        <f>A24+1</f>
        <v>2</v>
      </c>
      <c r="B25" s="95">
        <v>123242</v>
      </c>
      <c r="C25" s="99" t="s">
        <v>88</v>
      </c>
      <c r="D25" s="95">
        <v>1</v>
      </c>
      <c r="E25" s="98">
        <v>6.9444444444444441E-3</v>
      </c>
      <c r="F25" s="84">
        <f t="shared" si="0"/>
        <v>0.5659722222222221</v>
      </c>
      <c r="G25" s="125">
        <v>6.9444444444444441E-3</v>
      </c>
      <c r="H25" s="85">
        <f t="shared" si="1"/>
        <v>0.57291666666666652</v>
      </c>
      <c r="I25" s="139"/>
    </row>
    <row r="26" spans="1:10" x14ac:dyDescent="0.3">
      <c r="A26" s="31">
        <f t="shared" ref="A26:A34" si="2">A25+1</f>
        <v>3</v>
      </c>
      <c r="B26" s="95">
        <v>123557</v>
      </c>
      <c r="C26" s="99" t="s">
        <v>94</v>
      </c>
      <c r="D26" s="95">
        <v>4.5</v>
      </c>
      <c r="E26" s="98">
        <v>1.3888888888888888E-2</v>
      </c>
      <c r="F26" s="84">
        <f t="shared" si="0"/>
        <v>0.58680555555555536</v>
      </c>
      <c r="G26" s="125">
        <v>6.9444444444444441E-3</v>
      </c>
      <c r="H26" s="85">
        <f t="shared" si="1"/>
        <v>0.59374999999999978</v>
      </c>
      <c r="I26" s="138"/>
    </row>
    <row r="27" spans="1:10" ht="15" customHeight="1" x14ac:dyDescent="0.3">
      <c r="A27" s="31">
        <f t="shared" si="2"/>
        <v>4</v>
      </c>
      <c r="B27" s="95">
        <v>125196</v>
      </c>
      <c r="C27" s="99" t="s">
        <v>92</v>
      </c>
      <c r="D27" s="95">
        <v>2</v>
      </c>
      <c r="E27" s="98">
        <v>6.9444444444444441E-3</v>
      </c>
      <c r="F27" s="84">
        <f t="shared" si="0"/>
        <v>0.6006944444444442</v>
      </c>
      <c r="G27" s="125">
        <v>1.38888888888889E-2</v>
      </c>
      <c r="H27" s="85">
        <f t="shared" si="1"/>
        <v>0.61458333333333315</v>
      </c>
      <c r="I27" s="137" t="s">
        <v>31</v>
      </c>
    </row>
    <row r="28" spans="1:10" ht="15" customHeight="1" x14ac:dyDescent="0.3">
      <c r="A28" s="31">
        <f t="shared" si="2"/>
        <v>5</v>
      </c>
      <c r="B28" s="95">
        <v>127055</v>
      </c>
      <c r="C28" s="99" t="s">
        <v>91</v>
      </c>
      <c r="D28" s="95">
        <v>2</v>
      </c>
      <c r="E28" s="98">
        <v>6.9444444444444441E-3</v>
      </c>
      <c r="F28" s="84">
        <f>H27+E28</f>
        <v>0.62152777777777757</v>
      </c>
      <c r="G28" s="125">
        <v>1.38888888888889E-2</v>
      </c>
      <c r="H28" s="85">
        <f t="shared" si="1"/>
        <v>0.63541666666666652</v>
      </c>
      <c r="I28" s="139"/>
    </row>
    <row r="29" spans="1:10" x14ac:dyDescent="0.3">
      <c r="A29" s="31">
        <f t="shared" si="2"/>
        <v>6</v>
      </c>
      <c r="B29" s="95">
        <v>125375</v>
      </c>
      <c r="C29" s="99" t="s">
        <v>89</v>
      </c>
      <c r="D29" s="95">
        <v>4</v>
      </c>
      <c r="E29" s="98">
        <v>1.0416666666666666E-2</v>
      </c>
      <c r="F29" s="84">
        <f>H28+E29</f>
        <v>0.64583333333333315</v>
      </c>
      <c r="G29" s="125">
        <v>1.38888888888889E-2</v>
      </c>
      <c r="H29" s="85">
        <f t="shared" si="1"/>
        <v>0.6597222222222221</v>
      </c>
      <c r="I29" s="139"/>
    </row>
    <row r="30" spans="1:10" x14ac:dyDescent="0.3">
      <c r="A30" s="31">
        <f t="shared" si="2"/>
        <v>7</v>
      </c>
      <c r="B30" s="95">
        <v>125047</v>
      </c>
      <c r="C30" s="99" t="s">
        <v>90</v>
      </c>
      <c r="D30" s="95">
        <v>1.5</v>
      </c>
      <c r="E30" s="98">
        <v>3.472222222222222E-3</v>
      </c>
      <c r="F30" s="84">
        <f>H29+E30</f>
        <v>0.66319444444444431</v>
      </c>
      <c r="G30" s="125">
        <v>1.38888888888889E-2</v>
      </c>
      <c r="H30" s="85">
        <f t="shared" si="1"/>
        <v>0.67708333333333326</v>
      </c>
      <c r="I30" s="139"/>
    </row>
    <row r="31" spans="1:10" x14ac:dyDescent="0.3">
      <c r="A31" s="31">
        <f t="shared" si="2"/>
        <v>8</v>
      </c>
      <c r="B31" s="95">
        <v>123056</v>
      </c>
      <c r="C31" s="99" t="s">
        <v>93</v>
      </c>
      <c r="D31" s="95">
        <v>2.5</v>
      </c>
      <c r="E31" s="98">
        <v>6.9444444444444441E-3</v>
      </c>
      <c r="F31" s="84">
        <f>H30+E31</f>
        <v>0.68402777777777768</v>
      </c>
      <c r="G31" s="125">
        <v>1.38888888888889E-2</v>
      </c>
      <c r="H31" s="85">
        <f t="shared" si="1"/>
        <v>0.69791666666666663</v>
      </c>
      <c r="I31" s="138"/>
    </row>
    <row r="32" spans="1:10" ht="15" customHeight="1" x14ac:dyDescent="0.3">
      <c r="A32" s="31">
        <f t="shared" si="2"/>
        <v>9</v>
      </c>
      <c r="B32" s="95">
        <v>123557</v>
      </c>
      <c r="C32" s="99" t="s">
        <v>94</v>
      </c>
      <c r="D32" s="95">
        <v>1.5</v>
      </c>
      <c r="E32" s="98">
        <v>3.472222222222222E-3</v>
      </c>
      <c r="F32" s="84">
        <f t="shared" si="0"/>
        <v>0.70138888888888884</v>
      </c>
      <c r="G32" s="125">
        <v>6.9444444444444441E-3</v>
      </c>
      <c r="H32" s="85">
        <f t="shared" si="1"/>
        <v>0.70833333333333326</v>
      </c>
      <c r="I32" s="137" t="s">
        <v>32</v>
      </c>
    </row>
    <row r="33" spans="1:10" ht="30" customHeight="1" x14ac:dyDescent="0.3">
      <c r="A33" s="31">
        <f t="shared" si="2"/>
        <v>10</v>
      </c>
      <c r="B33" s="95">
        <v>123242</v>
      </c>
      <c r="C33" s="99" t="s">
        <v>88</v>
      </c>
      <c r="D33" s="95">
        <v>3.5</v>
      </c>
      <c r="E33" s="98">
        <v>1.0416666666666666E-2</v>
      </c>
      <c r="F33" s="84">
        <f t="shared" si="0"/>
        <v>0.71874999999999989</v>
      </c>
      <c r="G33" s="125">
        <v>6.9444444444444441E-3</v>
      </c>
      <c r="H33" s="85">
        <f t="shared" si="1"/>
        <v>0.72569444444444431</v>
      </c>
      <c r="I33" s="139"/>
    </row>
    <row r="34" spans="1:10" x14ac:dyDescent="0.3">
      <c r="A34" s="31">
        <f t="shared" si="2"/>
        <v>11</v>
      </c>
      <c r="B34" s="95">
        <v>123376</v>
      </c>
      <c r="C34" s="99" t="s">
        <v>87</v>
      </c>
      <c r="D34" s="95">
        <v>2.5</v>
      </c>
      <c r="E34" s="98">
        <v>6.9444444444444441E-3</v>
      </c>
      <c r="F34" s="84">
        <f t="shared" si="0"/>
        <v>0.73263888888888873</v>
      </c>
      <c r="G34" s="125">
        <v>6.9444444444444441E-3</v>
      </c>
      <c r="H34" s="85">
        <f t="shared" si="1"/>
        <v>0.73958333333333315</v>
      </c>
      <c r="I34" s="138"/>
      <c r="J34" s="10" t="s">
        <v>171</v>
      </c>
    </row>
    <row r="35" spans="1:10" ht="27.6" x14ac:dyDescent="0.3">
      <c r="A35" s="31"/>
      <c r="B35" s="19" t="s">
        <v>23</v>
      </c>
      <c r="C35" s="34" t="s">
        <v>24</v>
      </c>
      <c r="D35" s="32">
        <v>38</v>
      </c>
      <c r="E35" s="26">
        <v>4.8611111111111112E-2</v>
      </c>
      <c r="F35" s="22">
        <f t="shared" si="0"/>
        <v>0.78819444444444431</v>
      </c>
      <c r="G35" s="125">
        <v>2.7777777777777776E-2</v>
      </c>
      <c r="H35" s="24">
        <f t="shared" si="1"/>
        <v>0.8159722222222221</v>
      </c>
      <c r="I35" s="124"/>
    </row>
    <row r="36" spans="1:10" ht="27.6" x14ac:dyDescent="0.3">
      <c r="A36" s="31"/>
      <c r="B36" s="19" t="s">
        <v>25</v>
      </c>
      <c r="C36" s="89" t="s">
        <v>24</v>
      </c>
      <c r="D36" s="35">
        <v>1.5</v>
      </c>
      <c r="E36" s="26">
        <v>3.472222222222222E-3</v>
      </c>
      <c r="F36" s="22">
        <f t="shared" si="0"/>
        <v>0.81944444444444431</v>
      </c>
      <c r="G36" s="23">
        <v>6.9444444444444441E-3</v>
      </c>
      <c r="H36" s="24">
        <f>F36+G36</f>
        <v>0.82638888888888873</v>
      </c>
      <c r="I36" s="18" t="s">
        <v>26</v>
      </c>
    </row>
    <row r="37" spans="1:10" x14ac:dyDescent="0.3">
      <c r="D37" s="37"/>
      <c r="E37" s="38"/>
      <c r="F37" s="38"/>
      <c r="G37" s="38"/>
      <c r="H37" s="38"/>
      <c r="I37" s="39"/>
    </row>
    <row r="38" spans="1:10" x14ac:dyDescent="0.3">
      <c r="B38" s="40" t="s">
        <v>34</v>
      </c>
      <c r="C38" s="90">
        <f>H36-F21</f>
        <v>0.37847222222222204</v>
      </c>
      <c r="D38" s="40"/>
      <c r="E38" s="40"/>
      <c r="F38" s="40"/>
      <c r="G38" s="40"/>
      <c r="H38" s="41"/>
    </row>
    <row r="39" spans="1:10" x14ac:dyDescent="0.3">
      <c r="B39" s="40" t="s">
        <v>35</v>
      </c>
      <c r="C39" s="91">
        <f>SUM(E21:E36)</f>
        <v>0.19097222222222221</v>
      </c>
      <c r="D39" s="40"/>
      <c r="E39" s="42"/>
      <c r="F39" s="40"/>
      <c r="G39" s="40"/>
      <c r="H39" s="43"/>
      <c r="I39" s="44"/>
    </row>
    <row r="40" spans="1:10" x14ac:dyDescent="0.3">
      <c r="B40" s="40" t="s">
        <v>36</v>
      </c>
      <c r="C40" s="91">
        <f>SUM(G21:G36)</f>
        <v>0.18750000000000008</v>
      </c>
      <c r="D40" s="40"/>
      <c r="E40" s="40"/>
      <c r="F40" s="40"/>
      <c r="G40" s="40"/>
      <c r="H40" s="43"/>
      <c r="I40" s="46"/>
    </row>
    <row r="41" spans="1:10" x14ac:dyDescent="0.3">
      <c r="B41" s="47"/>
      <c r="C41" s="47"/>
      <c r="E41" s="48"/>
      <c r="F41" s="48"/>
      <c r="G41" s="48"/>
      <c r="H41" s="48"/>
      <c r="I41" s="44"/>
    </row>
    <row r="42" spans="1:10" x14ac:dyDescent="0.3">
      <c r="B42" s="47"/>
      <c r="C42" s="45"/>
      <c r="E42" s="48"/>
      <c r="F42" s="48"/>
      <c r="G42" s="48"/>
      <c r="H42" s="48"/>
    </row>
    <row r="43" spans="1:10" s="5" customFormat="1" x14ac:dyDescent="0.3">
      <c r="B43" s="49"/>
      <c r="E43" s="6"/>
      <c r="F43" s="6"/>
      <c r="G43" s="6"/>
      <c r="H43" s="6"/>
      <c r="I43" s="6"/>
    </row>
    <row r="47" spans="1:10" x14ac:dyDescent="0.3">
      <c r="E47" s="48"/>
    </row>
    <row r="48" spans="1:10" x14ac:dyDescent="0.3">
      <c r="E48" s="48"/>
    </row>
  </sheetData>
  <mergeCells count="11">
    <mergeCell ref="I24:I26"/>
    <mergeCell ref="I27:I31"/>
    <mergeCell ref="I32:I34"/>
    <mergeCell ref="C9:H9"/>
    <mergeCell ref="A10:I10"/>
    <mergeCell ref="A19:A20"/>
    <mergeCell ref="B19:B20"/>
    <mergeCell ref="C19:C20"/>
    <mergeCell ref="D19:D20"/>
    <mergeCell ref="E19:H19"/>
    <mergeCell ref="I19:I20"/>
  </mergeCells>
  <pageMargins left="0.59055118110236227" right="0.39370078740157483" top="0.59055118110236227" bottom="0.39370078740157483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opLeftCell="A10" zoomScale="70" zoomScaleNormal="70" workbookViewId="0">
      <selection activeCell="D33" sqref="D33"/>
    </sheetView>
  </sheetViews>
  <sheetFormatPr defaultColWidth="10.44140625" defaultRowHeight="13.8" x14ac:dyDescent="0.3"/>
  <cols>
    <col min="1" max="1" width="4.109375" style="10" customWidth="1"/>
    <col min="2" max="2" width="26.21875" style="10" customWidth="1"/>
    <col min="3" max="3" width="37.5546875" style="10" customWidth="1"/>
    <col min="4" max="4" width="14" style="10" customWidth="1"/>
    <col min="5" max="5" width="8.77734375" style="10" customWidth="1"/>
    <col min="6" max="7" width="10" style="10" customWidth="1"/>
    <col min="8" max="8" width="12.44140625" style="10" customWidth="1"/>
    <col min="9" max="9" width="19.44140625" style="10" customWidth="1"/>
    <col min="10" max="21" width="5.5546875" style="10" customWidth="1"/>
    <col min="22" max="16384" width="10.44140625" style="10"/>
  </cols>
  <sheetData>
    <row r="1" spans="1:10" s="6" customFormat="1" x14ac:dyDescent="0.3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3">
      <c r="D2" s="7"/>
      <c r="E2" s="8"/>
      <c r="F2" s="5"/>
      <c r="G2" s="5"/>
      <c r="H2" s="5"/>
      <c r="I2" s="5"/>
      <c r="J2" s="5"/>
    </row>
    <row r="3" spans="1:10" x14ac:dyDescent="0.3">
      <c r="A3" s="9"/>
      <c r="B3" s="9"/>
      <c r="C3" s="9"/>
      <c r="D3" s="9"/>
      <c r="E3" s="9"/>
      <c r="F3" s="9"/>
      <c r="G3" s="9"/>
      <c r="H3" s="9"/>
    </row>
    <row r="4" spans="1:10" x14ac:dyDescent="0.3">
      <c r="A4" s="11"/>
      <c r="B4" s="11"/>
      <c r="C4" s="140" t="s">
        <v>2</v>
      </c>
      <c r="D4" s="140"/>
      <c r="E4" s="140"/>
      <c r="F4" s="140"/>
      <c r="G4" s="140"/>
      <c r="H4" s="140"/>
    </row>
    <row r="5" spans="1:10" ht="15" customHeight="1" x14ac:dyDescent="0.3">
      <c r="A5" s="140" t="s">
        <v>188</v>
      </c>
      <c r="B5" s="140"/>
      <c r="C5" s="140"/>
      <c r="D5" s="140"/>
      <c r="E5" s="140"/>
      <c r="F5" s="140"/>
      <c r="G5" s="140"/>
      <c r="H5" s="140"/>
      <c r="I5" s="140"/>
    </row>
    <row r="6" spans="1:10" x14ac:dyDescent="0.3">
      <c r="A6" s="10" t="s">
        <v>4</v>
      </c>
      <c r="C6" s="12" t="s">
        <v>5</v>
      </c>
    </row>
    <row r="7" spans="1:10" x14ac:dyDescent="0.3">
      <c r="A7" s="10" t="s">
        <v>6</v>
      </c>
      <c r="C7" s="12" t="s">
        <v>189</v>
      </c>
      <c r="D7" s="133">
        <f>C10</f>
        <v>104.5</v>
      </c>
      <c r="E7" s="10" t="str">
        <f>C9</f>
        <v>понедельник-воскресенье</v>
      </c>
    </row>
    <row r="8" spans="1:10" x14ac:dyDescent="0.3">
      <c r="A8" s="10" t="s">
        <v>7</v>
      </c>
      <c r="C8" s="13"/>
    </row>
    <row r="9" spans="1:10" x14ac:dyDescent="0.3">
      <c r="A9" s="10" t="s">
        <v>8</v>
      </c>
      <c r="C9" s="12" t="s">
        <v>64</v>
      </c>
    </row>
    <row r="10" spans="1:10" x14ac:dyDescent="0.3">
      <c r="A10" s="10" t="s">
        <v>9</v>
      </c>
      <c r="C10" s="86">
        <f>SUM(D16:D27)</f>
        <v>104.5</v>
      </c>
    </row>
    <row r="11" spans="1:10" x14ac:dyDescent="0.3">
      <c r="A11" s="10" t="s">
        <v>10</v>
      </c>
      <c r="C11" s="12" t="s">
        <v>11</v>
      </c>
    </row>
    <row r="12" spans="1:10" x14ac:dyDescent="0.3">
      <c r="A12" s="15" t="s">
        <v>12</v>
      </c>
      <c r="B12" s="15"/>
      <c r="C12" s="14" t="s">
        <v>39</v>
      </c>
      <c r="D12" s="16"/>
      <c r="F12" s="14"/>
      <c r="G12" s="14"/>
    </row>
    <row r="13" spans="1:10" x14ac:dyDescent="0.3">
      <c r="C13" s="13"/>
      <c r="G13" s="65"/>
      <c r="H13" s="10" t="s">
        <v>179</v>
      </c>
    </row>
    <row r="14" spans="1:10" x14ac:dyDescent="0.3">
      <c r="A14" s="141" t="s">
        <v>13</v>
      </c>
      <c r="B14" s="143" t="s">
        <v>14</v>
      </c>
      <c r="C14" s="145" t="s">
        <v>15</v>
      </c>
      <c r="D14" s="143" t="s">
        <v>16</v>
      </c>
      <c r="E14" s="143" t="s">
        <v>17</v>
      </c>
      <c r="F14" s="143"/>
      <c r="G14" s="143"/>
      <c r="H14" s="143"/>
      <c r="I14" s="143" t="s">
        <v>18</v>
      </c>
    </row>
    <row r="15" spans="1:10" ht="27.6" x14ac:dyDescent="0.3">
      <c r="A15" s="142"/>
      <c r="B15" s="144"/>
      <c r="C15" s="146"/>
      <c r="D15" s="147"/>
      <c r="E15" s="121" t="s">
        <v>151</v>
      </c>
      <c r="F15" s="121" t="s">
        <v>152</v>
      </c>
      <c r="G15" s="121" t="s">
        <v>21</v>
      </c>
      <c r="H15" s="121" t="s">
        <v>22</v>
      </c>
      <c r="I15" s="143"/>
    </row>
    <row r="16" spans="1:10" ht="27.6" x14ac:dyDescent="0.3">
      <c r="A16" s="17"/>
      <c r="B16" s="19" t="s">
        <v>25</v>
      </c>
      <c r="C16" s="25" t="s">
        <v>24</v>
      </c>
      <c r="D16" s="21"/>
      <c r="E16" s="26">
        <v>0</v>
      </c>
      <c r="F16" s="22">
        <v>0.44791666666666669</v>
      </c>
      <c r="G16" s="23">
        <v>6.9444444444444441E-3</v>
      </c>
      <c r="H16" s="24">
        <f>F16+G16</f>
        <v>0.4548611111111111</v>
      </c>
      <c r="I16" s="18" t="s">
        <v>26</v>
      </c>
    </row>
    <row r="17" spans="1:10" x14ac:dyDescent="0.3">
      <c r="A17" s="17"/>
      <c r="B17" s="19"/>
      <c r="C17" s="27" t="s">
        <v>27</v>
      </c>
      <c r="D17" s="21">
        <v>1.5</v>
      </c>
      <c r="E17" s="26">
        <v>3.4722222222222099E-3</v>
      </c>
      <c r="F17" s="22">
        <f t="shared" ref="F17:F27" si="0">H16+E17</f>
        <v>0.45833333333333331</v>
      </c>
      <c r="G17" s="125">
        <v>2.7777777777777776E-2</v>
      </c>
      <c r="H17" s="24">
        <f t="shared" ref="H17:H26" si="1">F17+G17</f>
        <v>0.4861111111111111</v>
      </c>
      <c r="I17" s="28"/>
      <c r="J17" s="10" t="s">
        <v>27</v>
      </c>
    </row>
    <row r="18" spans="1:10" ht="41.4" x14ac:dyDescent="0.3">
      <c r="A18" s="17"/>
      <c r="B18" s="29" t="s">
        <v>28</v>
      </c>
      <c r="C18" s="20" t="s">
        <v>24</v>
      </c>
      <c r="D18" s="21">
        <v>1.5</v>
      </c>
      <c r="E18" s="30">
        <v>3.472222222222222E-3</v>
      </c>
      <c r="F18" s="22">
        <f t="shared" si="0"/>
        <v>0.48958333333333331</v>
      </c>
      <c r="G18" s="125">
        <v>6.9444444444444441E-3</v>
      </c>
      <c r="H18" s="24">
        <f t="shared" si="1"/>
        <v>0.49652777777777773</v>
      </c>
      <c r="I18" s="124" t="s">
        <v>29</v>
      </c>
    </row>
    <row r="19" spans="1:10" x14ac:dyDescent="0.3">
      <c r="A19" s="31">
        <v>1</v>
      </c>
      <c r="B19" s="127">
        <v>123100</v>
      </c>
      <c r="C19" s="128" t="s">
        <v>96</v>
      </c>
      <c r="D19" s="127">
        <v>39</v>
      </c>
      <c r="E19" s="129">
        <v>4.8611111111111112E-2</v>
      </c>
      <c r="F19" s="22">
        <f t="shared" si="0"/>
        <v>0.54513888888888884</v>
      </c>
      <c r="G19" s="125">
        <v>6.9444444444444441E-3</v>
      </c>
      <c r="H19" s="24">
        <f t="shared" si="1"/>
        <v>0.55208333333333326</v>
      </c>
      <c r="I19" s="149" t="s">
        <v>30</v>
      </c>
    </row>
    <row r="20" spans="1:10" ht="15" customHeight="1" x14ac:dyDescent="0.3">
      <c r="A20" s="31">
        <f>A19+1</f>
        <v>2</v>
      </c>
      <c r="B20" s="127">
        <v>123022</v>
      </c>
      <c r="C20" s="128" t="s">
        <v>97</v>
      </c>
      <c r="D20" s="127">
        <v>1.5</v>
      </c>
      <c r="E20" s="129">
        <v>6.9444444444444441E-3</v>
      </c>
      <c r="F20" s="22">
        <f t="shared" si="0"/>
        <v>0.55902777777777768</v>
      </c>
      <c r="G20" s="125">
        <v>6.9444444444444441E-3</v>
      </c>
      <c r="H20" s="24">
        <f t="shared" si="1"/>
        <v>0.5659722222222221</v>
      </c>
      <c r="I20" s="150"/>
    </row>
    <row r="21" spans="1:10" ht="27.6" x14ac:dyDescent="0.3">
      <c r="A21" s="31">
        <f t="shared" ref="A21:A25" si="2">A20+1</f>
        <v>3</v>
      </c>
      <c r="B21" s="127">
        <v>123423</v>
      </c>
      <c r="C21" s="128" t="s">
        <v>126</v>
      </c>
      <c r="D21" s="127">
        <v>6.5</v>
      </c>
      <c r="E21" s="129">
        <v>1.0416666666666666E-2</v>
      </c>
      <c r="F21" s="33">
        <f t="shared" si="0"/>
        <v>0.57638888888888873</v>
      </c>
      <c r="G21" s="125">
        <v>1.38888888888889E-2</v>
      </c>
      <c r="H21" s="24">
        <f t="shared" si="1"/>
        <v>0.59027777777777768</v>
      </c>
      <c r="I21" s="148" t="s">
        <v>31</v>
      </c>
    </row>
    <row r="22" spans="1:10" x14ac:dyDescent="0.3">
      <c r="A22" s="31">
        <f t="shared" si="2"/>
        <v>4</v>
      </c>
      <c r="B22" s="127">
        <v>123103</v>
      </c>
      <c r="C22" s="128" t="s">
        <v>124</v>
      </c>
      <c r="D22" s="127">
        <v>3</v>
      </c>
      <c r="E22" s="129">
        <v>6.9444444444444441E-3</v>
      </c>
      <c r="F22" s="33">
        <f t="shared" si="0"/>
        <v>0.5972222222222221</v>
      </c>
      <c r="G22" s="125">
        <v>1.38888888888889E-2</v>
      </c>
      <c r="H22" s="24">
        <f t="shared" si="1"/>
        <v>0.61111111111111105</v>
      </c>
      <c r="I22" s="149"/>
    </row>
    <row r="23" spans="1:10" ht="27.6" x14ac:dyDescent="0.3">
      <c r="A23" s="31">
        <f t="shared" si="2"/>
        <v>5</v>
      </c>
      <c r="B23" s="127">
        <v>123154</v>
      </c>
      <c r="C23" s="128" t="s">
        <v>125</v>
      </c>
      <c r="D23" s="127">
        <v>1.5</v>
      </c>
      <c r="E23" s="129">
        <v>6.9444444444444441E-3</v>
      </c>
      <c r="F23" s="33">
        <f t="shared" si="0"/>
        <v>0.61805555555555547</v>
      </c>
      <c r="G23" s="125">
        <v>1.38888888888889E-2</v>
      </c>
      <c r="H23" s="24">
        <f t="shared" si="1"/>
        <v>0.63194444444444442</v>
      </c>
      <c r="I23" s="150"/>
    </row>
    <row r="24" spans="1:10" ht="27.6" x14ac:dyDescent="0.3">
      <c r="A24" s="31">
        <f t="shared" si="2"/>
        <v>6</v>
      </c>
      <c r="B24" s="127">
        <v>123022</v>
      </c>
      <c r="C24" s="128" t="s">
        <v>97</v>
      </c>
      <c r="D24" s="127">
        <v>8.5</v>
      </c>
      <c r="E24" s="129">
        <v>1.3888888888888888E-2</v>
      </c>
      <c r="F24" s="33">
        <f t="shared" si="0"/>
        <v>0.64583333333333326</v>
      </c>
      <c r="G24" s="125">
        <v>6.9444444444444441E-3</v>
      </c>
      <c r="H24" s="24">
        <f t="shared" si="1"/>
        <v>0.65277777777777768</v>
      </c>
      <c r="I24" s="148" t="s">
        <v>32</v>
      </c>
    </row>
    <row r="25" spans="1:10" x14ac:dyDescent="0.3">
      <c r="A25" s="31">
        <f t="shared" si="2"/>
        <v>7</v>
      </c>
      <c r="B25" s="127">
        <v>123100</v>
      </c>
      <c r="C25" s="128" t="s">
        <v>96</v>
      </c>
      <c r="D25" s="127">
        <v>2</v>
      </c>
      <c r="E25" s="129">
        <v>6.9444444444444441E-3</v>
      </c>
      <c r="F25" s="33">
        <f>H24+E25</f>
        <v>0.6597222222222221</v>
      </c>
      <c r="G25" s="125">
        <v>6.9444444444444441E-3</v>
      </c>
      <c r="H25" s="24">
        <f t="shared" si="1"/>
        <v>0.66666666666666652</v>
      </c>
      <c r="I25" s="149"/>
      <c r="J25" s="10" t="s">
        <v>171</v>
      </c>
    </row>
    <row r="26" spans="1:10" ht="27.6" x14ac:dyDescent="0.3">
      <c r="A26" s="31"/>
      <c r="B26" s="19" t="s">
        <v>23</v>
      </c>
      <c r="C26" s="34" t="s">
        <v>24</v>
      </c>
      <c r="D26" s="32">
        <v>38</v>
      </c>
      <c r="E26" s="26">
        <v>4.8611111111111112E-2</v>
      </c>
      <c r="F26" s="33">
        <f>H25+E26</f>
        <v>0.71527777777777768</v>
      </c>
      <c r="G26" s="125">
        <v>2.7777777777777776E-2</v>
      </c>
      <c r="H26" s="24">
        <f t="shared" si="1"/>
        <v>0.74305555555555547</v>
      </c>
      <c r="I26" s="124"/>
    </row>
    <row r="27" spans="1:10" ht="27.6" x14ac:dyDescent="0.3">
      <c r="A27" s="31"/>
      <c r="B27" s="19" t="s">
        <v>25</v>
      </c>
      <c r="C27" s="89" t="s">
        <v>24</v>
      </c>
      <c r="D27" s="35">
        <v>1.5</v>
      </c>
      <c r="E27" s="26">
        <v>3.472222222222222E-3</v>
      </c>
      <c r="F27" s="22">
        <f t="shared" si="0"/>
        <v>0.74652777777777768</v>
      </c>
      <c r="G27" s="23">
        <v>6.9444444444444441E-3</v>
      </c>
      <c r="H27" s="24">
        <f>F27+G27</f>
        <v>0.7534722222222221</v>
      </c>
      <c r="I27" s="18" t="s">
        <v>26</v>
      </c>
    </row>
    <row r="28" spans="1:10" x14ac:dyDescent="0.3">
      <c r="D28" s="37"/>
      <c r="E28" s="38"/>
      <c r="F28" s="38"/>
      <c r="G28" s="38"/>
      <c r="H28" s="38"/>
      <c r="I28" s="39"/>
    </row>
    <row r="29" spans="1:10" x14ac:dyDescent="0.3">
      <c r="B29" s="40" t="s">
        <v>34</v>
      </c>
      <c r="C29" s="90">
        <f>H27-F16</f>
        <v>0.30555555555555541</v>
      </c>
      <c r="D29" s="40"/>
      <c r="E29" s="40"/>
      <c r="F29" s="40"/>
      <c r="G29" s="40"/>
      <c r="H29" s="41"/>
    </row>
    <row r="30" spans="1:10" x14ac:dyDescent="0.3">
      <c r="B30" s="40" t="s">
        <v>35</v>
      </c>
      <c r="C30" s="91">
        <f>SUM(E16:E27)</f>
        <v>0.15972222222222221</v>
      </c>
      <c r="D30" s="40"/>
      <c r="E30" s="42"/>
      <c r="F30" s="40"/>
      <c r="G30" s="40"/>
      <c r="H30" s="43"/>
      <c r="I30" s="44"/>
    </row>
    <row r="31" spans="1:10" x14ac:dyDescent="0.3">
      <c r="B31" s="40" t="s">
        <v>36</v>
      </c>
      <c r="C31" s="91">
        <f>SUM(G16:G27)</f>
        <v>0.14583333333333337</v>
      </c>
      <c r="D31" s="40"/>
      <c r="E31" s="40"/>
      <c r="F31" s="40"/>
      <c r="G31" s="40"/>
      <c r="H31" s="43"/>
      <c r="I31" s="46"/>
    </row>
    <row r="32" spans="1:10" x14ac:dyDescent="0.3">
      <c r="B32" s="47"/>
      <c r="C32" s="47"/>
      <c r="E32" s="48"/>
      <c r="F32" s="48"/>
      <c r="G32" s="48"/>
      <c r="H32" s="48"/>
      <c r="I32" s="44"/>
    </row>
    <row r="33" spans="2:9" x14ac:dyDescent="0.3">
      <c r="B33" s="47"/>
      <c r="C33" s="45"/>
      <c r="E33" s="48"/>
      <c r="F33" s="48"/>
      <c r="G33" s="48"/>
      <c r="H33" s="48"/>
    </row>
    <row r="34" spans="2:9" s="5" customFormat="1" x14ac:dyDescent="0.3">
      <c r="B34" s="49"/>
      <c r="E34" s="6"/>
      <c r="F34" s="6"/>
      <c r="G34" s="6"/>
      <c r="H34" s="6"/>
      <c r="I34" s="6"/>
    </row>
    <row r="38" spans="2:9" x14ac:dyDescent="0.3">
      <c r="E38" s="48"/>
    </row>
    <row r="39" spans="2:9" x14ac:dyDescent="0.3">
      <c r="E39" s="48"/>
    </row>
  </sheetData>
  <mergeCells count="11">
    <mergeCell ref="I19:I20"/>
    <mergeCell ref="I21:I23"/>
    <mergeCell ref="I24:I25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41"/>
  <sheetViews>
    <sheetView topLeftCell="A31" zoomScale="85" zoomScaleNormal="85" workbookViewId="0">
      <selection activeCell="A43" sqref="A37:XFD43"/>
    </sheetView>
  </sheetViews>
  <sheetFormatPr defaultColWidth="10.44140625" defaultRowHeight="13.8" x14ac:dyDescent="0.3"/>
  <cols>
    <col min="1" max="1" width="4.109375" style="10" customWidth="1"/>
    <col min="2" max="2" width="26.21875" style="10" customWidth="1"/>
    <col min="3" max="3" width="31.44140625" style="10" customWidth="1"/>
    <col min="4" max="4" width="14" style="10" customWidth="1"/>
    <col min="5" max="5" width="8.77734375" style="10" customWidth="1"/>
    <col min="6" max="7" width="10" style="10" customWidth="1"/>
    <col min="8" max="8" width="12.44140625" style="10" customWidth="1"/>
    <col min="9" max="9" width="21.77734375" style="10" customWidth="1"/>
    <col min="10" max="20" width="5.5546875" style="10" customWidth="1"/>
    <col min="21" max="16384" width="10.44140625" style="10"/>
  </cols>
  <sheetData>
    <row r="1" spans="1:10" s="6" customFormat="1" x14ac:dyDescent="0.3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3">
      <c r="D2" s="7"/>
      <c r="E2" s="8"/>
      <c r="F2" s="5"/>
      <c r="G2" s="5"/>
      <c r="H2" s="5"/>
      <c r="I2" s="5"/>
      <c r="J2" s="5"/>
    </row>
    <row r="3" spans="1:10" x14ac:dyDescent="0.3">
      <c r="A3" s="9"/>
      <c r="B3" s="9"/>
      <c r="C3" s="9"/>
      <c r="D3" s="9"/>
      <c r="E3" s="9"/>
      <c r="F3" s="9"/>
      <c r="G3" s="9"/>
      <c r="H3" s="9"/>
    </row>
    <row r="4" spans="1:10" x14ac:dyDescent="0.3">
      <c r="A4" s="11"/>
      <c r="B4" s="11"/>
      <c r="C4" s="140" t="s">
        <v>2</v>
      </c>
      <c r="D4" s="140"/>
      <c r="E4" s="140"/>
      <c r="F4" s="140"/>
      <c r="G4" s="140"/>
      <c r="H4" s="140"/>
    </row>
    <row r="5" spans="1:10" x14ac:dyDescent="0.3">
      <c r="A5" s="140" t="s">
        <v>153</v>
      </c>
      <c r="B5" s="140"/>
      <c r="C5" s="140"/>
      <c r="D5" s="140"/>
      <c r="E5" s="140"/>
      <c r="F5" s="140"/>
      <c r="G5" s="140"/>
      <c r="H5" s="140"/>
      <c r="I5" s="140"/>
    </row>
    <row r="6" spans="1:10" x14ac:dyDescent="0.3">
      <c r="A6" s="10" t="s">
        <v>4</v>
      </c>
      <c r="C6" s="12" t="s">
        <v>5</v>
      </c>
    </row>
    <row r="7" spans="1:10" x14ac:dyDescent="0.3">
      <c r="A7" s="10" t="s">
        <v>6</v>
      </c>
      <c r="C7" s="12" t="s">
        <v>154</v>
      </c>
      <c r="D7" s="133">
        <f>C10</f>
        <v>108</v>
      </c>
      <c r="E7" s="10" t="str">
        <f>C9</f>
        <v>понедельник-воскресенье</v>
      </c>
    </row>
    <row r="8" spans="1:10" x14ac:dyDescent="0.3">
      <c r="A8" s="10" t="s">
        <v>7</v>
      </c>
      <c r="C8" s="13"/>
    </row>
    <row r="9" spans="1:10" x14ac:dyDescent="0.3">
      <c r="A9" s="10" t="s">
        <v>8</v>
      </c>
      <c r="C9" s="12" t="s">
        <v>64</v>
      </c>
    </row>
    <row r="10" spans="1:10" x14ac:dyDescent="0.3">
      <c r="A10" s="10" t="s">
        <v>9</v>
      </c>
      <c r="C10" s="50">
        <f>SUM(D16:D29)</f>
        <v>108</v>
      </c>
      <c r="G10" s="10" t="s">
        <v>37</v>
      </c>
    </row>
    <row r="11" spans="1:10" x14ac:dyDescent="0.3">
      <c r="A11" s="10" t="s">
        <v>10</v>
      </c>
      <c r="C11" s="12" t="s">
        <v>11</v>
      </c>
    </row>
    <row r="12" spans="1:10" x14ac:dyDescent="0.3">
      <c r="A12" s="15" t="s">
        <v>12</v>
      </c>
      <c r="B12" s="15"/>
      <c r="C12" s="14" t="s">
        <v>155</v>
      </c>
      <c r="D12" s="16"/>
      <c r="F12" s="14"/>
      <c r="G12" s="66"/>
    </row>
    <row r="13" spans="1:10" x14ac:dyDescent="0.3">
      <c r="G13" s="67"/>
      <c r="H13" s="10" t="s">
        <v>172</v>
      </c>
    </row>
    <row r="14" spans="1:10" x14ac:dyDescent="0.3">
      <c r="A14" s="141" t="s">
        <v>13</v>
      </c>
      <c r="B14" s="143" t="s">
        <v>14</v>
      </c>
      <c r="C14" s="145" t="s">
        <v>15</v>
      </c>
      <c r="D14" s="143" t="s">
        <v>16</v>
      </c>
      <c r="E14" s="143" t="s">
        <v>17</v>
      </c>
      <c r="F14" s="143"/>
      <c r="G14" s="143"/>
      <c r="H14" s="143"/>
      <c r="I14" s="143" t="s">
        <v>18</v>
      </c>
    </row>
    <row r="15" spans="1:10" ht="27.6" x14ac:dyDescent="0.3">
      <c r="A15" s="142"/>
      <c r="B15" s="144"/>
      <c r="C15" s="146"/>
      <c r="D15" s="147"/>
      <c r="E15" s="121" t="s">
        <v>19</v>
      </c>
      <c r="F15" s="121" t="s">
        <v>20</v>
      </c>
      <c r="G15" s="121" t="s">
        <v>21</v>
      </c>
      <c r="H15" s="121" t="s">
        <v>22</v>
      </c>
      <c r="I15" s="143"/>
    </row>
    <row r="16" spans="1:10" ht="27.6" x14ac:dyDescent="0.3">
      <c r="A16" s="17"/>
      <c r="B16" s="19" t="s">
        <v>25</v>
      </c>
      <c r="C16" s="68" t="s">
        <v>24</v>
      </c>
      <c r="D16" s="36" t="s">
        <v>33</v>
      </c>
      <c r="E16" s="26">
        <v>0</v>
      </c>
      <c r="F16" s="22">
        <v>0.44791666666666669</v>
      </c>
      <c r="G16" s="23">
        <v>6.9444444444444441E-3</v>
      </c>
      <c r="H16" s="24">
        <f t="shared" ref="H16:H29" si="0">F16+G16</f>
        <v>0.4548611111111111</v>
      </c>
      <c r="I16" s="18" t="s">
        <v>26</v>
      </c>
    </row>
    <row r="17" spans="1:13" x14ac:dyDescent="0.3">
      <c r="A17" s="17"/>
      <c r="B17" s="19"/>
      <c r="C17" s="27" t="s">
        <v>27</v>
      </c>
      <c r="D17" s="21">
        <v>1.5</v>
      </c>
      <c r="E17" s="30">
        <v>3.472222222222222E-3</v>
      </c>
      <c r="F17" s="22">
        <f t="shared" ref="F17:F29" si="1">H16+E17</f>
        <v>0.45833333333333331</v>
      </c>
      <c r="G17" s="125">
        <v>2.7777777777777776E-2</v>
      </c>
      <c r="H17" s="24">
        <f t="shared" si="0"/>
        <v>0.4861111111111111</v>
      </c>
      <c r="I17" s="28"/>
    </row>
    <row r="18" spans="1:13" ht="41.4" x14ac:dyDescent="0.3">
      <c r="A18" s="17"/>
      <c r="B18" s="29" t="s">
        <v>28</v>
      </c>
      <c r="C18" s="20" t="s">
        <v>24</v>
      </c>
      <c r="D18" s="21">
        <v>1.5</v>
      </c>
      <c r="E18" s="30">
        <v>3.4722222222222099E-3</v>
      </c>
      <c r="F18" s="22">
        <f t="shared" si="1"/>
        <v>0.48958333333333331</v>
      </c>
      <c r="G18" s="125">
        <v>6.9444444444444441E-3</v>
      </c>
      <c r="H18" s="24">
        <f t="shared" si="0"/>
        <v>0.49652777777777773</v>
      </c>
      <c r="I18" s="31" t="s">
        <v>29</v>
      </c>
    </row>
    <row r="19" spans="1:13" x14ac:dyDescent="0.3">
      <c r="A19" s="31">
        <v>1</v>
      </c>
      <c r="B19" s="80">
        <v>119454</v>
      </c>
      <c r="C19" s="69" t="s">
        <v>156</v>
      </c>
      <c r="D19" s="56">
        <v>28</v>
      </c>
      <c r="E19" s="57">
        <v>3.4722222222222224E-2</v>
      </c>
      <c r="F19" s="22">
        <f t="shared" si="1"/>
        <v>0.53125</v>
      </c>
      <c r="G19" s="125">
        <v>6.9444444444444441E-3</v>
      </c>
      <c r="H19" s="24">
        <f t="shared" si="0"/>
        <v>0.53819444444444442</v>
      </c>
      <c r="I19" s="124" t="s">
        <v>157</v>
      </c>
      <c r="M19" s="70"/>
    </row>
    <row r="20" spans="1:13" x14ac:dyDescent="0.3">
      <c r="A20" s="31">
        <f>A19+1</f>
        <v>2</v>
      </c>
      <c r="B20" s="80">
        <v>117312</v>
      </c>
      <c r="C20" s="69" t="s">
        <v>158</v>
      </c>
      <c r="D20" s="58">
        <v>8</v>
      </c>
      <c r="E20" s="57">
        <v>2.0833333333333332E-2</v>
      </c>
      <c r="F20" s="22">
        <f t="shared" si="1"/>
        <v>0.55902777777777779</v>
      </c>
      <c r="G20" s="125">
        <v>6.9444444444444441E-3</v>
      </c>
      <c r="H20" s="24">
        <f t="shared" si="0"/>
        <v>0.56597222222222221</v>
      </c>
      <c r="I20" s="124" t="s">
        <v>157</v>
      </c>
      <c r="M20" s="70"/>
    </row>
    <row r="21" spans="1:13" ht="27.6" x14ac:dyDescent="0.3">
      <c r="A21" s="31">
        <f t="shared" ref="A21:A27" si="2">A20+1</f>
        <v>3</v>
      </c>
      <c r="B21" s="80">
        <v>115191</v>
      </c>
      <c r="C21" s="69" t="s">
        <v>159</v>
      </c>
      <c r="D21" s="59">
        <v>5.5</v>
      </c>
      <c r="E21" s="57">
        <v>1.3888888888888888E-2</v>
      </c>
      <c r="F21" s="22">
        <f t="shared" si="1"/>
        <v>0.57986111111111105</v>
      </c>
      <c r="G21" s="125">
        <v>1.3888888888888888E-2</v>
      </c>
      <c r="H21" s="24">
        <f t="shared" si="0"/>
        <v>0.59374999999999989</v>
      </c>
      <c r="I21" s="124" t="s">
        <v>160</v>
      </c>
      <c r="M21" s="70"/>
    </row>
    <row r="22" spans="1:13" ht="27.6" x14ac:dyDescent="0.3">
      <c r="A22" s="31">
        <f t="shared" si="2"/>
        <v>4</v>
      </c>
      <c r="B22" s="80">
        <v>115114</v>
      </c>
      <c r="C22" s="69" t="s">
        <v>161</v>
      </c>
      <c r="D22" s="59">
        <v>7</v>
      </c>
      <c r="E22" s="57">
        <v>1.3888888888888888E-2</v>
      </c>
      <c r="F22" s="22">
        <f t="shared" si="1"/>
        <v>0.60763888888888873</v>
      </c>
      <c r="G22" s="125">
        <v>1.3888888888888888E-2</v>
      </c>
      <c r="H22" s="24">
        <f t="shared" si="0"/>
        <v>0.62152777777777757</v>
      </c>
      <c r="I22" s="124" t="s">
        <v>160</v>
      </c>
      <c r="M22" s="70"/>
    </row>
    <row r="23" spans="1:13" ht="27.6" x14ac:dyDescent="0.3">
      <c r="A23" s="31">
        <f t="shared" si="2"/>
        <v>5</v>
      </c>
      <c r="B23" s="80">
        <v>115035</v>
      </c>
      <c r="C23" s="69" t="s">
        <v>162</v>
      </c>
      <c r="D23" s="60">
        <v>5</v>
      </c>
      <c r="E23" s="57">
        <v>1.0416666666666666E-2</v>
      </c>
      <c r="F23" s="22">
        <f t="shared" si="1"/>
        <v>0.6319444444444442</v>
      </c>
      <c r="G23" s="125">
        <v>1.3888888888888888E-2</v>
      </c>
      <c r="H23" s="24">
        <f t="shared" si="0"/>
        <v>0.64583333333333304</v>
      </c>
      <c r="I23" s="124" t="s">
        <v>160</v>
      </c>
      <c r="M23" s="70"/>
    </row>
    <row r="24" spans="1:13" ht="27.6" x14ac:dyDescent="0.3">
      <c r="A24" s="31">
        <f t="shared" si="2"/>
        <v>6</v>
      </c>
      <c r="B24" s="80">
        <v>119017</v>
      </c>
      <c r="C24" s="69" t="s">
        <v>163</v>
      </c>
      <c r="D24" s="59">
        <v>1.5</v>
      </c>
      <c r="E24" s="57">
        <v>3.472222222222222E-3</v>
      </c>
      <c r="F24" s="22">
        <f t="shared" si="1"/>
        <v>0.64930555555555525</v>
      </c>
      <c r="G24" s="125">
        <v>1.3888888888888888E-2</v>
      </c>
      <c r="H24" s="24">
        <f t="shared" si="0"/>
        <v>0.66319444444444409</v>
      </c>
      <c r="I24" s="124" t="s">
        <v>160</v>
      </c>
    </row>
    <row r="25" spans="1:13" ht="27.6" x14ac:dyDescent="0.3">
      <c r="A25" s="31">
        <f t="shared" si="2"/>
        <v>7</v>
      </c>
      <c r="B25" s="80">
        <v>119180</v>
      </c>
      <c r="C25" s="69" t="s">
        <v>164</v>
      </c>
      <c r="D25" s="61">
        <v>2</v>
      </c>
      <c r="E25" s="57">
        <v>6.9444444444444441E-3</v>
      </c>
      <c r="F25" s="22">
        <f t="shared" si="1"/>
        <v>0.67013888888888851</v>
      </c>
      <c r="G25" s="125">
        <v>1.3888888888888888E-2</v>
      </c>
      <c r="H25" s="24">
        <f t="shared" si="0"/>
        <v>0.68402777777777735</v>
      </c>
      <c r="I25" s="124" t="s">
        <v>160</v>
      </c>
    </row>
    <row r="26" spans="1:13" x14ac:dyDescent="0.3">
      <c r="A26" s="31">
        <f t="shared" si="2"/>
        <v>8</v>
      </c>
      <c r="B26" s="80">
        <v>117312</v>
      </c>
      <c r="C26" s="69" t="s">
        <v>158</v>
      </c>
      <c r="D26" s="56">
        <v>9</v>
      </c>
      <c r="E26" s="57">
        <v>1.7361111111111112E-2</v>
      </c>
      <c r="F26" s="22">
        <f t="shared" si="1"/>
        <v>0.70138888888888851</v>
      </c>
      <c r="G26" s="125">
        <v>6.9444444444444441E-3</v>
      </c>
      <c r="H26" s="24">
        <f t="shared" si="0"/>
        <v>0.70833333333333293</v>
      </c>
      <c r="I26" s="124" t="s">
        <v>80</v>
      </c>
    </row>
    <row r="27" spans="1:13" x14ac:dyDescent="0.3">
      <c r="A27" s="31">
        <f t="shared" si="2"/>
        <v>9</v>
      </c>
      <c r="B27" s="80">
        <v>119454</v>
      </c>
      <c r="C27" s="69" t="s">
        <v>156</v>
      </c>
      <c r="D27" s="56">
        <v>8.5</v>
      </c>
      <c r="E27" s="57">
        <v>1.7361111111111112E-2</v>
      </c>
      <c r="F27" s="22">
        <f t="shared" si="1"/>
        <v>0.72569444444444409</v>
      </c>
      <c r="G27" s="125">
        <v>6.9444444444444441E-3</v>
      </c>
      <c r="H27" s="24">
        <f t="shared" si="0"/>
        <v>0.73263888888888851</v>
      </c>
      <c r="I27" s="124" t="s">
        <v>80</v>
      </c>
    </row>
    <row r="28" spans="1:13" ht="27.6" x14ac:dyDescent="0.3">
      <c r="A28" s="31"/>
      <c r="B28" s="19" t="s">
        <v>23</v>
      </c>
      <c r="C28" s="62" t="s">
        <v>24</v>
      </c>
      <c r="D28" s="21">
        <v>29</v>
      </c>
      <c r="E28" s="57">
        <v>3.4722222222222224E-2</v>
      </c>
      <c r="F28" s="22">
        <f t="shared" si="1"/>
        <v>0.76736111111111072</v>
      </c>
      <c r="G28" s="125">
        <v>2.7777777777777776E-2</v>
      </c>
      <c r="H28" s="24">
        <f t="shared" si="0"/>
        <v>0.79513888888888851</v>
      </c>
      <c r="I28" s="124" t="s">
        <v>157</v>
      </c>
    </row>
    <row r="29" spans="1:13" ht="27.6" x14ac:dyDescent="0.3">
      <c r="A29" s="31"/>
      <c r="B29" s="19" t="s">
        <v>25</v>
      </c>
      <c r="C29" s="130" t="s">
        <v>24</v>
      </c>
      <c r="D29" s="63">
        <v>1.5</v>
      </c>
      <c r="E29" s="57">
        <v>3.472222222222222E-3</v>
      </c>
      <c r="F29" s="22">
        <f t="shared" si="1"/>
        <v>0.79861111111111072</v>
      </c>
      <c r="G29" s="125">
        <v>6.9444444444444441E-3</v>
      </c>
      <c r="H29" s="24">
        <f t="shared" si="0"/>
        <v>0.80555555555555514</v>
      </c>
      <c r="I29" s="18" t="s">
        <v>26</v>
      </c>
    </row>
    <row r="30" spans="1:13" x14ac:dyDescent="0.3">
      <c r="D30" s="72"/>
      <c r="E30" s="38"/>
      <c r="F30" s="38"/>
      <c r="G30" s="38"/>
      <c r="H30" s="38"/>
      <c r="I30" s="39"/>
    </row>
    <row r="31" spans="1:13" x14ac:dyDescent="0.3">
      <c r="B31" s="73" t="s">
        <v>34</v>
      </c>
      <c r="C31" s="131">
        <f>H29-F16</f>
        <v>0.35763888888888845</v>
      </c>
      <c r="D31" s="73"/>
      <c r="E31" s="73"/>
      <c r="F31" s="73"/>
      <c r="G31" s="73"/>
      <c r="H31" s="74"/>
    </row>
    <row r="32" spans="1:13" x14ac:dyDescent="0.3">
      <c r="B32" s="73" t="s">
        <v>35</v>
      </c>
      <c r="C32" s="132">
        <f>SUM(E16:E29)</f>
        <v>0.18402777777777773</v>
      </c>
      <c r="D32" s="73"/>
      <c r="E32" s="75"/>
      <c r="F32" s="73"/>
      <c r="G32" s="73"/>
      <c r="H32" s="76"/>
      <c r="I32" s="44"/>
    </row>
    <row r="33" spans="2:9" x14ac:dyDescent="0.3">
      <c r="B33" s="73" t="s">
        <v>36</v>
      </c>
      <c r="C33" s="132">
        <f>SUM(G16:G29)</f>
        <v>0.17361111111111113</v>
      </c>
      <c r="D33" s="73"/>
      <c r="E33" s="73"/>
      <c r="F33" s="73"/>
      <c r="G33" s="73"/>
      <c r="H33" s="76"/>
      <c r="I33" s="46"/>
    </row>
    <row r="34" spans="2:9" x14ac:dyDescent="0.3">
      <c r="B34" s="78"/>
      <c r="C34" s="78"/>
      <c r="E34" s="79"/>
      <c r="F34" s="79"/>
      <c r="G34" s="79"/>
      <c r="H34" s="79"/>
      <c r="I34" s="44"/>
    </row>
    <row r="35" spans="2:9" x14ac:dyDescent="0.3">
      <c r="B35" s="78"/>
      <c r="C35" s="77"/>
      <c r="E35" s="79"/>
      <c r="F35" s="79"/>
      <c r="G35" s="79"/>
      <c r="H35" s="79"/>
    </row>
    <row r="36" spans="2:9" s="5" customFormat="1" x14ac:dyDescent="0.3">
      <c r="B36" s="49"/>
      <c r="E36" s="6"/>
      <c r="F36" s="6"/>
      <c r="G36" s="6"/>
      <c r="H36" s="6"/>
      <c r="I36" s="6"/>
    </row>
    <row r="40" spans="2:9" x14ac:dyDescent="0.3">
      <c r="E40" s="79"/>
    </row>
    <row r="41" spans="2:9" x14ac:dyDescent="0.3">
      <c r="E41" s="79"/>
    </row>
  </sheetData>
  <mergeCells count="8"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40"/>
  <sheetViews>
    <sheetView topLeftCell="A19" zoomScale="85" zoomScaleNormal="85" workbookViewId="0">
      <selection activeCell="A42" sqref="A36:XFD42"/>
    </sheetView>
  </sheetViews>
  <sheetFormatPr defaultColWidth="10.44140625" defaultRowHeight="13.8" x14ac:dyDescent="0.3"/>
  <cols>
    <col min="1" max="1" width="4.109375" style="10" customWidth="1"/>
    <col min="2" max="2" width="26.21875" style="10" customWidth="1"/>
    <col min="3" max="3" width="31.44140625" style="10" customWidth="1"/>
    <col min="4" max="4" width="14" style="10" customWidth="1"/>
    <col min="5" max="5" width="8.77734375" style="10" customWidth="1"/>
    <col min="6" max="7" width="10" style="10" customWidth="1"/>
    <col min="8" max="8" width="12.44140625" style="10" customWidth="1"/>
    <col min="9" max="9" width="24.21875" style="10" customWidth="1"/>
    <col min="10" max="20" width="5.5546875" style="10" customWidth="1"/>
    <col min="21" max="16384" width="10.44140625" style="10"/>
  </cols>
  <sheetData>
    <row r="1" spans="1:10" s="6" customFormat="1" x14ac:dyDescent="0.3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3">
      <c r="D2" s="7"/>
      <c r="E2" s="8"/>
      <c r="F2" s="5"/>
      <c r="G2" s="5"/>
      <c r="H2" s="5"/>
      <c r="I2" s="5"/>
      <c r="J2" s="5"/>
    </row>
    <row r="3" spans="1:10" x14ac:dyDescent="0.3">
      <c r="A3" s="9"/>
      <c r="B3" s="9"/>
      <c r="C3" s="9"/>
      <c r="D3" s="9"/>
      <c r="E3" s="9"/>
      <c r="F3" s="9"/>
      <c r="G3" s="9"/>
      <c r="H3" s="9"/>
    </row>
    <row r="4" spans="1:10" x14ac:dyDescent="0.3">
      <c r="A4" s="11"/>
      <c r="B4" s="11"/>
      <c r="C4" s="140" t="s">
        <v>2</v>
      </c>
      <c r="D4" s="140"/>
      <c r="E4" s="140"/>
      <c r="F4" s="140"/>
      <c r="G4" s="140"/>
      <c r="H4" s="140"/>
    </row>
    <row r="5" spans="1:10" x14ac:dyDescent="0.3">
      <c r="A5" s="140" t="s">
        <v>127</v>
      </c>
      <c r="B5" s="140"/>
      <c r="C5" s="140"/>
      <c r="D5" s="140"/>
      <c r="E5" s="140"/>
      <c r="F5" s="140"/>
      <c r="G5" s="140"/>
      <c r="H5" s="140"/>
      <c r="I5" s="140"/>
    </row>
    <row r="6" spans="1:10" x14ac:dyDescent="0.3">
      <c r="A6" s="10" t="s">
        <v>4</v>
      </c>
      <c r="C6" s="12" t="s">
        <v>5</v>
      </c>
    </row>
    <row r="7" spans="1:10" x14ac:dyDescent="0.3">
      <c r="A7" s="10" t="s">
        <v>6</v>
      </c>
      <c r="C7" s="12" t="s">
        <v>165</v>
      </c>
      <c r="D7" s="133">
        <f>C10</f>
        <v>126.5</v>
      </c>
      <c r="E7" s="10" t="str">
        <f>C9</f>
        <v>понедельник-воскресенье</v>
      </c>
    </row>
    <row r="8" spans="1:10" x14ac:dyDescent="0.3">
      <c r="A8" s="10" t="s">
        <v>7</v>
      </c>
      <c r="C8" s="13"/>
    </row>
    <row r="9" spans="1:10" x14ac:dyDescent="0.3">
      <c r="A9" s="10" t="s">
        <v>8</v>
      </c>
      <c r="C9" s="12" t="s">
        <v>64</v>
      </c>
    </row>
    <row r="10" spans="1:10" x14ac:dyDescent="0.3">
      <c r="A10" s="10" t="s">
        <v>9</v>
      </c>
      <c r="C10" s="50">
        <f>SUM(D16:D28)</f>
        <v>126.5</v>
      </c>
    </row>
    <row r="11" spans="1:10" x14ac:dyDescent="0.3">
      <c r="A11" s="10" t="s">
        <v>10</v>
      </c>
      <c r="C11" s="12" t="s">
        <v>11</v>
      </c>
    </row>
    <row r="12" spans="1:10" x14ac:dyDescent="0.3">
      <c r="A12" s="15" t="s">
        <v>12</v>
      </c>
      <c r="B12" s="15"/>
      <c r="C12" s="14" t="s">
        <v>155</v>
      </c>
      <c r="D12" s="16"/>
      <c r="F12" s="14"/>
      <c r="G12" s="66"/>
    </row>
    <row r="13" spans="1:10" x14ac:dyDescent="0.3">
      <c r="G13" s="67"/>
      <c r="H13" s="10" t="s">
        <v>180</v>
      </c>
    </row>
    <row r="14" spans="1:10" x14ac:dyDescent="0.3">
      <c r="A14" s="141" t="s">
        <v>13</v>
      </c>
      <c r="B14" s="143" t="s">
        <v>14</v>
      </c>
      <c r="C14" s="145" t="s">
        <v>15</v>
      </c>
      <c r="D14" s="143" t="s">
        <v>16</v>
      </c>
      <c r="E14" s="143" t="s">
        <v>17</v>
      </c>
      <c r="F14" s="143"/>
      <c r="G14" s="143"/>
      <c r="H14" s="143"/>
      <c r="I14" s="143" t="s">
        <v>18</v>
      </c>
    </row>
    <row r="15" spans="1:10" ht="27.6" x14ac:dyDescent="0.3">
      <c r="A15" s="142"/>
      <c r="B15" s="144"/>
      <c r="C15" s="146"/>
      <c r="D15" s="147"/>
      <c r="E15" s="121" t="s">
        <v>19</v>
      </c>
      <c r="F15" s="121" t="s">
        <v>20</v>
      </c>
      <c r="G15" s="121" t="s">
        <v>21</v>
      </c>
      <c r="H15" s="121" t="s">
        <v>22</v>
      </c>
      <c r="I15" s="143"/>
    </row>
    <row r="16" spans="1:10" ht="27.6" x14ac:dyDescent="0.3">
      <c r="A16" s="17"/>
      <c r="B16" s="19" t="s">
        <v>25</v>
      </c>
      <c r="C16" s="68" t="s">
        <v>24</v>
      </c>
      <c r="D16" s="36" t="s">
        <v>33</v>
      </c>
      <c r="E16" s="26">
        <v>0</v>
      </c>
      <c r="F16" s="22">
        <v>0.47569444444444442</v>
      </c>
      <c r="G16" s="23">
        <v>6.9444444444444441E-3</v>
      </c>
      <c r="H16" s="24">
        <f t="shared" ref="H16:H28" si="0">F16+G16</f>
        <v>0.48263888888888884</v>
      </c>
      <c r="I16" s="18" t="s">
        <v>26</v>
      </c>
    </row>
    <row r="17" spans="1:13" x14ac:dyDescent="0.3">
      <c r="A17" s="17"/>
      <c r="B17" s="19"/>
      <c r="C17" s="27" t="s">
        <v>27</v>
      </c>
      <c r="D17" s="21">
        <v>1.5</v>
      </c>
      <c r="E17" s="30">
        <v>3.472222222222222E-3</v>
      </c>
      <c r="F17" s="22">
        <f t="shared" ref="F17:F28" si="1">H16+E17</f>
        <v>0.48611111111111105</v>
      </c>
      <c r="G17" s="125">
        <v>2.7777777777777776E-2</v>
      </c>
      <c r="H17" s="24">
        <f t="shared" si="0"/>
        <v>0.51388888888888884</v>
      </c>
      <c r="I17" s="28"/>
    </row>
    <row r="18" spans="1:13" ht="41.4" x14ac:dyDescent="0.3">
      <c r="A18" s="17"/>
      <c r="B18" s="29" t="s">
        <v>28</v>
      </c>
      <c r="C18" s="20" t="s">
        <v>24</v>
      </c>
      <c r="D18" s="21">
        <v>1.5</v>
      </c>
      <c r="E18" s="30">
        <v>3.472222222222222E-3</v>
      </c>
      <c r="F18" s="22">
        <f t="shared" si="1"/>
        <v>0.51736111111111105</v>
      </c>
      <c r="G18" s="125">
        <v>6.9444444444444441E-3</v>
      </c>
      <c r="H18" s="24">
        <f t="shared" si="0"/>
        <v>0.52430555555555547</v>
      </c>
      <c r="I18" s="31" t="s">
        <v>29</v>
      </c>
    </row>
    <row r="19" spans="1:13" ht="27.6" x14ac:dyDescent="0.3">
      <c r="A19" s="31">
        <v>1</v>
      </c>
      <c r="B19" s="80">
        <v>119270</v>
      </c>
      <c r="C19" s="69" t="s">
        <v>166</v>
      </c>
      <c r="D19" s="56">
        <v>35</v>
      </c>
      <c r="E19" s="57">
        <v>4.8611111111111112E-2</v>
      </c>
      <c r="F19" s="22">
        <f t="shared" si="1"/>
        <v>0.57291666666666663</v>
      </c>
      <c r="G19" s="125">
        <v>6.9444444444444441E-3</v>
      </c>
      <c r="H19" s="24">
        <f t="shared" si="0"/>
        <v>0.57986111111111105</v>
      </c>
      <c r="I19" s="124" t="s">
        <v>157</v>
      </c>
      <c r="M19" s="70"/>
    </row>
    <row r="20" spans="1:13" x14ac:dyDescent="0.3">
      <c r="A20" s="31">
        <f>A19+1</f>
        <v>2</v>
      </c>
      <c r="B20" s="80">
        <v>119071</v>
      </c>
      <c r="C20" s="69" t="s">
        <v>167</v>
      </c>
      <c r="D20" s="58">
        <v>5</v>
      </c>
      <c r="E20" s="57">
        <v>1.0416666666666666E-2</v>
      </c>
      <c r="F20" s="22">
        <f t="shared" si="1"/>
        <v>0.59027777777777768</v>
      </c>
      <c r="G20" s="125">
        <v>6.9444444444444441E-3</v>
      </c>
      <c r="H20" s="24">
        <f t="shared" si="0"/>
        <v>0.5972222222222221</v>
      </c>
      <c r="I20" s="124" t="s">
        <v>157</v>
      </c>
      <c r="M20" s="70"/>
    </row>
    <row r="21" spans="1:13" ht="27.6" x14ac:dyDescent="0.3">
      <c r="A21" s="31">
        <f t="shared" ref="A21:A26" si="2">A20+1</f>
        <v>3</v>
      </c>
      <c r="B21" s="80">
        <v>119021</v>
      </c>
      <c r="C21" s="69" t="s">
        <v>168</v>
      </c>
      <c r="D21" s="59">
        <v>4.5</v>
      </c>
      <c r="E21" s="57">
        <v>1.0416666666666666E-2</v>
      </c>
      <c r="F21" s="22">
        <f t="shared" si="1"/>
        <v>0.60763888888888873</v>
      </c>
      <c r="G21" s="125">
        <v>1.3888888888888888E-2</v>
      </c>
      <c r="H21" s="24">
        <f t="shared" si="0"/>
        <v>0.62152777777777757</v>
      </c>
      <c r="I21" s="124" t="s">
        <v>160</v>
      </c>
      <c r="M21" s="70"/>
    </row>
    <row r="22" spans="1:13" x14ac:dyDescent="0.3">
      <c r="A22" s="31">
        <f t="shared" si="2"/>
        <v>4</v>
      </c>
      <c r="B22" s="80">
        <v>119034</v>
      </c>
      <c r="C22" s="69" t="s">
        <v>169</v>
      </c>
      <c r="D22" s="59">
        <v>1.5</v>
      </c>
      <c r="E22" s="57">
        <v>6.9444444444444441E-3</v>
      </c>
      <c r="F22" s="22">
        <f t="shared" si="1"/>
        <v>0.62847222222222199</v>
      </c>
      <c r="G22" s="125">
        <v>1.3888888888888888E-2</v>
      </c>
      <c r="H22" s="24">
        <f t="shared" si="0"/>
        <v>0.64236111111111083</v>
      </c>
      <c r="I22" s="124" t="s">
        <v>160</v>
      </c>
      <c r="M22" s="70"/>
    </row>
    <row r="23" spans="1:13" ht="27.6" x14ac:dyDescent="0.3">
      <c r="A23" s="31">
        <f t="shared" si="2"/>
        <v>5</v>
      </c>
      <c r="B23" s="80">
        <v>127030</v>
      </c>
      <c r="C23" s="69" t="s">
        <v>170</v>
      </c>
      <c r="D23" s="59">
        <v>7.5</v>
      </c>
      <c r="E23" s="57">
        <v>1.7361111111111112E-2</v>
      </c>
      <c r="F23" s="22">
        <f t="shared" si="1"/>
        <v>0.65972222222222199</v>
      </c>
      <c r="G23" s="125">
        <v>1.3888888888888888E-2</v>
      </c>
      <c r="H23" s="24">
        <f t="shared" si="0"/>
        <v>0.67361111111111083</v>
      </c>
      <c r="I23" s="124" t="s">
        <v>160</v>
      </c>
      <c r="M23" s="70"/>
    </row>
    <row r="24" spans="1:13" x14ac:dyDescent="0.3">
      <c r="A24" s="31">
        <f t="shared" si="2"/>
        <v>6</v>
      </c>
      <c r="B24" s="80">
        <v>127521</v>
      </c>
      <c r="C24" s="69" t="s">
        <v>186</v>
      </c>
      <c r="D24" s="60">
        <v>5.5</v>
      </c>
      <c r="E24" s="57">
        <v>1.3888888888888888E-2</v>
      </c>
      <c r="F24" s="22">
        <f t="shared" si="1"/>
        <v>0.68749999999999967</v>
      </c>
      <c r="G24" s="125">
        <v>1.3888888888888888E-2</v>
      </c>
      <c r="H24" s="24">
        <f t="shared" si="0"/>
        <v>0.70138888888888851</v>
      </c>
      <c r="I24" s="124" t="s">
        <v>160</v>
      </c>
    </row>
    <row r="25" spans="1:13" x14ac:dyDescent="0.3">
      <c r="A25" s="31">
        <f t="shared" si="2"/>
        <v>7</v>
      </c>
      <c r="B25" s="71">
        <v>119071</v>
      </c>
      <c r="C25" s="69" t="s">
        <v>167</v>
      </c>
      <c r="D25" s="64">
        <v>13.5</v>
      </c>
      <c r="E25" s="57">
        <v>2.7777777777777776E-2</v>
      </c>
      <c r="F25" s="22">
        <f t="shared" si="1"/>
        <v>0.7291666666666663</v>
      </c>
      <c r="G25" s="125">
        <v>6.9444444444444441E-3</v>
      </c>
      <c r="H25" s="24">
        <f t="shared" si="0"/>
        <v>0.73611111111111072</v>
      </c>
      <c r="I25" s="124" t="s">
        <v>80</v>
      </c>
    </row>
    <row r="26" spans="1:13" ht="27.6" x14ac:dyDescent="0.3">
      <c r="A26" s="31">
        <f t="shared" si="2"/>
        <v>8</v>
      </c>
      <c r="B26" s="71">
        <v>119270</v>
      </c>
      <c r="C26" s="69" t="s">
        <v>166</v>
      </c>
      <c r="D26" s="56">
        <v>6.5</v>
      </c>
      <c r="E26" s="57">
        <v>1.3888888888888888E-2</v>
      </c>
      <c r="F26" s="22">
        <f t="shared" si="1"/>
        <v>0.74999999999999956</v>
      </c>
      <c r="G26" s="125">
        <v>6.9444444444444441E-3</v>
      </c>
      <c r="H26" s="24">
        <f t="shared" si="0"/>
        <v>0.75694444444444398</v>
      </c>
      <c r="I26" s="124" t="s">
        <v>80</v>
      </c>
    </row>
    <row r="27" spans="1:13" ht="27.6" x14ac:dyDescent="0.3">
      <c r="A27" s="31"/>
      <c r="B27" s="19" t="s">
        <v>23</v>
      </c>
      <c r="C27" s="62" t="s">
        <v>24</v>
      </c>
      <c r="D27" s="21">
        <v>43</v>
      </c>
      <c r="E27" s="57">
        <v>4.8611111111111112E-2</v>
      </c>
      <c r="F27" s="22">
        <f t="shared" si="1"/>
        <v>0.80555555555555514</v>
      </c>
      <c r="G27" s="125">
        <v>2.7777777777777776E-2</v>
      </c>
      <c r="H27" s="24">
        <f t="shared" si="0"/>
        <v>0.83333333333333293</v>
      </c>
      <c r="I27" s="124" t="s">
        <v>157</v>
      </c>
    </row>
    <row r="28" spans="1:13" ht="27.6" x14ac:dyDescent="0.3">
      <c r="A28" s="31"/>
      <c r="B28" s="19" t="s">
        <v>25</v>
      </c>
      <c r="C28" s="130" t="s">
        <v>24</v>
      </c>
      <c r="D28" s="63">
        <v>1.5</v>
      </c>
      <c r="E28" s="57">
        <v>3.472222222222222E-3</v>
      </c>
      <c r="F28" s="22">
        <f t="shared" si="1"/>
        <v>0.83680555555555514</v>
      </c>
      <c r="G28" s="125">
        <v>6.9444444444444441E-3</v>
      </c>
      <c r="H28" s="24">
        <f t="shared" si="0"/>
        <v>0.84374999999999956</v>
      </c>
      <c r="I28" s="18" t="s">
        <v>26</v>
      </c>
    </row>
    <row r="29" spans="1:13" x14ac:dyDescent="0.3">
      <c r="D29" s="72"/>
      <c r="E29" s="38"/>
      <c r="F29" s="38"/>
      <c r="G29" s="38"/>
      <c r="H29" s="38"/>
      <c r="I29" s="39"/>
    </row>
    <row r="30" spans="1:13" x14ac:dyDescent="0.3">
      <c r="B30" s="73" t="s">
        <v>34</v>
      </c>
      <c r="C30" s="131">
        <f>H28-F16</f>
        <v>0.36805555555555514</v>
      </c>
      <c r="D30" s="73"/>
      <c r="E30" s="73"/>
      <c r="F30" s="73"/>
      <c r="G30" s="73"/>
      <c r="H30" s="74"/>
    </row>
    <row r="31" spans="1:13" x14ac:dyDescent="0.3">
      <c r="B31" s="73" t="s">
        <v>35</v>
      </c>
      <c r="C31" s="132">
        <f>SUM(E16:E28)</f>
        <v>0.20833333333333331</v>
      </c>
      <c r="D31" s="73"/>
      <c r="E31" s="75"/>
      <c r="F31" s="73"/>
      <c r="G31" s="73"/>
      <c r="H31" s="76"/>
      <c r="I31" s="44"/>
    </row>
    <row r="32" spans="1:13" x14ac:dyDescent="0.3">
      <c r="B32" s="73" t="s">
        <v>36</v>
      </c>
      <c r="C32" s="132">
        <f>SUM(G16:G28)</f>
        <v>0.15972222222222224</v>
      </c>
      <c r="D32" s="73"/>
      <c r="E32" s="73"/>
      <c r="F32" s="73"/>
      <c r="G32" s="73"/>
      <c r="H32" s="76"/>
      <c r="I32" s="46"/>
    </row>
    <row r="33" spans="2:9" x14ac:dyDescent="0.3">
      <c r="B33" s="78"/>
      <c r="C33" s="78"/>
      <c r="E33" s="79"/>
      <c r="F33" s="79"/>
      <c r="G33" s="79"/>
      <c r="H33" s="79"/>
      <c r="I33" s="44"/>
    </row>
    <row r="34" spans="2:9" x14ac:dyDescent="0.3">
      <c r="B34" s="78"/>
      <c r="C34" s="77"/>
      <c r="E34" s="79"/>
      <c r="F34" s="79"/>
      <c r="G34" s="79"/>
      <c r="H34" s="79"/>
    </row>
    <row r="35" spans="2:9" s="5" customFormat="1" x14ac:dyDescent="0.3">
      <c r="B35" s="49"/>
      <c r="E35" s="6"/>
      <c r="F35" s="6"/>
      <c r="G35" s="6"/>
      <c r="H35" s="6"/>
      <c r="I35" s="6"/>
    </row>
    <row r="39" spans="2:9" x14ac:dyDescent="0.3">
      <c r="E39" s="79"/>
    </row>
    <row r="40" spans="2:9" x14ac:dyDescent="0.3">
      <c r="E40" s="79"/>
    </row>
  </sheetData>
  <mergeCells count="8"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zoomScaleNormal="100" workbookViewId="0">
      <selection activeCell="C35" sqref="C35"/>
    </sheetView>
  </sheetViews>
  <sheetFormatPr defaultColWidth="10.44140625" defaultRowHeight="15.6" x14ac:dyDescent="0.3"/>
  <cols>
    <col min="1" max="1" width="4.109375" style="160" customWidth="1"/>
    <col min="2" max="2" width="26.33203125" style="160" customWidth="1"/>
    <col min="3" max="3" width="34.88671875" style="160" customWidth="1"/>
    <col min="4" max="4" width="14" style="160" customWidth="1"/>
    <col min="5" max="5" width="8.6640625" style="160" customWidth="1"/>
    <col min="6" max="7" width="10" style="160" customWidth="1"/>
    <col min="8" max="8" width="12.44140625" style="160" customWidth="1"/>
    <col min="9" max="9" width="19.44140625" style="160" customWidth="1"/>
    <col min="10" max="21" width="5.5546875" style="160" customWidth="1"/>
    <col min="22" max="16384" width="10.44140625" style="160"/>
  </cols>
  <sheetData>
    <row r="1" spans="1:10" s="156" customFormat="1" x14ac:dyDescent="0.3">
      <c r="A1" s="152"/>
      <c r="B1" s="152"/>
      <c r="C1" s="152"/>
      <c r="D1" s="153"/>
      <c r="E1" s="154"/>
      <c r="F1" s="155"/>
      <c r="G1" s="155"/>
      <c r="H1" s="155"/>
      <c r="I1" s="155"/>
      <c r="J1" s="155"/>
    </row>
    <row r="2" spans="1:10" s="156" customFormat="1" x14ac:dyDescent="0.3">
      <c r="D2" s="157"/>
      <c r="E2" s="158"/>
      <c r="F2" s="155"/>
      <c r="G2" s="155"/>
      <c r="H2" s="155"/>
      <c r="I2" s="155"/>
      <c r="J2" s="155"/>
    </row>
    <row r="3" spans="1:10" x14ac:dyDescent="0.3">
      <c r="A3" s="159"/>
      <c r="B3" s="159"/>
      <c r="C3" s="159"/>
      <c r="D3" s="159"/>
      <c r="E3" s="159"/>
      <c r="F3" s="159"/>
      <c r="G3" s="159"/>
      <c r="H3" s="159"/>
    </row>
    <row r="4" spans="1:10" x14ac:dyDescent="0.3">
      <c r="A4" s="161"/>
      <c r="B4" s="161"/>
      <c r="C4" s="162" t="s">
        <v>2</v>
      </c>
      <c r="D4" s="162"/>
      <c r="E4" s="162"/>
      <c r="F4" s="162"/>
      <c r="G4" s="162"/>
      <c r="H4" s="162"/>
    </row>
    <row r="5" spans="1:10" x14ac:dyDescent="0.3">
      <c r="A5" s="162" t="s">
        <v>204</v>
      </c>
      <c r="B5" s="162"/>
      <c r="C5" s="162"/>
      <c r="D5" s="162"/>
      <c r="E5" s="162"/>
      <c r="F5" s="162"/>
      <c r="G5" s="162"/>
      <c r="H5" s="162"/>
      <c r="I5" s="162"/>
    </row>
    <row r="6" spans="1:10" x14ac:dyDescent="0.3">
      <c r="A6" s="160" t="s">
        <v>4</v>
      </c>
      <c r="C6" s="163" t="s">
        <v>5</v>
      </c>
    </row>
    <row r="7" spans="1:10" x14ac:dyDescent="0.3">
      <c r="A7" s="160" t="s">
        <v>205</v>
      </c>
      <c r="C7" s="163" t="s">
        <v>324</v>
      </c>
      <c r="D7" s="160" t="str">
        <f>CONCATENATE(B18,"-",B19,"-",B20,"-",B21,"-",B22,"-",B23,"-",B24,"-",B25,"-",B26)</f>
        <v>ЛЦ Внуково-2-115226-115534-115407-115142-115470-115432-115226-ЛЦ Внуково-2</v>
      </c>
      <c r="E7" s="160" t="str">
        <f>C9</f>
        <v>суббота</v>
      </c>
      <c r="F7" s="164">
        <f>F17</f>
        <v>0.50347222222222221</v>
      </c>
      <c r="G7" s="164">
        <f>H27</f>
        <v>0.81944444444444431</v>
      </c>
    </row>
    <row r="8" spans="1:10" x14ac:dyDescent="0.3">
      <c r="A8" s="160" t="s">
        <v>206</v>
      </c>
      <c r="C8" s="165"/>
    </row>
    <row r="9" spans="1:10" x14ac:dyDescent="0.3">
      <c r="A9" s="160" t="s">
        <v>8</v>
      </c>
      <c r="C9" s="163" t="s">
        <v>84</v>
      </c>
    </row>
    <row r="10" spans="1:10" x14ac:dyDescent="0.3">
      <c r="A10" s="160" t="s">
        <v>207</v>
      </c>
      <c r="C10" s="163" t="s">
        <v>208</v>
      </c>
      <c r="G10" s="166"/>
    </row>
    <row r="11" spans="1:10" x14ac:dyDescent="0.3">
      <c r="A11" s="160" t="s">
        <v>9</v>
      </c>
      <c r="C11" s="223">
        <f>SUM(D17:D27)</f>
        <v>104.5</v>
      </c>
    </row>
    <row r="12" spans="1:10" x14ac:dyDescent="0.3">
      <c r="A12" s="160" t="s">
        <v>10</v>
      </c>
      <c r="C12" s="163" t="s">
        <v>11</v>
      </c>
    </row>
    <row r="13" spans="1:10" x14ac:dyDescent="0.3">
      <c r="A13" s="168" t="s">
        <v>12</v>
      </c>
      <c r="B13" s="168"/>
      <c r="C13" s="169" t="s">
        <v>39</v>
      </c>
      <c r="D13" s="170"/>
      <c r="F13" s="169"/>
      <c r="G13" s="169"/>
    </row>
    <row r="14" spans="1:10" x14ac:dyDescent="0.3">
      <c r="C14" s="165"/>
      <c r="G14" s="171"/>
      <c r="H14" s="160" t="s">
        <v>286</v>
      </c>
    </row>
    <row r="15" spans="1:10" x14ac:dyDescent="0.3">
      <c r="A15" s="172" t="s">
        <v>13</v>
      </c>
      <c r="B15" s="173" t="s">
        <v>14</v>
      </c>
      <c r="C15" s="174" t="s">
        <v>15</v>
      </c>
      <c r="D15" s="173" t="s">
        <v>16</v>
      </c>
      <c r="E15" s="173" t="s">
        <v>17</v>
      </c>
      <c r="F15" s="173"/>
      <c r="G15" s="173"/>
      <c r="H15" s="173"/>
      <c r="I15" s="173" t="s">
        <v>18</v>
      </c>
    </row>
    <row r="16" spans="1:10" ht="46.8" x14ac:dyDescent="0.3">
      <c r="A16" s="175"/>
      <c r="B16" s="176"/>
      <c r="C16" s="177"/>
      <c r="D16" s="178"/>
      <c r="E16" s="179" t="s">
        <v>19</v>
      </c>
      <c r="F16" s="179" t="s">
        <v>20</v>
      </c>
      <c r="G16" s="179" t="s">
        <v>21</v>
      </c>
      <c r="H16" s="179" t="s">
        <v>22</v>
      </c>
      <c r="I16" s="173"/>
    </row>
    <row r="17" spans="1:10" ht="31.2" x14ac:dyDescent="0.3">
      <c r="A17" s="180"/>
      <c r="B17" s="181" t="s">
        <v>25</v>
      </c>
      <c r="C17" s="182" t="s">
        <v>24</v>
      </c>
      <c r="D17" s="190"/>
      <c r="E17" s="184"/>
      <c r="F17" s="185">
        <v>0.50347222222222221</v>
      </c>
      <c r="G17" s="186">
        <v>6.9444444444444441E-3</v>
      </c>
      <c r="H17" s="187">
        <f>F17+G17</f>
        <v>0.51041666666666663</v>
      </c>
      <c r="I17" s="188" t="s">
        <v>26</v>
      </c>
    </row>
    <row r="18" spans="1:10" ht="31.2" x14ac:dyDescent="0.3">
      <c r="A18" s="180"/>
      <c r="B18" s="181" t="s">
        <v>23</v>
      </c>
      <c r="C18" s="189" t="s">
        <v>24</v>
      </c>
      <c r="D18" s="190">
        <v>1.5</v>
      </c>
      <c r="E18" s="184">
        <v>3.4722222222222099E-3</v>
      </c>
      <c r="F18" s="185">
        <f t="shared" ref="F18:F27" si="0">H17+E18</f>
        <v>0.51388888888888884</v>
      </c>
      <c r="G18" s="191">
        <v>2.7777777777777776E-2</v>
      </c>
      <c r="H18" s="187">
        <f t="shared" ref="H18:H26" si="1">F18+G18</f>
        <v>0.54166666666666663</v>
      </c>
      <c r="I18" s="192" t="s">
        <v>27</v>
      </c>
      <c r="J18" s="160" t="s">
        <v>27</v>
      </c>
    </row>
    <row r="19" spans="1:10" x14ac:dyDescent="0.3">
      <c r="A19" s="193">
        <v>1</v>
      </c>
      <c r="B19" s="194">
        <v>115226</v>
      </c>
      <c r="C19" s="195" t="s">
        <v>325</v>
      </c>
      <c r="D19" s="224">
        <v>39</v>
      </c>
      <c r="E19" s="197">
        <v>4.8611111111111112E-2</v>
      </c>
      <c r="F19" s="185">
        <f t="shared" si="0"/>
        <v>0.59027777777777779</v>
      </c>
      <c r="G19" s="191">
        <v>6.9444444444444441E-3</v>
      </c>
      <c r="H19" s="187">
        <f t="shared" si="1"/>
        <v>0.59722222222222221</v>
      </c>
      <c r="I19" s="225" t="s">
        <v>157</v>
      </c>
    </row>
    <row r="20" spans="1:10" x14ac:dyDescent="0.3">
      <c r="A20" s="193">
        <f>A19+1</f>
        <v>2</v>
      </c>
      <c r="B20" s="194">
        <v>115534</v>
      </c>
      <c r="C20" s="195" t="s">
        <v>323</v>
      </c>
      <c r="D20" s="224">
        <v>3</v>
      </c>
      <c r="E20" s="197">
        <v>6.9444444444444441E-3</v>
      </c>
      <c r="F20" s="185">
        <f t="shared" si="0"/>
        <v>0.60416666666666663</v>
      </c>
      <c r="G20" s="191">
        <v>1.38888888888889E-2</v>
      </c>
      <c r="H20" s="187">
        <f t="shared" si="1"/>
        <v>0.61805555555555558</v>
      </c>
      <c r="I20" s="222" t="s">
        <v>213</v>
      </c>
    </row>
    <row r="21" spans="1:10" x14ac:dyDescent="0.3">
      <c r="A21" s="193">
        <f t="shared" ref="A21:A25" si="2">A20+1</f>
        <v>3</v>
      </c>
      <c r="B21" s="194">
        <v>115407</v>
      </c>
      <c r="C21" s="195" t="s">
        <v>321</v>
      </c>
      <c r="D21" s="224">
        <v>4.5</v>
      </c>
      <c r="E21" s="197">
        <v>1.0416666666666666E-2</v>
      </c>
      <c r="F21" s="226">
        <f>H20+E21</f>
        <v>0.62847222222222221</v>
      </c>
      <c r="G21" s="191">
        <v>1.38888888888889E-2</v>
      </c>
      <c r="H21" s="187">
        <f t="shared" si="1"/>
        <v>0.64236111111111116</v>
      </c>
      <c r="I21" s="222"/>
    </row>
    <row r="22" spans="1:10" x14ac:dyDescent="0.3">
      <c r="A22" s="193">
        <f t="shared" si="2"/>
        <v>4</v>
      </c>
      <c r="B22" s="194">
        <v>115142</v>
      </c>
      <c r="C22" s="195" t="s">
        <v>320</v>
      </c>
      <c r="D22" s="224">
        <v>2</v>
      </c>
      <c r="E22" s="197">
        <v>6.9444444444444441E-3</v>
      </c>
      <c r="F22" s="226">
        <f>H21+E22</f>
        <v>0.64930555555555558</v>
      </c>
      <c r="G22" s="191">
        <v>1.3888888888888888E-2</v>
      </c>
      <c r="H22" s="187">
        <f t="shared" si="1"/>
        <v>0.66319444444444442</v>
      </c>
      <c r="I22" s="222"/>
    </row>
    <row r="23" spans="1:10" x14ac:dyDescent="0.3">
      <c r="A23" s="193">
        <f t="shared" si="2"/>
        <v>5</v>
      </c>
      <c r="B23" s="194">
        <v>115470</v>
      </c>
      <c r="C23" s="195" t="s">
        <v>319</v>
      </c>
      <c r="D23" s="224">
        <v>2.5</v>
      </c>
      <c r="E23" s="197">
        <v>6.9444444444444441E-3</v>
      </c>
      <c r="F23" s="226">
        <f>H22+E23</f>
        <v>0.67013888888888884</v>
      </c>
      <c r="G23" s="191">
        <v>1.3888888888888888E-2</v>
      </c>
      <c r="H23" s="187">
        <f t="shared" si="1"/>
        <v>0.68402777777777768</v>
      </c>
      <c r="I23" s="222"/>
    </row>
    <row r="24" spans="1:10" x14ac:dyDescent="0.3">
      <c r="A24" s="193">
        <f t="shared" si="2"/>
        <v>6</v>
      </c>
      <c r="B24" s="194">
        <v>115432</v>
      </c>
      <c r="C24" s="195" t="s">
        <v>322</v>
      </c>
      <c r="D24" s="224">
        <v>4</v>
      </c>
      <c r="E24" s="197">
        <v>6.9444444444444441E-3</v>
      </c>
      <c r="F24" s="226">
        <f>H23+E24</f>
        <v>0.6909722222222221</v>
      </c>
      <c r="G24" s="191">
        <v>1.38888888888889E-2</v>
      </c>
      <c r="H24" s="187">
        <f t="shared" si="1"/>
        <v>0.70486111111111105</v>
      </c>
      <c r="I24" s="222"/>
    </row>
    <row r="25" spans="1:10" x14ac:dyDescent="0.3">
      <c r="A25" s="193">
        <f t="shared" si="2"/>
        <v>7</v>
      </c>
      <c r="B25" s="194">
        <v>115226</v>
      </c>
      <c r="C25" s="195" t="s">
        <v>325</v>
      </c>
      <c r="D25" s="224">
        <v>5.5</v>
      </c>
      <c r="E25" s="197">
        <v>1.0416666666666666E-2</v>
      </c>
      <c r="F25" s="226">
        <f>H24+E25</f>
        <v>0.71527777777777768</v>
      </c>
      <c r="G25" s="191">
        <v>6.9444444444444441E-3</v>
      </c>
      <c r="H25" s="187">
        <f t="shared" si="1"/>
        <v>0.7222222222222221</v>
      </c>
      <c r="I25" s="225" t="s">
        <v>80</v>
      </c>
      <c r="J25" s="160" t="s">
        <v>171</v>
      </c>
    </row>
    <row r="26" spans="1:10" ht="31.2" x14ac:dyDescent="0.3">
      <c r="A26" s="193"/>
      <c r="B26" s="181" t="s">
        <v>23</v>
      </c>
      <c r="C26" s="227" t="s">
        <v>24</v>
      </c>
      <c r="D26" s="228">
        <v>41</v>
      </c>
      <c r="E26" s="184">
        <v>5.9027777777777783E-2</v>
      </c>
      <c r="F26" s="185">
        <f t="shared" si="0"/>
        <v>0.78124999999999989</v>
      </c>
      <c r="G26" s="191">
        <v>2.7777777777777776E-2</v>
      </c>
      <c r="H26" s="187">
        <f t="shared" si="1"/>
        <v>0.80902777777777768</v>
      </c>
      <c r="I26" s="204" t="s">
        <v>290</v>
      </c>
    </row>
    <row r="27" spans="1:10" ht="31.2" x14ac:dyDescent="0.3">
      <c r="A27" s="193"/>
      <c r="B27" s="181" t="s">
        <v>25</v>
      </c>
      <c r="C27" s="203" t="s">
        <v>24</v>
      </c>
      <c r="D27" s="229">
        <v>1.5</v>
      </c>
      <c r="E27" s="184">
        <v>3.472222222222222E-3</v>
      </c>
      <c r="F27" s="185">
        <f t="shared" si="0"/>
        <v>0.81249999999999989</v>
      </c>
      <c r="G27" s="186">
        <v>6.9444444444444441E-3</v>
      </c>
      <c r="H27" s="187">
        <f>F27+G27</f>
        <v>0.81944444444444431</v>
      </c>
      <c r="I27" s="188" t="s">
        <v>26</v>
      </c>
    </row>
    <row r="28" spans="1:10" x14ac:dyDescent="0.3">
      <c r="D28" s="206"/>
      <c r="E28" s="207"/>
      <c r="F28" s="207"/>
      <c r="G28" s="207"/>
      <c r="H28" s="207"/>
      <c r="I28" s="208"/>
    </row>
    <row r="29" spans="1:10" x14ac:dyDescent="0.3">
      <c r="B29" s="209" t="s">
        <v>34</v>
      </c>
      <c r="C29" s="210">
        <f>H27-F17</f>
        <v>0.3159722222222221</v>
      </c>
      <c r="D29" s="209"/>
      <c r="E29" s="209"/>
      <c r="F29" s="209"/>
      <c r="G29" s="209"/>
      <c r="H29" s="211"/>
    </row>
    <row r="30" spans="1:10" x14ac:dyDescent="0.3">
      <c r="B30" s="209" t="s">
        <v>35</v>
      </c>
      <c r="C30" s="212" t="str">
        <f>IF(MINUTE(SUM(E17:E27))=0,CONCATENATE(HOUR(SUM(E17:E27))," час."),CONCATENATE(HOUR(SUM(E17:E27))," час. ",MINUTE(SUM(E17:E27))," мин."))</f>
        <v>3 час. 55 мин.</v>
      </c>
      <c r="D30" s="209"/>
      <c r="E30" s="212"/>
      <c r="F30" s="209"/>
      <c r="G30" s="209"/>
      <c r="H30" s="213"/>
      <c r="I30" s="214"/>
    </row>
    <row r="31" spans="1:10" x14ac:dyDescent="0.3">
      <c r="B31" s="209" t="s">
        <v>36</v>
      </c>
      <c r="C31" s="215" t="str">
        <f>IF(MINUTE(SUM(G17:G27))=0,CONCATENATE(HOUR(SUM(G17:G27))," час."),CONCATENATE(HOUR(SUM(G17:G27))," час. ",MINUTE(SUM(G17:G27))," мин."))</f>
        <v>3 час. 40 мин.</v>
      </c>
      <c r="D31" s="209"/>
      <c r="E31" s="209"/>
      <c r="F31" s="209"/>
      <c r="G31" s="209"/>
      <c r="H31" s="213"/>
      <c r="I31" s="216"/>
    </row>
    <row r="32" spans="1:10" x14ac:dyDescent="0.3">
      <c r="B32" s="217"/>
      <c r="C32" s="217"/>
      <c r="E32" s="218"/>
      <c r="F32" s="218"/>
      <c r="G32" s="218"/>
      <c r="H32" s="218"/>
      <c r="I32" s="214"/>
    </row>
    <row r="33" spans="2:8" x14ac:dyDescent="0.3">
      <c r="B33" s="217"/>
      <c r="C33" s="215"/>
      <c r="E33" s="218"/>
      <c r="F33" s="218"/>
      <c r="G33" s="218"/>
      <c r="H33" s="218"/>
    </row>
    <row r="36" spans="2:8" x14ac:dyDescent="0.3">
      <c r="E36" s="218"/>
    </row>
    <row r="37" spans="2:8" x14ac:dyDescent="0.3">
      <c r="E37" s="218"/>
    </row>
  </sheetData>
  <mergeCells count="9">
    <mergeCell ref="I20:I24"/>
    <mergeCell ref="C4:H4"/>
    <mergeCell ref="A5:I5"/>
    <mergeCell ref="A15:A16"/>
    <mergeCell ref="B15:B16"/>
    <mergeCell ref="C15:C16"/>
    <mergeCell ref="D15:D16"/>
    <mergeCell ref="E15:H15"/>
    <mergeCell ref="I15:I16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5"/>
  <sheetViews>
    <sheetView zoomScaleNormal="100" workbookViewId="0">
      <selection activeCell="A32" sqref="A32:XFD40"/>
    </sheetView>
  </sheetViews>
  <sheetFormatPr defaultColWidth="10.44140625" defaultRowHeight="15.6" x14ac:dyDescent="0.3"/>
  <cols>
    <col min="1" max="1" width="4.109375" style="160" customWidth="1"/>
    <col min="2" max="2" width="26.33203125" style="160" customWidth="1"/>
    <col min="3" max="3" width="34.88671875" style="160" customWidth="1"/>
    <col min="4" max="4" width="14" style="160" customWidth="1"/>
    <col min="5" max="5" width="8.6640625" style="160" customWidth="1"/>
    <col min="6" max="7" width="10" style="160" customWidth="1"/>
    <col min="8" max="8" width="12.44140625" style="160" customWidth="1"/>
    <col min="9" max="9" width="19.44140625" style="160" customWidth="1"/>
    <col min="10" max="21" width="5.5546875" style="160" customWidth="1"/>
    <col min="22" max="16384" width="10.44140625" style="160"/>
  </cols>
  <sheetData>
    <row r="1" spans="1:10" s="156" customFormat="1" x14ac:dyDescent="0.3">
      <c r="D1" s="157"/>
      <c r="E1" s="158"/>
      <c r="F1" s="155"/>
      <c r="G1" s="155"/>
      <c r="H1" s="155"/>
      <c r="I1" s="155"/>
      <c r="J1" s="155"/>
    </row>
    <row r="2" spans="1:10" x14ac:dyDescent="0.3">
      <c r="A2" s="159"/>
      <c r="B2" s="159"/>
      <c r="C2" s="159"/>
      <c r="D2" s="159"/>
      <c r="E2" s="159"/>
      <c r="F2" s="159"/>
      <c r="G2" s="159"/>
      <c r="H2" s="159"/>
    </row>
    <row r="3" spans="1:10" x14ac:dyDescent="0.3">
      <c r="A3" s="161"/>
      <c r="B3" s="161"/>
      <c r="C3" s="162" t="s">
        <v>2</v>
      </c>
      <c r="D3" s="162"/>
      <c r="E3" s="162"/>
      <c r="F3" s="162"/>
      <c r="G3" s="162"/>
      <c r="H3" s="162"/>
    </row>
    <row r="4" spans="1:10" x14ac:dyDescent="0.3">
      <c r="A4" s="162" t="s">
        <v>204</v>
      </c>
      <c r="B4" s="162"/>
      <c r="C4" s="162"/>
      <c r="D4" s="162"/>
      <c r="E4" s="162"/>
      <c r="F4" s="162"/>
      <c r="G4" s="162"/>
      <c r="H4" s="162"/>
      <c r="I4" s="162"/>
    </row>
    <row r="5" spans="1:10" x14ac:dyDescent="0.3">
      <c r="A5" s="160" t="s">
        <v>4</v>
      </c>
      <c r="C5" s="163" t="s">
        <v>5</v>
      </c>
    </row>
    <row r="6" spans="1:10" x14ac:dyDescent="0.3">
      <c r="A6" s="160" t="s">
        <v>205</v>
      </c>
      <c r="C6" s="163" t="s">
        <v>317</v>
      </c>
      <c r="D6" s="160" t="str">
        <f>CONCATENATE(B17,"-",B18,"-",B19,"-",B20,"-",B21,"-",B22,"-",B23,"-",B24)</f>
        <v>ЛЦ Внуково-2-115470-115142-115407-115432-115534-115470-ЛЦ Внуково-2</v>
      </c>
      <c r="E6" s="160" t="str">
        <f>C8</f>
        <v>воскресенье-пятница</v>
      </c>
      <c r="F6" s="164">
        <f>F16</f>
        <v>0.50347222222222221</v>
      </c>
      <c r="G6" s="164">
        <f>H25</f>
        <v>0.81249999999999978</v>
      </c>
    </row>
    <row r="7" spans="1:10" x14ac:dyDescent="0.3">
      <c r="A7" s="160" t="s">
        <v>206</v>
      </c>
      <c r="C7" s="165"/>
    </row>
    <row r="8" spans="1:10" x14ac:dyDescent="0.3">
      <c r="A8" s="160" t="s">
        <v>8</v>
      </c>
      <c r="C8" s="163" t="s">
        <v>318</v>
      </c>
    </row>
    <row r="9" spans="1:10" x14ac:dyDescent="0.3">
      <c r="A9" s="160" t="s">
        <v>207</v>
      </c>
      <c r="C9" s="163" t="s">
        <v>208</v>
      </c>
      <c r="G9" s="166"/>
    </row>
    <row r="10" spans="1:10" x14ac:dyDescent="0.3">
      <c r="A10" s="160" t="s">
        <v>9</v>
      </c>
      <c r="C10" s="223">
        <f>SUM(D16:D25)</f>
        <v>107</v>
      </c>
    </row>
    <row r="11" spans="1:10" x14ac:dyDescent="0.3">
      <c r="A11" s="160" t="s">
        <v>10</v>
      </c>
      <c r="C11" s="163" t="s">
        <v>11</v>
      </c>
    </row>
    <row r="12" spans="1:10" x14ac:dyDescent="0.3">
      <c r="A12" s="168" t="s">
        <v>12</v>
      </c>
      <c r="B12" s="168"/>
      <c r="C12" s="169" t="s">
        <v>39</v>
      </c>
      <c r="D12" s="170"/>
      <c r="F12" s="169"/>
      <c r="G12" s="169"/>
    </row>
    <row r="13" spans="1:10" x14ac:dyDescent="0.3">
      <c r="C13" s="165"/>
      <c r="G13" s="171"/>
      <c r="H13" s="160" t="s">
        <v>286</v>
      </c>
    </row>
    <row r="14" spans="1:10" x14ac:dyDescent="0.3">
      <c r="A14" s="172" t="s">
        <v>13</v>
      </c>
      <c r="B14" s="173" t="s">
        <v>14</v>
      </c>
      <c r="C14" s="174" t="s">
        <v>15</v>
      </c>
      <c r="D14" s="173" t="s">
        <v>16</v>
      </c>
      <c r="E14" s="173" t="s">
        <v>17</v>
      </c>
      <c r="F14" s="173"/>
      <c r="G14" s="173"/>
      <c r="H14" s="173"/>
      <c r="I14" s="173" t="s">
        <v>18</v>
      </c>
    </row>
    <row r="15" spans="1:10" ht="46.8" x14ac:dyDescent="0.3">
      <c r="A15" s="175"/>
      <c r="B15" s="176"/>
      <c r="C15" s="177"/>
      <c r="D15" s="178"/>
      <c r="E15" s="179" t="s">
        <v>19</v>
      </c>
      <c r="F15" s="179" t="s">
        <v>20</v>
      </c>
      <c r="G15" s="179" t="s">
        <v>21</v>
      </c>
      <c r="H15" s="179" t="s">
        <v>22</v>
      </c>
      <c r="I15" s="173"/>
    </row>
    <row r="16" spans="1:10" ht="31.2" x14ac:dyDescent="0.3">
      <c r="A16" s="180"/>
      <c r="B16" s="181" t="s">
        <v>25</v>
      </c>
      <c r="C16" s="182" t="s">
        <v>24</v>
      </c>
      <c r="D16" s="190"/>
      <c r="E16" s="184"/>
      <c r="F16" s="185">
        <v>0.50347222222222221</v>
      </c>
      <c r="G16" s="186">
        <v>6.9444444444444441E-3</v>
      </c>
      <c r="H16" s="187">
        <f>F16+G16</f>
        <v>0.51041666666666663</v>
      </c>
      <c r="I16" s="188" t="s">
        <v>26</v>
      </c>
    </row>
    <row r="17" spans="1:10" ht="31.2" x14ac:dyDescent="0.3">
      <c r="A17" s="180"/>
      <c r="B17" s="181" t="s">
        <v>23</v>
      </c>
      <c r="C17" s="189" t="s">
        <v>24</v>
      </c>
      <c r="D17" s="190">
        <v>1.5</v>
      </c>
      <c r="E17" s="184">
        <v>3.4722222222222099E-3</v>
      </c>
      <c r="F17" s="185">
        <f t="shared" ref="F17:F25" si="0">H16+E17</f>
        <v>0.51388888888888884</v>
      </c>
      <c r="G17" s="191">
        <v>2.7777777777777776E-2</v>
      </c>
      <c r="H17" s="187">
        <f t="shared" ref="H17:H24" si="1">F17+G17</f>
        <v>0.54166666666666663</v>
      </c>
      <c r="I17" s="192" t="s">
        <v>27</v>
      </c>
      <c r="J17" s="160" t="s">
        <v>27</v>
      </c>
    </row>
    <row r="18" spans="1:10" x14ac:dyDescent="0.3">
      <c r="A18" s="193">
        <v>1</v>
      </c>
      <c r="B18" s="194">
        <v>115470</v>
      </c>
      <c r="C18" s="195" t="s">
        <v>319</v>
      </c>
      <c r="D18" s="224">
        <v>40</v>
      </c>
      <c r="E18" s="197">
        <v>5.5555555555555552E-2</v>
      </c>
      <c r="F18" s="185">
        <f t="shared" si="0"/>
        <v>0.59722222222222221</v>
      </c>
      <c r="G18" s="191">
        <v>6.9444444444444441E-3</v>
      </c>
      <c r="H18" s="187">
        <f t="shared" si="1"/>
        <v>0.60416666666666663</v>
      </c>
      <c r="I18" s="225" t="s">
        <v>157</v>
      </c>
    </row>
    <row r="19" spans="1:10" x14ac:dyDescent="0.3">
      <c r="A19" s="193">
        <f>A18+1</f>
        <v>2</v>
      </c>
      <c r="B19" s="194">
        <v>115142</v>
      </c>
      <c r="C19" s="195" t="s">
        <v>320</v>
      </c>
      <c r="D19" s="224">
        <v>2.5</v>
      </c>
      <c r="E19" s="197">
        <v>6.9444444444444441E-3</v>
      </c>
      <c r="F19" s="185">
        <f t="shared" si="0"/>
        <v>0.61111111111111105</v>
      </c>
      <c r="G19" s="191">
        <v>1.38888888888889E-2</v>
      </c>
      <c r="H19" s="187">
        <f t="shared" si="1"/>
        <v>0.625</v>
      </c>
      <c r="I19" s="222" t="s">
        <v>213</v>
      </c>
    </row>
    <row r="20" spans="1:10" x14ac:dyDescent="0.3">
      <c r="A20" s="193">
        <f t="shared" ref="A20:A23" si="2">A19+1</f>
        <v>3</v>
      </c>
      <c r="B20" s="194">
        <v>115407</v>
      </c>
      <c r="C20" s="195" t="s">
        <v>321</v>
      </c>
      <c r="D20" s="224">
        <v>2.5</v>
      </c>
      <c r="E20" s="197">
        <v>6.9444444444444441E-3</v>
      </c>
      <c r="F20" s="226">
        <f>H19+E20</f>
        <v>0.63194444444444442</v>
      </c>
      <c r="G20" s="191">
        <v>1.38888888888889E-2</v>
      </c>
      <c r="H20" s="187">
        <f t="shared" si="1"/>
        <v>0.64583333333333337</v>
      </c>
      <c r="I20" s="222"/>
    </row>
    <row r="21" spans="1:10" x14ac:dyDescent="0.3">
      <c r="A21" s="193">
        <f t="shared" si="2"/>
        <v>4</v>
      </c>
      <c r="B21" s="194">
        <v>115432</v>
      </c>
      <c r="C21" s="195" t="s">
        <v>322</v>
      </c>
      <c r="D21" s="224">
        <v>5</v>
      </c>
      <c r="E21" s="197">
        <v>1.0416666666666666E-2</v>
      </c>
      <c r="F21" s="226">
        <f>H20+E21</f>
        <v>0.65625</v>
      </c>
      <c r="G21" s="191">
        <v>1.3888888888888888E-2</v>
      </c>
      <c r="H21" s="187">
        <f t="shared" si="1"/>
        <v>0.67013888888888884</v>
      </c>
      <c r="I21" s="222"/>
    </row>
    <row r="22" spans="1:10" x14ac:dyDescent="0.3">
      <c r="A22" s="193">
        <f t="shared" si="2"/>
        <v>5</v>
      </c>
      <c r="B22" s="194">
        <v>115534</v>
      </c>
      <c r="C22" s="195" t="s">
        <v>323</v>
      </c>
      <c r="D22" s="224">
        <v>4</v>
      </c>
      <c r="E22" s="197">
        <v>6.9444444444444441E-3</v>
      </c>
      <c r="F22" s="226">
        <f>H21+E22</f>
        <v>0.67708333333333326</v>
      </c>
      <c r="G22" s="191">
        <v>1.3888888888888888E-2</v>
      </c>
      <c r="H22" s="187">
        <f t="shared" si="1"/>
        <v>0.6909722222222221</v>
      </c>
      <c r="I22" s="222"/>
    </row>
    <row r="23" spans="1:10" x14ac:dyDescent="0.3">
      <c r="A23" s="193">
        <f t="shared" si="2"/>
        <v>6</v>
      </c>
      <c r="B23" s="194">
        <v>115470</v>
      </c>
      <c r="C23" s="195" t="s">
        <v>319</v>
      </c>
      <c r="D23" s="224">
        <v>4</v>
      </c>
      <c r="E23" s="197">
        <v>6.9444444444444441E-3</v>
      </c>
      <c r="F23" s="226">
        <f>H22+E23</f>
        <v>0.69791666666666652</v>
      </c>
      <c r="G23" s="191">
        <v>6.9444444444444441E-3</v>
      </c>
      <c r="H23" s="187">
        <f t="shared" si="1"/>
        <v>0.70486111111111094</v>
      </c>
      <c r="I23" s="225" t="s">
        <v>80</v>
      </c>
      <c r="J23" s="160" t="s">
        <v>171</v>
      </c>
    </row>
    <row r="24" spans="1:10" ht="31.2" x14ac:dyDescent="0.3">
      <c r="A24" s="193"/>
      <c r="B24" s="181" t="s">
        <v>23</v>
      </c>
      <c r="C24" s="227" t="s">
        <v>24</v>
      </c>
      <c r="D24" s="228">
        <v>46</v>
      </c>
      <c r="E24" s="184">
        <v>6.9444444444444434E-2</v>
      </c>
      <c r="F24" s="185">
        <f t="shared" si="0"/>
        <v>0.77430555555555536</v>
      </c>
      <c r="G24" s="191">
        <v>2.7777777777777776E-2</v>
      </c>
      <c r="H24" s="187">
        <f t="shared" si="1"/>
        <v>0.80208333333333315</v>
      </c>
      <c r="I24" s="204" t="s">
        <v>290</v>
      </c>
    </row>
    <row r="25" spans="1:10" ht="31.2" x14ac:dyDescent="0.3">
      <c r="A25" s="193"/>
      <c r="B25" s="181" t="s">
        <v>25</v>
      </c>
      <c r="C25" s="203" t="s">
        <v>24</v>
      </c>
      <c r="D25" s="229">
        <v>1.5</v>
      </c>
      <c r="E25" s="184">
        <v>3.472222222222222E-3</v>
      </c>
      <c r="F25" s="185">
        <f t="shared" si="0"/>
        <v>0.80555555555555536</v>
      </c>
      <c r="G25" s="186">
        <v>6.9444444444444441E-3</v>
      </c>
      <c r="H25" s="187">
        <f>F25+G25</f>
        <v>0.81249999999999978</v>
      </c>
      <c r="I25" s="188" t="s">
        <v>26</v>
      </c>
    </row>
    <row r="26" spans="1:10" x14ac:dyDescent="0.3">
      <c r="D26" s="206"/>
      <c r="E26" s="207"/>
      <c r="F26" s="207"/>
      <c r="G26" s="207"/>
      <c r="H26" s="207"/>
      <c r="I26" s="208"/>
    </row>
    <row r="27" spans="1:10" x14ac:dyDescent="0.3">
      <c r="B27" s="209" t="s">
        <v>34</v>
      </c>
      <c r="C27" s="210">
        <f>H25-F16</f>
        <v>0.30902777777777757</v>
      </c>
      <c r="D27" s="209"/>
      <c r="E27" s="209"/>
      <c r="F27" s="209"/>
      <c r="G27" s="209"/>
      <c r="H27" s="211"/>
    </row>
    <row r="28" spans="1:10" x14ac:dyDescent="0.3">
      <c r="B28" s="209" t="s">
        <v>35</v>
      </c>
      <c r="C28" s="212" t="str">
        <f>IF(MINUTE(SUM(E16:E25))=0,CONCATENATE(HOUR(SUM(E16:E25))," час."),CONCATENATE(HOUR(SUM(E16:E25))," час. ",MINUTE(SUM(E16:E25))," мин."))</f>
        <v>4 час. 5 мин.</v>
      </c>
      <c r="D28" s="209"/>
      <c r="E28" s="212"/>
      <c r="F28" s="209"/>
      <c r="G28" s="209"/>
      <c r="H28" s="213"/>
      <c r="I28" s="214"/>
    </row>
    <row r="29" spans="1:10" x14ac:dyDescent="0.3">
      <c r="B29" s="209" t="s">
        <v>36</v>
      </c>
      <c r="C29" s="215" t="str">
        <f>IF(MINUTE(SUM(G16:G25))=0,CONCATENATE(HOUR(SUM(G16:G25))," час."),CONCATENATE(HOUR(SUM(G16:G25))," час. ",MINUTE(SUM(G16:G25))," мин."))</f>
        <v>3 час. 20 мин.</v>
      </c>
      <c r="D29" s="209"/>
      <c r="E29" s="209"/>
      <c r="F29" s="209"/>
      <c r="G29" s="209"/>
      <c r="H29" s="213"/>
      <c r="I29" s="216"/>
    </row>
    <row r="30" spans="1:10" x14ac:dyDescent="0.3">
      <c r="B30" s="217"/>
      <c r="C30" s="217"/>
      <c r="E30" s="218"/>
      <c r="F30" s="218"/>
      <c r="G30" s="218"/>
      <c r="H30" s="218"/>
      <c r="I30" s="214"/>
    </row>
    <row r="31" spans="1:10" x14ac:dyDescent="0.3">
      <c r="B31" s="217"/>
      <c r="C31" s="215"/>
      <c r="E31" s="218"/>
      <c r="F31" s="218"/>
      <c r="G31" s="218"/>
      <c r="H31" s="218"/>
    </row>
    <row r="34" spans="5:5" x14ac:dyDescent="0.3">
      <c r="E34" s="218"/>
    </row>
    <row r="35" spans="5:5" x14ac:dyDescent="0.3">
      <c r="E35" s="218"/>
    </row>
  </sheetData>
  <mergeCells count="9">
    <mergeCell ref="I19:I22"/>
    <mergeCell ref="C3:H3"/>
    <mergeCell ref="A4:I4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zoomScaleNormal="100" workbookViewId="0">
      <selection activeCell="A35" sqref="A35:XFD42"/>
    </sheetView>
  </sheetViews>
  <sheetFormatPr defaultColWidth="10.44140625" defaultRowHeight="15.6" x14ac:dyDescent="0.3"/>
  <cols>
    <col min="1" max="1" width="4.109375" style="160" customWidth="1"/>
    <col min="2" max="2" width="26.33203125" style="160" customWidth="1"/>
    <col min="3" max="3" width="34.88671875" style="160" customWidth="1"/>
    <col min="4" max="4" width="14" style="160" customWidth="1"/>
    <col min="5" max="5" width="8.6640625" style="160" customWidth="1"/>
    <col min="6" max="7" width="10" style="160" customWidth="1"/>
    <col min="8" max="8" width="12.44140625" style="160" customWidth="1"/>
    <col min="9" max="9" width="19.44140625" style="160" customWidth="1"/>
    <col min="10" max="21" width="5.5546875" style="160" customWidth="1"/>
    <col min="22" max="16384" width="10.44140625" style="160"/>
  </cols>
  <sheetData>
    <row r="1" spans="1:10" s="156" customFormat="1" x14ac:dyDescent="0.3">
      <c r="A1" s="152"/>
      <c r="B1" s="152"/>
      <c r="C1" s="152"/>
      <c r="D1" s="153"/>
      <c r="E1" s="154"/>
      <c r="F1" s="155"/>
      <c r="G1" s="155"/>
      <c r="H1" s="155"/>
      <c r="I1" s="155"/>
      <c r="J1" s="155"/>
    </row>
    <row r="2" spans="1:10" s="156" customFormat="1" x14ac:dyDescent="0.3">
      <c r="D2" s="157"/>
      <c r="E2" s="158"/>
      <c r="F2" s="155"/>
      <c r="G2" s="155"/>
      <c r="H2" s="155"/>
      <c r="I2" s="155"/>
      <c r="J2" s="155"/>
    </row>
    <row r="3" spans="1:10" x14ac:dyDescent="0.3">
      <c r="A3" s="159"/>
      <c r="B3" s="159"/>
      <c r="C3" s="159"/>
      <c r="D3" s="159"/>
      <c r="E3" s="159"/>
      <c r="F3" s="159"/>
      <c r="G3" s="159"/>
      <c r="H3" s="159"/>
    </row>
    <row r="4" spans="1:10" x14ac:dyDescent="0.3">
      <c r="A4" s="161"/>
      <c r="B4" s="161"/>
      <c r="C4" s="162" t="s">
        <v>2</v>
      </c>
      <c r="D4" s="162"/>
      <c r="E4" s="162"/>
      <c r="F4" s="162"/>
      <c r="G4" s="162"/>
      <c r="H4" s="162"/>
    </row>
    <row r="5" spans="1:10" x14ac:dyDescent="0.3">
      <c r="A5" s="162" t="s">
        <v>227</v>
      </c>
      <c r="B5" s="162"/>
      <c r="C5" s="162"/>
      <c r="D5" s="162"/>
      <c r="E5" s="162"/>
      <c r="F5" s="162"/>
      <c r="G5" s="162"/>
      <c r="H5" s="162"/>
      <c r="I5" s="162"/>
    </row>
    <row r="6" spans="1:10" x14ac:dyDescent="0.3">
      <c r="A6" s="160" t="s">
        <v>4</v>
      </c>
      <c r="C6" s="163" t="s">
        <v>5</v>
      </c>
    </row>
    <row r="7" spans="1:10" x14ac:dyDescent="0.3">
      <c r="A7" s="160" t="s">
        <v>205</v>
      </c>
      <c r="C7" s="163" t="s">
        <v>314</v>
      </c>
      <c r="D7" s="160" t="str">
        <f>CONCATENATE(B18,"-",B19,"-",B20,"-",B21,"-",B22,"-",B23,"-",B24,"-",B25,"-",B26,"-",B27)</f>
        <v>ЛЦ Внуково-2-111543-111024-111116-111020-105094-105118-111024-111543-ЛЦ Внуково-2</v>
      </c>
      <c r="E7" s="160" t="str">
        <f>C9</f>
        <v>вторник</v>
      </c>
      <c r="F7" s="164">
        <f>F17</f>
        <v>0.44791666666666663</v>
      </c>
      <c r="G7" s="164">
        <f>H28</f>
        <v>0.7916666666666663</v>
      </c>
    </row>
    <row r="8" spans="1:10" x14ac:dyDescent="0.3">
      <c r="A8" s="160" t="s">
        <v>206</v>
      </c>
      <c r="C8" s="165"/>
    </row>
    <row r="9" spans="1:10" x14ac:dyDescent="0.3">
      <c r="A9" s="160" t="s">
        <v>8</v>
      </c>
      <c r="C9" s="163" t="s">
        <v>315</v>
      </c>
    </row>
    <row r="10" spans="1:10" x14ac:dyDescent="0.3">
      <c r="A10" s="160" t="s">
        <v>207</v>
      </c>
      <c r="C10" s="163" t="s">
        <v>208</v>
      </c>
      <c r="G10" s="166"/>
    </row>
    <row r="11" spans="1:10" x14ac:dyDescent="0.3">
      <c r="A11" s="160" t="s">
        <v>9</v>
      </c>
      <c r="C11" s="223">
        <f>SUM(D17:D28)</f>
        <v>116</v>
      </c>
    </row>
    <row r="12" spans="1:10" x14ac:dyDescent="0.3">
      <c r="A12" s="160" t="s">
        <v>10</v>
      </c>
      <c r="C12" s="163" t="s">
        <v>11</v>
      </c>
    </row>
    <row r="13" spans="1:10" x14ac:dyDescent="0.3">
      <c r="A13" s="168" t="s">
        <v>12</v>
      </c>
      <c r="B13" s="168"/>
      <c r="C13" s="169" t="s">
        <v>39</v>
      </c>
      <c r="D13" s="170"/>
      <c r="F13" s="169"/>
      <c r="G13" s="169"/>
    </row>
    <row r="14" spans="1:10" x14ac:dyDescent="0.3">
      <c r="C14" s="165"/>
      <c r="G14" s="171"/>
      <c r="H14" s="160" t="s">
        <v>244</v>
      </c>
    </row>
    <row r="15" spans="1:10" x14ac:dyDescent="0.3">
      <c r="A15" s="172" t="s">
        <v>13</v>
      </c>
      <c r="B15" s="173" t="s">
        <v>14</v>
      </c>
      <c r="C15" s="174" t="s">
        <v>15</v>
      </c>
      <c r="D15" s="173" t="s">
        <v>16</v>
      </c>
      <c r="E15" s="173" t="s">
        <v>17</v>
      </c>
      <c r="F15" s="173"/>
      <c r="G15" s="173"/>
      <c r="H15" s="173"/>
      <c r="I15" s="173" t="s">
        <v>18</v>
      </c>
    </row>
    <row r="16" spans="1:10" ht="46.8" x14ac:dyDescent="0.3">
      <c r="A16" s="175"/>
      <c r="B16" s="176"/>
      <c r="C16" s="177"/>
      <c r="D16" s="178"/>
      <c r="E16" s="179" t="s">
        <v>19</v>
      </c>
      <c r="F16" s="179" t="s">
        <v>20</v>
      </c>
      <c r="G16" s="179" t="s">
        <v>21</v>
      </c>
      <c r="H16" s="179" t="s">
        <v>22</v>
      </c>
      <c r="I16" s="173"/>
    </row>
    <row r="17" spans="1:10" ht="31.2" x14ac:dyDescent="0.3">
      <c r="A17" s="180"/>
      <c r="B17" s="181" t="s">
        <v>25</v>
      </c>
      <c r="C17" s="182" t="s">
        <v>24</v>
      </c>
      <c r="D17" s="190"/>
      <c r="E17" s="184"/>
      <c r="F17" s="185">
        <v>0.44791666666666663</v>
      </c>
      <c r="G17" s="186">
        <v>6.9444444444444441E-3</v>
      </c>
      <c r="H17" s="187">
        <f>F17+G17</f>
        <v>0.45486111111111105</v>
      </c>
      <c r="I17" s="188" t="s">
        <v>26</v>
      </c>
    </row>
    <row r="18" spans="1:10" ht="31.2" x14ac:dyDescent="0.3">
      <c r="A18" s="180"/>
      <c r="B18" s="181" t="s">
        <v>23</v>
      </c>
      <c r="C18" s="189" t="s">
        <v>24</v>
      </c>
      <c r="D18" s="190">
        <v>1.5</v>
      </c>
      <c r="E18" s="184">
        <v>3.4722222222222099E-3</v>
      </c>
      <c r="F18" s="185">
        <f t="shared" ref="F18:F28" si="0">H17+E18</f>
        <v>0.45833333333333326</v>
      </c>
      <c r="G18" s="191">
        <v>2.7777777777777776E-2</v>
      </c>
      <c r="H18" s="187">
        <f t="shared" ref="H18:H27" si="1">F18+G18</f>
        <v>0.48611111111111105</v>
      </c>
      <c r="I18" s="192" t="s">
        <v>27</v>
      </c>
      <c r="J18" s="160" t="s">
        <v>27</v>
      </c>
    </row>
    <row r="19" spans="1:10" x14ac:dyDescent="0.3">
      <c r="A19" s="193">
        <v>1</v>
      </c>
      <c r="B19" s="194">
        <v>111543</v>
      </c>
      <c r="C19" s="195" t="s">
        <v>316</v>
      </c>
      <c r="D19" s="224">
        <v>48</v>
      </c>
      <c r="E19" s="197">
        <v>6.25E-2</v>
      </c>
      <c r="F19" s="185">
        <f t="shared" si="0"/>
        <v>0.54861111111111105</v>
      </c>
      <c r="G19" s="191">
        <v>6.9444444444444441E-3</v>
      </c>
      <c r="H19" s="187">
        <f t="shared" si="1"/>
        <v>0.55555555555555547</v>
      </c>
      <c r="I19" s="198" t="s">
        <v>157</v>
      </c>
    </row>
    <row r="20" spans="1:10" x14ac:dyDescent="0.3">
      <c r="A20" s="193">
        <f>A19+1</f>
        <v>2</v>
      </c>
      <c r="B20" s="194">
        <v>111024</v>
      </c>
      <c r="C20" s="195" t="s">
        <v>309</v>
      </c>
      <c r="D20" s="224">
        <v>3.5</v>
      </c>
      <c r="E20" s="197">
        <v>1.0416666666666666E-2</v>
      </c>
      <c r="F20" s="185">
        <f t="shared" si="0"/>
        <v>0.5659722222222221</v>
      </c>
      <c r="G20" s="191">
        <v>6.9444444444444441E-3</v>
      </c>
      <c r="H20" s="187">
        <f t="shared" si="1"/>
        <v>0.57291666666666652</v>
      </c>
      <c r="I20" s="199"/>
    </row>
    <row r="21" spans="1:10" x14ac:dyDescent="0.3">
      <c r="A21" s="193">
        <f t="shared" ref="A21:A26" si="2">A20+1</f>
        <v>3</v>
      </c>
      <c r="B21" s="194">
        <v>111116</v>
      </c>
      <c r="C21" s="195" t="s">
        <v>310</v>
      </c>
      <c r="D21" s="224">
        <v>2</v>
      </c>
      <c r="E21" s="197">
        <v>6.9444444444444441E-3</v>
      </c>
      <c r="F21" s="226">
        <f>H20+E21</f>
        <v>0.57986111111111094</v>
      </c>
      <c r="G21" s="191">
        <v>1.38888888888889E-2</v>
      </c>
      <c r="H21" s="187">
        <f t="shared" si="1"/>
        <v>0.59374999999999989</v>
      </c>
      <c r="I21" s="198" t="s">
        <v>213</v>
      </c>
    </row>
    <row r="22" spans="1:10" x14ac:dyDescent="0.3">
      <c r="A22" s="193">
        <f t="shared" si="2"/>
        <v>4</v>
      </c>
      <c r="B22" s="194">
        <v>111020</v>
      </c>
      <c r="C22" s="195" t="s">
        <v>311</v>
      </c>
      <c r="D22" s="224">
        <v>2</v>
      </c>
      <c r="E22" s="197">
        <v>6.9444444444444441E-3</v>
      </c>
      <c r="F22" s="226">
        <f>H21+E22</f>
        <v>0.60069444444444431</v>
      </c>
      <c r="G22" s="191">
        <v>1.3888888888888888E-2</v>
      </c>
      <c r="H22" s="187">
        <f t="shared" si="1"/>
        <v>0.61458333333333315</v>
      </c>
      <c r="I22" s="230"/>
    </row>
    <row r="23" spans="1:10" x14ac:dyDescent="0.3">
      <c r="A23" s="193">
        <f t="shared" si="2"/>
        <v>5</v>
      </c>
      <c r="B23" s="194">
        <v>105094</v>
      </c>
      <c r="C23" s="195" t="s">
        <v>312</v>
      </c>
      <c r="D23" s="224">
        <v>2</v>
      </c>
      <c r="E23" s="197">
        <v>6.9444444444444441E-3</v>
      </c>
      <c r="F23" s="226">
        <f>H22+E23</f>
        <v>0.62152777777777757</v>
      </c>
      <c r="G23" s="191">
        <v>1.3888888888888888E-2</v>
      </c>
      <c r="H23" s="187">
        <f t="shared" si="1"/>
        <v>0.63541666666666641</v>
      </c>
      <c r="I23" s="230"/>
    </row>
    <row r="24" spans="1:10" x14ac:dyDescent="0.3">
      <c r="A24" s="193">
        <f t="shared" si="2"/>
        <v>6</v>
      </c>
      <c r="B24" s="194">
        <v>105118</v>
      </c>
      <c r="C24" s="195" t="s">
        <v>313</v>
      </c>
      <c r="D24" s="224">
        <v>3.5</v>
      </c>
      <c r="E24" s="197">
        <v>1.0416666666666666E-2</v>
      </c>
      <c r="F24" s="226">
        <f>H23+E24</f>
        <v>0.64583333333333304</v>
      </c>
      <c r="G24" s="191">
        <v>1.38888888888889E-2</v>
      </c>
      <c r="H24" s="187">
        <f t="shared" si="1"/>
        <v>0.65972222222222199</v>
      </c>
      <c r="I24" s="199"/>
    </row>
    <row r="25" spans="1:10" x14ac:dyDescent="0.3">
      <c r="A25" s="193">
        <f t="shared" si="2"/>
        <v>7</v>
      </c>
      <c r="B25" s="194">
        <v>111024</v>
      </c>
      <c r="C25" s="195" t="s">
        <v>309</v>
      </c>
      <c r="D25" s="224">
        <v>3</v>
      </c>
      <c r="E25" s="197">
        <v>6.9444444444444441E-3</v>
      </c>
      <c r="F25" s="185">
        <f t="shared" ref="F25" si="3">H24+E25</f>
        <v>0.66666666666666641</v>
      </c>
      <c r="G25" s="191">
        <v>6.9444444444444441E-3</v>
      </c>
      <c r="H25" s="187">
        <f t="shared" si="1"/>
        <v>0.67361111111111083</v>
      </c>
      <c r="I25" s="198" t="s">
        <v>80</v>
      </c>
    </row>
    <row r="26" spans="1:10" x14ac:dyDescent="0.3">
      <c r="A26" s="193">
        <f t="shared" si="2"/>
        <v>8</v>
      </c>
      <c r="B26" s="194">
        <v>111543</v>
      </c>
      <c r="C26" s="195" t="s">
        <v>316</v>
      </c>
      <c r="D26" s="224">
        <v>3</v>
      </c>
      <c r="E26" s="197">
        <v>6.9444444444444441E-3</v>
      </c>
      <c r="F26" s="226">
        <f>H25+E26</f>
        <v>0.68055555555555525</v>
      </c>
      <c r="G26" s="191">
        <v>6.9444444444444441E-3</v>
      </c>
      <c r="H26" s="187">
        <f t="shared" si="1"/>
        <v>0.68749999999999967</v>
      </c>
      <c r="I26" s="199"/>
      <c r="J26" s="160" t="s">
        <v>171</v>
      </c>
    </row>
    <row r="27" spans="1:10" ht="31.2" x14ac:dyDescent="0.3">
      <c r="A27" s="193"/>
      <c r="B27" s="181" t="s">
        <v>23</v>
      </c>
      <c r="C27" s="227" t="s">
        <v>24</v>
      </c>
      <c r="D27" s="228">
        <v>46</v>
      </c>
      <c r="E27" s="184">
        <v>6.5972222222222224E-2</v>
      </c>
      <c r="F27" s="185">
        <f t="shared" si="0"/>
        <v>0.75347222222222188</v>
      </c>
      <c r="G27" s="191">
        <v>2.7777777777777776E-2</v>
      </c>
      <c r="H27" s="187">
        <f t="shared" si="1"/>
        <v>0.78124999999999967</v>
      </c>
      <c r="I27" s="204" t="s">
        <v>290</v>
      </c>
    </row>
    <row r="28" spans="1:10" ht="31.2" x14ac:dyDescent="0.3">
      <c r="A28" s="193"/>
      <c r="B28" s="181" t="s">
        <v>25</v>
      </c>
      <c r="C28" s="203" t="s">
        <v>24</v>
      </c>
      <c r="D28" s="229">
        <v>1.5</v>
      </c>
      <c r="E28" s="184">
        <v>3.472222222222222E-3</v>
      </c>
      <c r="F28" s="185">
        <f t="shared" si="0"/>
        <v>0.78472222222222188</v>
      </c>
      <c r="G28" s="186">
        <v>6.9444444444444441E-3</v>
      </c>
      <c r="H28" s="187">
        <f>F28+G28</f>
        <v>0.7916666666666663</v>
      </c>
      <c r="I28" s="188" t="s">
        <v>26</v>
      </c>
    </row>
    <row r="29" spans="1:10" x14ac:dyDescent="0.3">
      <c r="D29" s="206"/>
      <c r="E29" s="207"/>
      <c r="F29" s="207"/>
      <c r="G29" s="207"/>
      <c r="H29" s="207"/>
      <c r="I29" s="208"/>
    </row>
    <row r="30" spans="1:10" x14ac:dyDescent="0.3">
      <c r="B30" s="209" t="s">
        <v>34</v>
      </c>
      <c r="C30" s="210">
        <f>H28-F17</f>
        <v>0.34374999999999967</v>
      </c>
      <c r="D30" s="209"/>
      <c r="E30" s="209"/>
      <c r="F30" s="209"/>
      <c r="G30" s="209"/>
      <c r="H30" s="211"/>
    </row>
    <row r="31" spans="1:10" x14ac:dyDescent="0.3">
      <c r="B31" s="209" t="s">
        <v>35</v>
      </c>
      <c r="C31" s="212" t="str">
        <f>IF(MINUTE(SUM(E17:E28))=0,CONCATENATE(HOUR(SUM(E17:E28))," час."),CONCATENATE(HOUR(SUM(E17:E28))," час. ",MINUTE(SUM(E17:E28))," мин."))</f>
        <v>4 час. 35 мин.</v>
      </c>
      <c r="D31" s="209"/>
      <c r="E31" s="212"/>
      <c r="F31" s="209"/>
      <c r="G31" s="209"/>
      <c r="H31" s="213"/>
      <c r="I31" s="214"/>
    </row>
    <row r="32" spans="1:10" x14ac:dyDescent="0.3">
      <c r="B32" s="209" t="s">
        <v>36</v>
      </c>
      <c r="C32" s="215" t="str">
        <f>IF(MINUTE(SUM(G17:G28))=0,CONCATENATE(HOUR(SUM(G17:G28))," час."),CONCATENATE(HOUR(SUM(G17:G28))," час. ",MINUTE(SUM(G17:G28))," мин."))</f>
        <v>3 час. 40 мин.</v>
      </c>
      <c r="D32" s="209"/>
      <c r="E32" s="209"/>
      <c r="F32" s="209"/>
      <c r="G32" s="209"/>
      <c r="H32" s="213"/>
      <c r="I32" s="216"/>
    </row>
    <row r="33" spans="2:9" x14ac:dyDescent="0.3">
      <c r="B33" s="217"/>
      <c r="C33" s="217"/>
      <c r="E33" s="218"/>
      <c r="F33" s="218"/>
      <c r="G33" s="218"/>
      <c r="H33" s="218"/>
      <c r="I33" s="214"/>
    </row>
    <row r="34" spans="2:9" x14ac:dyDescent="0.3">
      <c r="B34" s="217"/>
      <c r="C34" s="215"/>
      <c r="E34" s="218"/>
      <c r="F34" s="218"/>
      <c r="G34" s="218"/>
      <c r="H34" s="218"/>
    </row>
    <row r="38" spans="2:9" x14ac:dyDescent="0.3">
      <c r="E38" s="218"/>
    </row>
    <row r="39" spans="2:9" x14ac:dyDescent="0.3">
      <c r="E39" s="218"/>
    </row>
  </sheetData>
  <mergeCells count="11">
    <mergeCell ref="I19:I20"/>
    <mergeCell ref="I21:I24"/>
    <mergeCell ref="I25:I26"/>
    <mergeCell ref="C4:H4"/>
    <mergeCell ref="A5:I5"/>
    <mergeCell ref="A15:A16"/>
    <mergeCell ref="B15:B16"/>
    <mergeCell ref="C15:C16"/>
    <mergeCell ref="D15:D16"/>
    <mergeCell ref="E15:H15"/>
    <mergeCell ref="I15:I16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6"/>
  <sheetViews>
    <sheetView zoomScaleNormal="100" workbookViewId="0">
      <selection activeCell="F11" sqref="F11"/>
    </sheetView>
  </sheetViews>
  <sheetFormatPr defaultColWidth="10.44140625" defaultRowHeight="15.6" x14ac:dyDescent="0.3"/>
  <cols>
    <col min="1" max="1" width="4.109375" style="160" customWidth="1"/>
    <col min="2" max="2" width="26.33203125" style="160" customWidth="1"/>
    <col min="3" max="3" width="34.88671875" style="160" customWidth="1"/>
    <col min="4" max="4" width="14" style="160" customWidth="1"/>
    <col min="5" max="5" width="8.6640625" style="160" customWidth="1"/>
    <col min="6" max="7" width="10" style="160" customWidth="1"/>
    <col min="8" max="8" width="12.44140625" style="160" customWidth="1"/>
    <col min="9" max="9" width="19.44140625" style="160" customWidth="1"/>
    <col min="10" max="21" width="5.5546875" style="160" customWidth="1"/>
    <col min="22" max="16384" width="10.44140625" style="160"/>
  </cols>
  <sheetData>
    <row r="1" spans="1:10" s="156" customFormat="1" x14ac:dyDescent="0.3">
      <c r="A1" s="152"/>
      <c r="B1" s="152"/>
      <c r="C1" s="152"/>
      <c r="D1" s="153"/>
      <c r="E1" s="154"/>
      <c r="F1" s="155"/>
      <c r="G1" s="155"/>
      <c r="H1" s="155"/>
      <c r="I1" s="155"/>
      <c r="J1" s="155"/>
    </row>
    <row r="2" spans="1:10" s="156" customFormat="1" x14ac:dyDescent="0.3">
      <c r="D2" s="157"/>
      <c r="E2" s="158"/>
      <c r="F2" s="155"/>
      <c r="G2" s="155"/>
      <c r="H2" s="155"/>
      <c r="I2" s="155"/>
      <c r="J2" s="155"/>
    </row>
    <row r="3" spans="1:10" x14ac:dyDescent="0.3">
      <c r="A3" s="159"/>
      <c r="B3" s="159"/>
      <c r="C3" s="159"/>
      <c r="D3" s="159"/>
      <c r="E3" s="159"/>
      <c r="F3" s="159"/>
      <c r="G3" s="159"/>
      <c r="H3" s="159"/>
    </row>
    <row r="4" spans="1:10" x14ac:dyDescent="0.3">
      <c r="A4" s="161"/>
      <c r="B4" s="161"/>
      <c r="C4" s="162" t="s">
        <v>2</v>
      </c>
      <c r="D4" s="162"/>
      <c r="E4" s="162"/>
      <c r="F4" s="162"/>
      <c r="G4" s="162"/>
      <c r="H4" s="162"/>
    </row>
    <row r="5" spans="1:10" x14ac:dyDescent="0.3">
      <c r="A5" s="162" t="s">
        <v>227</v>
      </c>
      <c r="B5" s="162"/>
      <c r="C5" s="162"/>
      <c r="D5" s="162"/>
      <c r="E5" s="162"/>
      <c r="F5" s="162"/>
      <c r="G5" s="162"/>
      <c r="H5" s="162"/>
      <c r="I5" s="162"/>
    </row>
    <row r="6" spans="1:10" x14ac:dyDescent="0.3">
      <c r="A6" s="160" t="s">
        <v>4</v>
      </c>
      <c r="C6" s="163" t="s">
        <v>5</v>
      </c>
    </row>
    <row r="7" spans="1:10" x14ac:dyDescent="0.3">
      <c r="A7" s="160" t="s">
        <v>205</v>
      </c>
      <c r="C7" s="163" t="s">
        <v>307</v>
      </c>
      <c r="D7" s="160" t="str">
        <f>CONCATENATE(B18,"-",B19,"-",B20,"-",B21,"-",B22,"-",B23,"-",B24,"-",B25)</f>
        <v>ЛЦ Внуково-2-111024-111116-111020-105094-105118-111024-ЛЦ Внуково-2</v>
      </c>
      <c r="E7" s="160" t="str">
        <f>C9</f>
        <v>среда-понедельник</v>
      </c>
      <c r="F7" s="164">
        <f>F17</f>
        <v>0.44791666666666663</v>
      </c>
      <c r="G7" s="164">
        <f>H26</f>
        <v>0.75347222222222199</v>
      </c>
    </row>
    <row r="8" spans="1:10" x14ac:dyDescent="0.3">
      <c r="A8" s="160" t="s">
        <v>206</v>
      </c>
      <c r="C8" s="165"/>
    </row>
    <row r="9" spans="1:10" x14ac:dyDescent="0.3">
      <c r="A9" s="160" t="s">
        <v>8</v>
      </c>
      <c r="C9" s="163" t="s">
        <v>308</v>
      </c>
    </row>
    <row r="10" spans="1:10" x14ac:dyDescent="0.3">
      <c r="A10" s="160" t="s">
        <v>207</v>
      </c>
      <c r="C10" s="163" t="s">
        <v>208</v>
      </c>
      <c r="G10" s="166"/>
    </row>
    <row r="11" spans="1:10" x14ac:dyDescent="0.3">
      <c r="A11" s="160" t="s">
        <v>9</v>
      </c>
      <c r="C11" s="223">
        <f>SUM(D17:D26)</f>
        <v>110.5</v>
      </c>
    </row>
    <row r="12" spans="1:10" x14ac:dyDescent="0.3">
      <c r="A12" s="160" t="s">
        <v>10</v>
      </c>
      <c r="C12" s="163" t="s">
        <v>11</v>
      </c>
    </row>
    <row r="13" spans="1:10" x14ac:dyDescent="0.3">
      <c r="A13" s="168" t="s">
        <v>12</v>
      </c>
      <c r="B13" s="168"/>
      <c r="C13" s="169" t="s">
        <v>39</v>
      </c>
      <c r="D13" s="170"/>
      <c r="F13" s="169"/>
      <c r="G13" s="169"/>
    </row>
    <row r="14" spans="1:10" x14ac:dyDescent="0.3">
      <c r="C14" s="165"/>
      <c r="G14" s="171"/>
      <c r="H14" s="160" t="s">
        <v>244</v>
      </c>
    </row>
    <row r="15" spans="1:10" x14ac:dyDescent="0.3">
      <c r="A15" s="172" t="s">
        <v>13</v>
      </c>
      <c r="B15" s="173" t="s">
        <v>14</v>
      </c>
      <c r="C15" s="174" t="s">
        <v>15</v>
      </c>
      <c r="D15" s="173" t="s">
        <v>16</v>
      </c>
      <c r="E15" s="173" t="s">
        <v>17</v>
      </c>
      <c r="F15" s="173"/>
      <c r="G15" s="173"/>
      <c r="H15" s="173"/>
      <c r="I15" s="173" t="s">
        <v>18</v>
      </c>
    </row>
    <row r="16" spans="1:10" ht="46.8" x14ac:dyDescent="0.3">
      <c r="A16" s="175"/>
      <c r="B16" s="176"/>
      <c r="C16" s="177"/>
      <c r="D16" s="178"/>
      <c r="E16" s="179" t="s">
        <v>19</v>
      </c>
      <c r="F16" s="179" t="s">
        <v>20</v>
      </c>
      <c r="G16" s="179" t="s">
        <v>21</v>
      </c>
      <c r="H16" s="179" t="s">
        <v>22</v>
      </c>
      <c r="I16" s="173"/>
    </row>
    <row r="17" spans="1:10" ht="31.2" x14ac:dyDescent="0.3">
      <c r="A17" s="180"/>
      <c r="B17" s="181" t="s">
        <v>25</v>
      </c>
      <c r="C17" s="182" t="s">
        <v>24</v>
      </c>
      <c r="D17" s="190"/>
      <c r="E17" s="184"/>
      <c r="F17" s="185">
        <v>0.44791666666666663</v>
      </c>
      <c r="G17" s="186">
        <v>6.9444444444444441E-3</v>
      </c>
      <c r="H17" s="187">
        <f>F17+G17</f>
        <v>0.45486111111111105</v>
      </c>
      <c r="I17" s="188" t="s">
        <v>26</v>
      </c>
    </row>
    <row r="18" spans="1:10" ht="31.2" x14ac:dyDescent="0.3">
      <c r="A18" s="180"/>
      <c r="B18" s="181" t="s">
        <v>23</v>
      </c>
      <c r="C18" s="189" t="s">
        <v>24</v>
      </c>
      <c r="D18" s="190">
        <v>1.5</v>
      </c>
      <c r="E18" s="184">
        <v>3.4722222222222099E-3</v>
      </c>
      <c r="F18" s="185">
        <f t="shared" ref="F18:F26" si="0">H17+E18</f>
        <v>0.45833333333333326</v>
      </c>
      <c r="G18" s="191">
        <v>2.7777777777777776E-2</v>
      </c>
      <c r="H18" s="187">
        <f t="shared" ref="H18:H25" si="1">F18+G18</f>
        <v>0.48611111111111105</v>
      </c>
      <c r="I18" s="192" t="s">
        <v>27</v>
      </c>
      <c r="J18" s="160" t="s">
        <v>27</v>
      </c>
    </row>
    <row r="19" spans="1:10" x14ac:dyDescent="0.3">
      <c r="A19" s="193">
        <v>1</v>
      </c>
      <c r="B19" s="194">
        <v>111024</v>
      </c>
      <c r="C19" s="195" t="s">
        <v>309</v>
      </c>
      <c r="D19" s="224">
        <v>47</v>
      </c>
      <c r="E19" s="197">
        <v>5.5555555555555552E-2</v>
      </c>
      <c r="F19" s="185">
        <f t="shared" si="0"/>
        <v>0.54166666666666663</v>
      </c>
      <c r="G19" s="191">
        <v>6.9444444444444441E-3</v>
      </c>
      <c r="H19" s="187">
        <f t="shared" si="1"/>
        <v>0.54861111111111105</v>
      </c>
      <c r="I19" s="225" t="s">
        <v>157</v>
      </c>
    </row>
    <row r="20" spans="1:10" x14ac:dyDescent="0.3">
      <c r="A20" s="193">
        <f t="shared" ref="A20:A24" si="2">A19+1</f>
        <v>2</v>
      </c>
      <c r="B20" s="194">
        <v>111116</v>
      </c>
      <c r="C20" s="195" t="s">
        <v>310</v>
      </c>
      <c r="D20" s="224">
        <v>2</v>
      </c>
      <c r="E20" s="197">
        <v>6.9444444444444441E-3</v>
      </c>
      <c r="F20" s="226">
        <f>H19+E20</f>
        <v>0.55555555555555547</v>
      </c>
      <c r="G20" s="191">
        <v>1.38888888888889E-2</v>
      </c>
      <c r="H20" s="187">
        <f t="shared" si="1"/>
        <v>0.56944444444444442</v>
      </c>
      <c r="I20" s="198" t="s">
        <v>213</v>
      </c>
    </row>
    <row r="21" spans="1:10" x14ac:dyDescent="0.3">
      <c r="A21" s="193">
        <f t="shared" si="2"/>
        <v>3</v>
      </c>
      <c r="B21" s="194">
        <v>111020</v>
      </c>
      <c r="C21" s="195" t="s">
        <v>311</v>
      </c>
      <c r="D21" s="224">
        <v>2</v>
      </c>
      <c r="E21" s="197">
        <v>6.9444444444444441E-3</v>
      </c>
      <c r="F21" s="226">
        <f>H20+E21</f>
        <v>0.57638888888888884</v>
      </c>
      <c r="G21" s="191">
        <v>1.3888888888888888E-2</v>
      </c>
      <c r="H21" s="187">
        <f t="shared" si="1"/>
        <v>0.59027777777777768</v>
      </c>
      <c r="I21" s="230"/>
    </row>
    <row r="22" spans="1:10" x14ac:dyDescent="0.3">
      <c r="A22" s="193">
        <f t="shared" si="2"/>
        <v>4</v>
      </c>
      <c r="B22" s="194">
        <v>105094</v>
      </c>
      <c r="C22" s="195" t="s">
        <v>312</v>
      </c>
      <c r="D22" s="224">
        <v>2</v>
      </c>
      <c r="E22" s="197">
        <v>6.9444444444444441E-3</v>
      </c>
      <c r="F22" s="226">
        <f>H21+E22</f>
        <v>0.5972222222222221</v>
      </c>
      <c r="G22" s="191">
        <v>1.3888888888888888E-2</v>
      </c>
      <c r="H22" s="187">
        <f t="shared" si="1"/>
        <v>0.61111111111111094</v>
      </c>
      <c r="I22" s="230"/>
    </row>
    <row r="23" spans="1:10" x14ac:dyDescent="0.3">
      <c r="A23" s="193">
        <f t="shared" si="2"/>
        <v>5</v>
      </c>
      <c r="B23" s="194">
        <v>105118</v>
      </c>
      <c r="C23" s="195" t="s">
        <v>313</v>
      </c>
      <c r="D23" s="224">
        <v>3.5</v>
      </c>
      <c r="E23" s="197">
        <v>1.0416666666666666E-2</v>
      </c>
      <c r="F23" s="226">
        <f>H22+E23</f>
        <v>0.62152777777777757</v>
      </c>
      <c r="G23" s="191">
        <v>1.38888888888889E-2</v>
      </c>
      <c r="H23" s="187">
        <f t="shared" si="1"/>
        <v>0.63541666666666652</v>
      </c>
      <c r="I23" s="199"/>
    </row>
    <row r="24" spans="1:10" x14ac:dyDescent="0.3">
      <c r="A24" s="193">
        <f t="shared" si="2"/>
        <v>6</v>
      </c>
      <c r="B24" s="194">
        <v>111024</v>
      </c>
      <c r="C24" s="195" t="s">
        <v>309</v>
      </c>
      <c r="D24" s="224">
        <v>3</v>
      </c>
      <c r="E24" s="197">
        <v>6.9444444444444441E-3</v>
      </c>
      <c r="F24" s="226">
        <f>H23+E24</f>
        <v>0.64236111111111094</v>
      </c>
      <c r="G24" s="191">
        <v>6.9444444444444441E-3</v>
      </c>
      <c r="H24" s="187">
        <f t="shared" si="1"/>
        <v>0.64930555555555536</v>
      </c>
      <c r="I24" s="225" t="s">
        <v>80</v>
      </c>
      <c r="J24" s="160" t="s">
        <v>171</v>
      </c>
    </row>
    <row r="25" spans="1:10" ht="31.2" x14ac:dyDescent="0.3">
      <c r="A25" s="193"/>
      <c r="B25" s="181" t="s">
        <v>23</v>
      </c>
      <c r="C25" s="227" t="s">
        <v>24</v>
      </c>
      <c r="D25" s="228">
        <v>48</v>
      </c>
      <c r="E25" s="184">
        <v>6.5972222222222224E-2</v>
      </c>
      <c r="F25" s="185">
        <f t="shared" si="0"/>
        <v>0.71527777777777757</v>
      </c>
      <c r="G25" s="191">
        <v>2.7777777777777776E-2</v>
      </c>
      <c r="H25" s="187">
        <f t="shared" si="1"/>
        <v>0.74305555555555536</v>
      </c>
      <c r="I25" s="204" t="s">
        <v>290</v>
      </c>
    </row>
    <row r="26" spans="1:10" ht="31.2" x14ac:dyDescent="0.3">
      <c r="A26" s="193"/>
      <c r="B26" s="181" t="s">
        <v>25</v>
      </c>
      <c r="C26" s="203" t="s">
        <v>24</v>
      </c>
      <c r="D26" s="229">
        <v>1.5</v>
      </c>
      <c r="E26" s="184">
        <v>3.472222222222222E-3</v>
      </c>
      <c r="F26" s="185">
        <f t="shared" si="0"/>
        <v>0.74652777777777757</v>
      </c>
      <c r="G26" s="186">
        <v>6.9444444444444441E-3</v>
      </c>
      <c r="H26" s="187">
        <f>F26+G26</f>
        <v>0.75347222222222199</v>
      </c>
      <c r="I26" s="188" t="s">
        <v>26</v>
      </c>
    </row>
    <row r="27" spans="1:10" x14ac:dyDescent="0.3">
      <c r="D27" s="206"/>
      <c r="E27" s="207"/>
      <c r="F27" s="207"/>
      <c r="G27" s="207"/>
      <c r="H27" s="207"/>
      <c r="I27" s="208"/>
    </row>
    <row r="28" spans="1:10" x14ac:dyDescent="0.3">
      <c r="B28" s="209" t="s">
        <v>34</v>
      </c>
      <c r="C28" s="210">
        <f>H26-F17</f>
        <v>0.30555555555555536</v>
      </c>
      <c r="D28" s="209"/>
      <c r="E28" s="209"/>
      <c r="F28" s="209"/>
      <c r="G28" s="209"/>
      <c r="H28" s="211"/>
    </row>
    <row r="29" spans="1:10" x14ac:dyDescent="0.3">
      <c r="B29" s="209" t="s">
        <v>35</v>
      </c>
      <c r="C29" s="212" t="str">
        <f>IF(MINUTE(SUM(E17:E26))=0,CONCATENATE(HOUR(SUM(E17:E26))," час."),CONCATENATE(HOUR(SUM(E17:E26))," час. ",MINUTE(SUM(E17:E26))," мин."))</f>
        <v>4 час.</v>
      </c>
      <c r="D29" s="209"/>
      <c r="E29" s="212"/>
      <c r="F29" s="209"/>
      <c r="G29" s="209"/>
      <c r="H29" s="213"/>
      <c r="I29" s="214"/>
    </row>
    <row r="30" spans="1:10" x14ac:dyDescent="0.3">
      <c r="B30" s="209" t="s">
        <v>36</v>
      </c>
      <c r="C30" s="215" t="str">
        <f>IF(MINUTE(SUM(G17:G26))=0,CONCATENATE(HOUR(SUM(G17:G26))," час."),CONCATENATE(HOUR(SUM(G17:G26))," час. ",MINUTE(SUM(G17:G26))," мин."))</f>
        <v>3 час. 20 мин.</v>
      </c>
      <c r="D30" s="209"/>
      <c r="E30" s="209"/>
      <c r="F30" s="209"/>
      <c r="G30" s="209"/>
      <c r="H30" s="213"/>
      <c r="I30" s="216"/>
    </row>
    <row r="31" spans="1:10" x14ac:dyDescent="0.3">
      <c r="B31" s="217"/>
      <c r="C31" s="217"/>
      <c r="E31" s="218"/>
      <c r="F31" s="218"/>
      <c r="G31" s="218"/>
      <c r="H31" s="218"/>
      <c r="I31" s="214"/>
    </row>
    <row r="32" spans="1:10" x14ac:dyDescent="0.3">
      <c r="B32" s="217"/>
      <c r="C32" s="215"/>
      <c r="E32" s="218"/>
      <c r="F32" s="218"/>
      <c r="G32" s="218"/>
      <c r="H32" s="218"/>
    </row>
    <row r="35" spans="5:5" x14ac:dyDescent="0.3">
      <c r="E35" s="218"/>
    </row>
    <row r="36" spans="5:5" x14ac:dyDescent="0.3">
      <c r="E36" s="218"/>
    </row>
  </sheetData>
  <mergeCells count="9">
    <mergeCell ref="I20:I23"/>
    <mergeCell ref="C4:H4"/>
    <mergeCell ref="A5:I5"/>
    <mergeCell ref="A15:A16"/>
    <mergeCell ref="B15:B16"/>
    <mergeCell ref="C15:C16"/>
    <mergeCell ref="D15:D16"/>
    <mergeCell ref="E15:H15"/>
    <mergeCell ref="I15:I16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7"/>
  <sheetViews>
    <sheetView zoomScaleNormal="100" workbookViewId="0">
      <selection activeCell="A33" sqref="A33:XFD40"/>
    </sheetView>
  </sheetViews>
  <sheetFormatPr defaultColWidth="10.44140625" defaultRowHeight="15.6" x14ac:dyDescent="0.3"/>
  <cols>
    <col min="1" max="1" width="4.109375" style="160" customWidth="1"/>
    <col min="2" max="2" width="26.33203125" style="160" customWidth="1"/>
    <col min="3" max="3" width="34.88671875" style="160" customWidth="1"/>
    <col min="4" max="4" width="14" style="160" customWidth="1"/>
    <col min="5" max="5" width="8.6640625" style="160" customWidth="1"/>
    <col min="6" max="7" width="10" style="160" customWidth="1"/>
    <col min="8" max="8" width="12.44140625" style="160" customWidth="1"/>
    <col min="9" max="9" width="19.44140625" style="160" customWidth="1"/>
    <col min="10" max="21" width="5.5546875" style="160" customWidth="1"/>
    <col min="22" max="16384" width="10.44140625" style="160"/>
  </cols>
  <sheetData>
    <row r="1" spans="1:10" s="156" customFormat="1" x14ac:dyDescent="0.3">
      <c r="A1" s="152"/>
      <c r="B1" s="152"/>
      <c r="C1" s="152"/>
      <c r="D1" s="153"/>
      <c r="E1" s="154"/>
      <c r="F1" s="155"/>
      <c r="G1" s="155"/>
      <c r="H1" s="155"/>
      <c r="I1" s="155"/>
      <c r="J1" s="155"/>
    </row>
    <row r="2" spans="1:10" s="156" customFormat="1" x14ac:dyDescent="0.3">
      <c r="D2" s="157"/>
      <c r="E2" s="158"/>
      <c r="F2" s="155"/>
      <c r="G2" s="155"/>
      <c r="H2" s="155"/>
      <c r="I2" s="155"/>
      <c r="J2" s="155"/>
    </row>
    <row r="3" spans="1:10" x14ac:dyDescent="0.3">
      <c r="A3" s="159"/>
      <c r="B3" s="159"/>
      <c r="C3" s="159"/>
      <c r="D3" s="159"/>
      <c r="E3" s="159"/>
      <c r="F3" s="159"/>
      <c r="G3" s="159"/>
      <c r="H3" s="159"/>
    </row>
    <row r="4" spans="1:10" x14ac:dyDescent="0.3">
      <c r="A4" s="161"/>
      <c r="B4" s="161"/>
      <c r="C4" s="162" t="s">
        <v>2</v>
      </c>
      <c r="D4" s="162"/>
      <c r="E4" s="162"/>
      <c r="F4" s="162"/>
      <c r="G4" s="162"/>
      <c r="H4" s="162"/>
    </row>
    <row r="5" spans="1:10" x14ac:dyDescent="0.3">
      <c r="A5" s="162" t="s">
        <v>301</v>
      </c>
      <c r="B5" s="162"/>
      <c r="C5" s="162"/>
      <c r="D5" s="162"/>
      <c r="E5" s="162"/>
      <c r="F5" s="162"/>
      <c r="G5" s="162"/>
      <c r="H5" s="162"/>
      <c r="I5" s="162"/>
    </row>
    <row r="6" spans="1:10" x14ac:dyDescent="0.3">
      <c r="A6" s="160" t="s">
        <v>4</v>
      </c>
      <c r="C6" s="163" t="s">
        <v>5</v>
      </c>
    </row>
    <row r="7" spans="1:10" x14ac:dyDescent="0.3">
      <c r="A7" s="160" t="s">
        <v>205</v>
      </c>
      <c r="C7" s="163" t="s">
        <v>300</v>
      </c>
      <c r="D7" s="160" t="str">
        <f>CONCATENATE(B18,"-",B19,"-",B20,"-",B21,"-",B22,"-",B23,"-",B24,"-",B25)</f>
        <v>ЛЦ Внуково-2-125375-125320-127006-105064-129090-125375-ЛЦ Внуково-2</v>
      </c>
      <c r="E7" s="160" t="str">
        <f>C9</f>
        <v>понедельник-воскресенье</v>
      </c>
      <c r="F7" s="164">
        <f>F17</f>
        <v>0.3923611111111111</v>
      </c>
      <c r="G7" s="164">
        <f>H26</f>
        <v>0.68749999999999989</v>
      </c>
    </row>
    <row r="8" spans="1:10" x14ac:dyDescent="0.3">
      <c r="A8" s="160" t="s">
        <v>206</v>
      </c>
      <c r="C8" s="165"/>
    </row>
    <row r="9" spans="1:10" x14ac:dyDescent="0.3">
      <c r="A9" s="160" t="s">
        <v>8</v>
      </c>
      <c r="C9" s="163" t="s">
        <v>64</v>
      </c>
    </row>
    <row r="10" spans="1:10" x14ac:dyDescent="0.3">
      <c r="A10" s="160" t="s">
        <v>207</v>
      </c>
      <c r="C10" s="163" t="s">
        <v>208</v>
      </c>
      <c r="G10" s="166"/>
    </row>
    <row r="11" spans="1:10" x14ac:dyDescent="0.3">
      <c r="A11" s="160" t="s">
        <v>9</v>
      </c>
      <c r="C11" s="223">
        <f>SUM(D17:D26)</f>
        <v>100</v>
      </c>
    </row>
    <row r="12" spans="1:10" x14ac:dyDescent="0.3">
      <c r="A12" s="160" t="s">
        <v>10</v>
      </c>
      <c r="C12" s="163" t="s">
        <v>11</v>
      </c>
    </row>
    <row r="13" spans="1:10" x14ac:dyDescent="0.3">
      <c r="A13" s="168" t="s">
        <v>12</v>
      </c>
      <c r="B13" s="168"/>
      <c r="C13" s="169" t="s">
        <v>39</v>
      </c>
      <c r="D13" s="170"/>
      <c r="F13" s="169"/>
      <c r="G13" s="169"/>
    </row>
    <row r="14" spans="1:10" x14ac:dyDescent="0.3">
      <c r="C14" s="165"/>
      <c r="G14" s="171"/>
      <c r="H14" s="160" t="s">
        <v>228</v>
      </c>
    </row>
    <row r="15" spans="1:10" x14ac:dyDescent="0.3">
      <c r="A15" s="172" t="s">
        <v>13</v>
      </c>
      <c r="B15" s="173" t="s">
        <v>14</v>
      </c>
      <c r="C15" s="174" t="s">
        <v>15</v>
      </c>
      <c r="D15" s="173" t="s">
        <v>16</v>
      </c>
      <c r="E15" s="173" t="s">
        <v>17</v>
      </c>
      <c r="F15" s="173"/>
      <c r="G15" s="173"/>
      <c r="H15" s="173"/>
      <c r="I15" s="173" t="s">
        <v>18</v>
      </c>
    </row>
    <row r="16" spans="1:10" ht="46.8" x14ac:dyDescent="0.3">
      <c r="A16" s="175"/>
      <c r="B16" s="176"/>
      <c r="C16" s="177"/>
      <c r="D16" s="178"/>
      <c r="E16" s="179" t="s">
        <v>19</v>
      </c>
      <c r="F16" s="179" t="s">
        <v>20</v>
      </c>
      <c r="G16" s="179" t="s">
        <v>21</v>
      </c>
      <c r="H16" s="179" t="s">
        <v>22</v>
      </c>
      <c r="I16" s="173"/>
    </row>
    <row r="17" spans="1:10" ht="31.2" x14ac:dyDescent="0.3">
      <c r="A17" s="180"/>
      <c r="B17" s="181" t="s">
        <v>25</v>
      </c>
      <c r="C17" s="182" t="s">
        <v>24</v>
      </c>
      <c r="D17" s="190"/>
      <c r="E17" s="184"/>
      <c r="F17" s="185">
        <v>0.3923611111111111</v>
      </c>
      <c r="G17" s="186">
        <v>6.9444444444444441E-3</v>
      </c>
      <c r="H17" s="187">
        <f>F17+G17</f>
        <v>0.39930555555555552</v>
      </c>
      <c r="I17" s="188" t="s">
        <v>26</v>
      </c>
    </row>
    <row r="18" spans="1:10" ht="31.2" x14ac:dyDescent="0.3">
      <c r="A18" s="180"/>
      <c r="B18" s="181" t="s">
        <v>23</v>
      </c>
      <c r="C18" s="189" t="s">
        <v>24</v>
      </c>
      <c r="D18" s="190">
        <v>1.5</v>
      </c>
      <c r="E18" s="184">
        <v>3.4722222222222099E-3</v>
      </c>
      <c r="F18" s="185">
        <f t="shared" ref="F18:F26" si="0">H17+E18</f>
        <v>0.40277777777777773</v>
      </c>
      <c r="G18" s="191">
        <v>2.7777777777777776E-2</v>
      </c>
      <c r="H18" s="187">
        <f t="shared" ref="H18:H25" si="1">F18+G18</f>
        <v>0.43055555555555552</v>
      </c>
      <c r="I18" s="192" t="s">
        <v>27</v>
      </c>
      <c r="J18" s="160" t="s">
        <v>27</v>
      </c>
    </row>
    <row r="19" spans="1:10" x14ac:dyDescent="0.3">
      <c r="A19" s="193">
        <v>1</v>
      </c>
      <c r="B19" s="194">
        <v>125375</v>
      </c>
      <c r="C19" s="195" t="s">
        <v>302</v>
      </c>
      <c r="D19" s="224">
        <v>41</v>
      </c>
      <c r="E19" s="197">
        <v>4.8611111111111112E-2</v>
      </c>
      <c r="F19" s="185">
        <f t="shared" si="0"/>
        <v>0.47916666666666663</v>
      </c>
      <c r="G19" s="191">
        <v>6.9444444444444441E-3</v>
      </c>
      <c r="H19" s="187">
        <f t="shared" si="1"/>
        <v>0.48611111111111105</v>
      </c>
      <c r="I19" s="225" t="s">
        <v>157</v>
      </c>
    </row>
    <row r="20" spans="1:10" x14ac:dyDescent="0.3">
      <c r="A20" s="193">
        <f>A19+1</f>
        <v>2</v>
      </c>
      <c r="B20" s="194">
        <v>125320</v>
      </c>
      <c r="C20" s="195" t="s">
        <v>303</v>
      </c>
      <c r="D20" s="224">
        <v>1</v>
      </c>
      <c r="E20" s="197">
        <v>6.9444444444444441E-3</v>
      </c>
      <c r="F20" s="185">
        <f t="shared" si="0"/>
        <v>0.49305555555555547</v>
      </c>
      <c r="G20" s="191">
        <v>1.38888888888889E-2</v>
      </c>
      <c r="H20" s="187">
        <f t="shared" si="1"/>
        <v>0.50694444444444442</v>
      </c>
      <c r="I20" s="222" t="s">
        <v>213</v>
      </c>
    </row>
    <row r="21" spans="1:10" x14ac:dyDescent="0.3">
      <c r="A21" s="193">
        <f t="shared" ref="A21:A24" si="2">A20+1</f>
        <v>3</v>
      </c>
      <c r="B21" s="194">
        <v>127006</v>
      </c>
      <c r="C21" s="195" t="s">
        <v>304</v>
      </c>
      <c r="D21" s="224">
        <v>1</v>
      </c>
      <c r="E21" s="197">
        <v>6.9444444444444441E-3</v>
      </c>
      <c r="F21" s="226">
        <f>H20+E21</f>
        <v>0.51388888888888884</v>
      </c>
      <c r="G21" s="191">
        <v>1.38888888888889E-2</v>
      </c>
      <c r="H21" s="187">
        <f t="shared" si="1"/>
        <v>0.52777777777777779</v>
      </c>
      <c r="I21" s="222"/>
    </row>
    <row r="22" spans="1:10" x14ac:dyDescent="0.3">
      <c r="A22" s="193">
        <f t="shared" si="2"/>
        <v>4</v>
      </c>
      <c r="B22" s="194">
        <v>105064</v>
      </c>
      <c r="C22" s="195" t="s">
        <v>305</v>
      </c>
      <c r="D22" s="224">
        <v>4.5</v>
      </c>
      <c r="E22" s="197">
        <v>6.9444444444444441E-3</v>
      </c>
      <c r="F22" s="226">
        <f>H21+E22</f>
        <v>0.53472222222222221</v>
      </c>
      <c r="G22" s="191">
        <v>1.3888888888888888E-2</v>
      </c>
      <c r="H22" s="187">
        <f t="shared" si="1"/>
        <v>0.54861111111111105</v>
      </c>
      <c r="I22" s="222"/>
    </row>
    <row r="23" spans="1:10" x14ac:dyDescent="0.3">
      <c r="A23" s="193">
        <f t="shared" si="2"/>
        <v>5</v>
      </c>
      <c r="B23" s="194">
        <v>129090</v>
      </c>
      <c r="C23" s="195" t="s">
        <v>306</v>
      </c>
      <c r="D23" s="224">
        <v>3.5</v>
      </c>
      <c r="E23" s="197">
        <v>1.0416666666666666E-2</v>
      </c>
      <c r="F23" s="226">
        <f>H22+E23</f>
        <v>0.55902777777777768</v>
      </c>
      <c r="G23" s="191">
        <v>1.38888888888889E-2</v>
      </c>
      <c r="H23" s="187">
        <f t="shared" si="1"/>
        <v>0.57291666666666663</v>
      </c>
      <c r="I23" s="222"/>
    </row>
    <row r="24" spans="1:10" x14ac:dyDescent="0.3">
      <c r="A24" s="193">
        <f t="shared" si="2"/>
        <v>6</v>
      </c>
      <c r="B24" s="194">
        <v>125375</v>
      </c>
      <c r="C24" s="195" t="s">
        <v>302</v>
      </c>
      <c r="D24" s="224">
        <v>4</v>
      </c>
      <c r="E24" s="197">
        <v>1.0416666666666666E-2</v>
      </c>
      <c r="F24" s="226">
        <f>H23+E24</f>
        <v>0.58333333333333326</v>
      </c>
      <c r="G24" s="191">
        <v>6.9444444444444441E-3</v>
      </c>
      <c r="H24" s="187">
        <f t="shared" si="1"/>
        <v>0.59027777777777768</v>
      </c>
      <c r="I24" s="225" t="s">
        <v>80</v>
      </c>
      <c r="J24" s="160" t="s">
        <v>171</v>
      </c>
    </row>
    <row r="25" spans="1:10" ht="31.2" x14ac:dyDescent="0.3">
      <c r="A25" s="193"/>
      <c r="B25" s="181" t="s">
        <v>23</v>
      </c>
      <c r="C25" s="227" t="s">
        <v>24</v>
      </c>
      <c r="D25" s="228">
        <v>42</v>
      </c>
      <c r="E25" s="184">
        <v>5.9027777777777783E-2</v>
      </c>
      <c r="F25" s="185">
        <f t="shared" si="0"/>
        <v>0.64930555555555547</v>
      </c>
      <c r="G25" s="191">
        <v>2.7777777777777776E-2</v>
      </c>
      <c r="H25" s="187">
        <f t="shared" si="1"/>
        <v>0.67708333333333326</v>
      </c>
      <c r="I25" s="204" t="s">
        <v>290</v>
      </c>
    </row>
    <row r="26" spans="1:10" ht="31.2" x14ac:dyDescent="0.3">
      <c r="A26" s="193"/>
      <c r="B26" s="181" t="s">
        <v>25</v>
      </c>
      <c r="C26" s="203" t="s">
        <v>24</v>
      </c>
      <c r="D26" s="229">
        <v>1.5</v>
      </c>
      <c r="E26" s="184">
        <v>3.472222222222222E-3</v>
      </c>
      <c r="F26" s="185">
        <f t="shared" si="0"/>
        <v>0.68055555555555547</v>
      </c>
      <c r="G26" s="186">
        <v>6.9444444444444441E-3</v>
      </c>
      <c r="H26" s="187">
        <f>F26+G26</f>
        <v>0.68749999999999989</v>
      </c>
      <c r="I26" s="188" t="s">
        <v>26</v>
      </c>
    </row>
    <row r="27" spans="1:10" x14ac:dyDescent="0.3">
      <c r="D27" s="206"/>
      <c r="E27" s="207"/>
      <c r="F27" s="207"/>
      <c r="G27" s="207"/>
      <c r="H27" s="207"/>
      <c r="I27" s="208"/>
    </row>
    <row r="28" spans="1:10" x14ac:dyDescent="0.3">
      <c r="B28" s="209" t="s">
        <v>34</v>
      </c>
      <c r="C28" s="210">
        <f>H26-F17</f>
        <v>0.29513888888888878</v>
      </c>
      <c r="D28" s="209"/>
      <c r="E28" s="209"/>
      <c r="F28" s="209"/>
      <c r="G28" s="209"/>
      <c r="H28" s="211"/>
    </row>
    <row r="29" spans="1:10" x14ac:dyDescent="0.3">
      <c r="B29" s="209" t="s">
        <v>35</v>
      </c>
      <c r="C29" s="212" t="str">
        <f>IF(MINUTE(SUM(E17:E26))=0,CONCATENATE(HOUR(SUM(E17:E26))," час."),CONCATENATE(HOUR(SUM(E17:E26))," час. ",MINUTE(SUM(E17:E26))," мин."))</f>
        <v>3 час. 45 мин.</v>
      </c>
      <c r="D29" s="209"/>
      <c r="E29" s="212"/>
      <c r="F29" s="209"/>
      <c r="G29" s="209"/>
      <c r="H29" s="213"/>
      <c r="I29" s="214"/>
    </row>
    <row r="30" spans="1:10" x14ac:dyDescent="0.3">
      <c r="B30" s="209" t="s">
        <v>36</v>
      </c>
      <c r="C30" s="215" t="str">
        <f>IF(MINUTE(SUM(G17:G26))=0,CONCATENATE(HOUR(SUM(G17:G26))," час."),CONCATENATE(HOUR(SUM(G17:G26))," час. ",MINUTE(SUM(G17:G26))," мин."))</f>
        <v>3 час. 20 мин.</v>
      </c>
      <c r="D30" s="209"/>
      <c r="E30" s="209"/>
      <c r="F30" s="209"/>
      <c r="G30" s="209"/>
      <c r="H30" s="213"/>
      <c r="I30" s="216"/>
    </row>
    <row r="31" spans="1:10" x14ac:dyDescent="0.3">
      <c r="B31" s="217"/>
      <c r="C31" s="217"/>
      <c r="E31" s="218"/>
      <c r="F31" s="218"/>
      <c r="G31" s="218"/>
      <c r="H31" s="218"/>
      <c r="I31" s="214"/>
    </row>
    <row r="32" spans="1:10" x14ac:dyDescent="0.3">
      <c r="B32" s="217"/>
      <c r="C32" s="215"/>
      <c r="E32" s="218"/>
      <c r="F32" s="218"/>
      <c r="G32" s="218"/>
      <c r="H32" s="218"/>
    </row>
    <row r="36" spans="5:5" x14ac:dyDescent="0.3">
      <c r="E36" s="218"/>
    </row>
    <row r="37" spans="5:5" x14ac:dyDescent="0.3">
      <c r="E37" s="218"/>
    </row>
  </sheetData>
  <mergeCells count="9">
    <mergeCell ref="I20:I23"/>
    <mergeCell ref="C4:H4"/>
    <mergeCell ref="A5:I5"/>
    <mergeCell ref="A15:A16"/>
    <mergeCell ref="B15:B16"/>
    <mergeCell ref="C15:C16"/>
    <mergeCell ref="D15:D16"/>
    <mergeCell ref="E15:H15"/>
    <mergeCell ref="I15:I16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48</vt:i4>
      </vt:variant>
      <vt:variant>
        <vt:lpstr>Именованные диапазоны</vt:lpstr>
      </vt:variant>
      <vt:variant>
        <vt:i4>47</vt:i4>
      </vt:variant>
    </vt:vector>
  </HeadingPairs>
  <TitlesOfParts>
    <vt:vector size="95" baseType="lpstr">
      <vt:lpstr>от 100 до 150 км</vt:lpstr>
      <vt:lpstr>87.319 01</vt:lpstr>
      <vt:lpstr>87.319</vt:lpstr>
      <vt:lpstr>87.318</vt:lpstr>
      <vt:lpstr>87.317 06</vt:lpstr>
      <vt:lpstr>87.317</vt:lpstr>
      <vt:lpstr>87.316 02</vt:lpstr>
      <vt:lpstr>87.316</vt:lpstr>
      <vt:lpstr>87.315</vt:lpstr>
      <vt:lpstr>87.314</vt:lpstr>
      <vt:lpstr>87.313 06</vt:lpstr>
      <vt:lpstr>87.313</vt:lpstr>
      <vt:lpstr>87.311</vt:lpstr>
      <vt:lpstr>87.309 01</vt:lpstr>
      <vt:lpstr>87.309</vt:lpstr>
      <vt:lpstr>87.308 01</vt:lpstr>
      <vt:lpstr>87.308</vt:lpstr>
      <vt:lpstr>87.307</vt:lpstr>
      <vt:lpstr>87.306</vt:lpstr>
      <vt:lpstr>87.305</vt:lpstr>
      <vt:lpstr>87.304</vt:lpstr>
      <vt:lpstr>87.303 07</vt:lpstr>
      <vt:lpstr>87.303 01</vt:lpstr>
      <vt:lpstr>87.303</vt:lpstr>
      <vt:lpstr>87.302</vt:lpstr>
      <vt:lpstr>87.301</vt:lpstr>
      <vt:lpstr>87.101 НП</vt:lpstr>
      <vt:lpstr>87.103 НП</vt:lpstr>
      <vt:lpstr>87.103 01 НП</vt:lpstr>
      <vt:lpstr>87.103 07 НП</vt:lpstr>
      <vt:lpstr>87.105 НП</vt:lpstr>
      <vt:lpstr>87.105 07 НП </vt:lpstr>
      <vt:lpstr>87.108 НП</vt:lpstr>
      <vt:lpstr>87.112 НП</vt:lpstr>
      <vt:lpstr>87.117 НП </vt:lpstr>
      <vt:lpstr>87.119 НП</vt:lpstr>
      <vt:lpstr>87.121 НП</vt:lpstr>
      <vt:lpstr>87.123 НП</vt:lpstr>
      <vt:lpstr>87.123 06 НП</vt:lpstr>
      <vt:lpstr>87.123 07 НП</vt:lpstr>
      <vt:lpstr>87.127 НП</vt:lpstr>
      <vt:lpstr>87.127 07 НП</vt:lpstr>
      <vt:lpstr>87.128 НП</vt:lpstr>
      <vt:lpstr>87.128 07 НП</vt:lpstr>
      <vt:lpstr>87.129 НП</vt:lpstr>
      <vt:lpstr>87.131 НП</vt:lpstr>
      <vt:lpstr>87.201 НП</vt:lpstr>
      <vt:lpstr>87.202 НП</vt:lpstr>
      <vt:lpstr>'87.101 НП'!Область_печати</vt:lpstr>
      <vt:lpstr>'87.103 01 НП'!Область_печати</vt:lpstr>
      <vt:lpstr>'87.103 07 НП'!Область_печати</vt:lpstr>
      <vt:lpstr>'87.103 НП'!Область_печати</vt:lpstr>
      <vt:lpstr>'87.105 07 НП '!Область_печати</vt:lpstr>
      <vt:lpstr>'87.105 НП'!Область_печати</vt:lpstr>
      <vt:lpstr>'87.108 НП'!Область_печати</vt:lpstr>
      <vt:lpstr>'87.112 НП'!Область_печати</vt:lpstr>
      <vt:lpstr>'87.117 НП '!Область_печати</vt:lpstr>
      <vt:lpstr>'87.119 НП'!Область_печати</vt:lpstr>
      <vt:lpstr>'87.121 НП'!Область_печати</vt:lpstr>
      <vt:lpstr>'87.123 06 НП'!Область_печати</vt:lpstr>
      <vt:lpstr>'87.123 07 НП'!Область_печати</vt:lpstr>
      <vt:lpstr>'87.123 НП'!Область_печати</vt:lpstr>
      <vt:lpstr>'87.127 07 НП'!Область_печати</vt:lpstr>
      <vt:lpstr>'87.127 НП'!Область_печати</vt:lpstr>
      <vt:lpstr>'87.128 07 НП'!Область_печати</vt:lpstr>
      <vt:lpstr>'87.128 НП'!Область_печати</vt:lpstr>
      <vt:lpstr>'87.129 НП'!Область_печати</vt:lpstr>
      <vt:lpstr>'87.131 НП'!Область_печати</vt:lpstr>
      <vt:lpstr>'87.201 НП'!Область_печати</vt:lpstr>
      <vt:lpstr>'87.202 НП'!Область_печати</vt:lpstr>
      <vt:lpstr>'87.301'!Область_печати</vt:lpstr>
      <vt:lpstr>'87.302'!Область_печати</vt:lpstr>
      <vt:lpstr>'87.303'!Область_печати</vt:lpstr>
      <vt:lpstr>'87.303 01'!Область_печати</vt:lpstr>
      <vt:lpstr>'87.303 07'!Область_печати</vt:lpstr>
      <vt:lpstr>'87.304'!Область_печати</vt:lpstr>
      <vt:lpstr>'87.305'!Область_печати</vt:lpstr>
      <vt:lpstr>'87.306'!Область_печати</vt:lpstr>
      <vt:lpstr>'87.307'!Область_печати</vt:lpstr>
      <vt:lpstr>'87.308'!Область_печати</vt:lpstr>
      <vt:lpstr>'87.308 01'!Область_печати</vt:lpstr>
      <vt:lpstr>'87.309'!Область_печати</vt:lpstr>
      <vt:lpstr>'87.309 01'!Область_печати</vt:lpstr>
      <vt:lpstr>'87.311'!Область_печати</vt:lpstr>
      <vt:lpstr>'87.313'!Область_печати</vt:lpstr>
      <vt:lpstr>'87.313 06'!Область_печати</vt:lpstr>
      <vt:lpstr>'87.314'!Область_печати</vt:lpstr>
      <vt:lpstr>'87.315'!Область_печати</vt:lpstr>
      <vt:lpstr>'87.316'!Область_печати</vt:lpstr>
      <vt:lpstr>'87.316 02'!Область_печати</vt:lpstr>
      <vt:lpstr>'87.317'!Область_печати</vt:lpstr>
      <vt:lpstr>'87.317 06'!Область_печати</vt:lpstr>
      <vt:lpstr>'87.318'!Область_печати</vt:lpstr>
      <vt:lpstr>'87.319'!Область_печати</vt:lpstr>
      <vt:lpstr>'87.319 01'!Область_печати</vt:lpstr>
    </vt:vector>
  </TitlesOfParts>
  <Company>АО "Почта России"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Никитина Светлана Николаевна</dc:creator>
  <cp:lastModifiedBy>Кузина Анна Владимировна</cp:lastModifiedBy>
  <cp:lastPrinted>2025-08-05T12:58:29Z</cp:lastPrinted>
  <dcterms:created xsi:type="dcterms:W3CDTF">2025-05-12T12:17:23Z</dcterms:created>
  <dcterms:modified xsi:type="dcterms:W3CDTF">2026-05-04T12:56:32Z</dcterms:modified>
</cp:coreProperties>
</file>