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false" xWindow="0" yWindow="0" windowWidth="16384" windowHeight="8192" tabRatio="500" firstSheet="0" activeTab="0"/>
  </bookViews>
  <sheets>
    <sheet name="Комм. предл. (Структура НМЦ)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<sst xmlns="http://schemas.openxmlformats.org/spreadsheetml/2006/main" count="1021" uniqueCount="168">
  <si>
    <t xml:space="preserve">Приложение 1 к Техническим требованиям</t>
  </si>
  <si>
    <t xml:space="preserve">от «___» __________ 202__ г. № _____</t>
  </si>
  <si>
    <t xml:space="preserve">КОММЕРЧЕСКОЕ ПРЕДЛОЖЕНИЕ</t>
  </si>
  <si>
    <t xml:space="preserve">СТРУКТУРА НМЦ</t>
  </si>
  <si>
    <t xml:space="preserve">Наименование Участника:</t>
  </si>
  <si>
    <t xml:space="preserve">ИНН Участника:</t>
  </si>
  <si>
    <t xml:space="preserve">Предмет договора:</t>
  </si>
  <si>
    <t xml:space="preserve">№
п/п</t>
  </si>
  <si>
    <t xml:space="preserve">Наименование предлагаемой продукции (товары, работы, услуги)</t>
  </si>
  <si>
    <t xml:space="preserve">Страна происхождения товара</t>
  </si>
  <si>
    <t xml:space="preserve">Производитель продукции</t>
  </si>
  <si>
    <r>
      <rPr>
        <b val="true"/>
        <sz val="12"/>
        <color rgb="FF000000"/>
        <rFont val="Times New Roman"/>
        <family val="1"/>
        <charset val="1"/>
      </rPr>
      <t xml:space="preserve">Наименование реестра и номер реестровой записи
</t>
    </r>
    <r>
      <rPr>
        <b val="true"/>
        <i val="true"/>
        <sz val="12"/>
        <color rgb="FF000000"/>
        <rFont val="Times New Roman"/>
        <family val="1"/>
        <charset val="1"/>
      </rPr>
      <t xml:space="preserve">(если применимо)</t>
    </r>
  </si>
  <si>
    <t xml:space="preserve">Ед. изм.</t>
  </si>
  <si>
    <t xml:space="preserve">Применение понижающего коэффициента
(да / нет)</t>
  </si>
  <si>
    <r>
      <rPr>
        <b val="true"/>
        <sz val="12"/>
        <color rgb="FF000000"/>
        <rFont val="Times New Roman"/>
        <family val="1"/>
        <charset val="1"/>
      </rPr>
      <t xml:space="preserve">НМЦ единицы продукции </t>
    </r>
    <r>
      <rPr>
        <b val="true"/>
        <sz val="12"/>
        <color rgb="FF4472C4"/>
        <rFont val="Times New Roman"/>
        <family val="1"/>
        <charset val="1"/>
      </rPr>
      <t xml:space="preserve">(Nед)</t>
    </r>
    <r>
      <rPr>
        <b val="true"/>
        <sz val="12"/>
        <color rgb="FF000000"/>
        <rFont val="Times New Roman"/>
        <family val="1"/>
        <charset val="1"/>
      </rPr>
      <t xml:space="preserve">,
руб. без НДС</t>
    </r>
  </si>
  <si>
    <r>
      <rPr>
        <b val="true"/>
        <sz val="12"/>
        <color rgb="FF000000"/>
        <rFont val="Times New Roman"/>
        <family val="1"/>
        <charset val="1"/>
      </rPr>
      <t xml:space="preserve">Понижающий коэффициент </t>
    </r>
    <r>
      <rPr>
        <b val="true"/>
        <sz val="12"/>
        <color rgb="FF4472C4"/>
        <rFont val="Times New Roman"/>
        <family val="1"/>
        <charset val="1"/>
      </rPr>
      <t xml:space="preserve">(К)</t>
    </r>
  </si>
  <si>
    <t xml:space="preserve">Предлагаемая цена одной единицы продукции
с учетом понижающего коэффициента,
руб. без НДС</t>
  </si>
  <si>
    <t xml:space="preserve">Количество</t>
  </si>
  <si>
    <t xml:space="preserve">Итоговая стоимость позиции,
руб. без НДС</t>
  </si>
  <si>
    <t xml:space="preserve">Наименование продукции (товары / работы / услуги), являющейся предметом закупки</t>
  </si>
  <si>
    <t xml:space="preserve">Применение законодательства о национальном режиме</t>
  </si>
  <si>
    <t xml:space="preserve">НМЦ единицы продукции,
руб. без НДС</t>
  </si>
  <si>
    <t xml:space="preserve">НМЦ по позиции продукции,
руб. без НДС</t>
  </si>
  <si>
    <t xml:space="preserve">…</t>
  </si>
  <si>
    <t xml:space="preserve">ОКПД 2: 29.32.30.390 Амортизатор подвески кабины </t>
  </si>
  <si>
    <t xml:space="preserve">Национальный режим предоставляется</t>
  </si>
  <si>
    <t xml:space="preserve">шт</t>
  </si>
  <si>
    <t xml:space="preserve">да</t>
  </si>
  <si>
    <t xml:space="preserve">ОКПД 2: 29.32.30.390 Бачок расширительный МАЗ цилиндрический
(5440,6430 Евро) (АШ) </t>
  </si>
  <si>
    <t xml:space="preserve">ОКПД 2: 29.32.30.390 Болт </t>
  </si>
  <si>
    <t xml:space="preserve">ОКПД 2: 29.32.30.390 Вентилятор отопителя радиальный </t>
  </si>
  <si>
    <t xml:space="preserve">ОКПД 2: 29.32.30.390 Воздухозаборник </t>
  </si>
  <si>
    <t xml:space="preserve">ОКПД 2: 29.32.30.390 Втулка </t>
  </si>
  <si>
    <t xml:space="preserve">ОКПД 2: 29.32.30.390 Гайка АМ22х1,5-6Н </t>
  </si>
  <si>
    <t xml:space="preserve">ОКПД 2: 29.32.30.390 Гайка М30х2-5Н6Н </t>
  </si>
  <si>
    <t xml:space="preserve">ОКПД 2: 29.32.30.390 Камера тормозная с пружинным энергоаккумулятором
тип 30/30</t>
  </si>
  <si>
    <t xml:space="preserve">ОКПД 2: 29.32.30.390 Камера тормозная тип 30 </t>
  </si>
  <si>
    <t xml:space="preserve">ОКПД 2: 29.32.30.390 Колодка тормозная МАЗ-5440,6430,650136,65669
задняя</t>
  </si>
  <si>
    <t xml:space="preserve">ОКПД 2: 29.32.30.390 Колодка тормозная МАЗ-5440,6430,650136,65669
передняя</t>
  </si>
  <si>
    <t xml:space="preserve">ОКПД 2: 29.32.30.390 Колонка рулевая МАЗ с кронштейном </t>
  </si>
  <si>
    <t xml:space="preserve">ОКПД 2: 29.32.30.390 Компрессор SHACMAN SHAANXI дв.WP12 (2
цилиндровый) </t>
  </si>
  <si>
    <t xml:space="preserve">ОКПД 2: 29.32.30.390 Манжета </t>
  </si>
  <si>
    <t xml:space="preserve">ОКПД 2: 29.32.30.390 Манжета 1.2-92х120-3 </t>
  </si>
  <si>
    <t xml:space="preserve">ОКПД 2: 29.32.30.390 Манжета армированная 2.2-92х120 </t>
  </si>
  <si>
    <t xml:space="preserve">ОКПД 2: 29.32.30.390 Манжета армированная с пружиной </t>
  </si>
  <si>
    <t xml:space="preserve">ОКПД 2: 29.32.30.390 Моторедуктор «GAL-POL» </t>
  </si>
  <si>
    <t xml:space="preserve">ОКПД 2: 29.32.30.390 Наконечник </t>
  </si>
  <si>
    <t xml:space="preserve">ОКПД 2: 29.32.30.390 ПГУ SHACMAN SHAANXI </t>
  </si>
  <si>
    <t xml:space="preserve">ОКПД 2: 29.32.30.390 Подшипник ступицы МАЗ внутренний </t>
  </si>
  <si>
    <t xml:space="preserve">ОКПД 2: 29.32.30.390 Подшипник ступицы МАЗ наружный </t>
  </si>
  <si>
    <t xml:space="preserve">ОКПД 2: 29.32.30.390 Подшипник хвостовика МАЗ, SHACMAN SHAANXI </t>
  </si>
  <si>
    <t xml:space="preserve">ОКПД 2: 29.32.30.390 Пружина МАЗ кабины </t>
  </si>
  <si>
    <t xml:space="preserve">ОКПД 2: 29.32.30.390 Регулировочный рычаг </t>
  </si>
  <si>
    <t xml:space="preserve">ОКПД 2: 29.32.30.390 Рессора МАЗ-6501,6312 передняя (4 листа) L=2040мм
(витое ушко)</t>
  </si>
  <si>
    <t xml:space="preserve">ОКПД 2: 29.32.30.390 Стремянка рессоры задней </t>
  </si>
  <si>
    <t xml:space="preserve">ОКПД 2: 29.32.30.390 Тяга рулевая МАЗ-
53363,66,5337,53371,54321,5516,5551,6303,64221,64229
поперечная L=1595мм</t>
  </si>
  <si>
    <t xml:space="preserve">ОКПД 2: 29.32.30.390 Удлинитель гибкий </t>
  </si>
  <si>
    <t xml:space="preserve">ОКПД 2: 29.32.30.390 Фара блок МАЗ-447131,5440,6312А с ДХО правая </t>
  </si>
  <si>
    <t xml:space="preserve">ОКПД 2: 29.32.30.390 Фара блок МАЗ-447131,5440,6312А9 с ДХО левая </t>
  </si>
  <si>
    <t xml:space="preserve">ОКПД 2: 29.32.30.390 Фильтр воздушный </t>
  </si>
  <si>
    <t xml:space="preserve">ОКПД 2: 29.32.30.390 Шланг </t>
  </si>
  <si>
    <t xml:space="preserve">ОКПД 2: 29.32.30.390 Шланг d=10х18.5-1.6 маслобензостойкий </t>
  </si>
  <si>
    <t xml:space="preserve">ОКПД 2: 29.32.30.390 Шланг d=12х20-1.6 маслобензостойкий </t>
  </si>
  <si>
    <t xml:space="preserve">ОКПД 2: 29.32.30.390 Шланг d=8х16.5-1.6 маслобензостойкий </t>
  </si>
  <si>
    <t xml:space="preserve">ОКПД 2: 29.32.30.390 Шланг МАЗ ГУР высокого давления К=24 L=1210мм
2SN12-27, 5 </t>
  </si>
  <si>
    <t xml:space="preserve">ОКПД 2: 29.32.30.390 Шланг МАЗ ГУР высокого давления К=24 L=640мм
2SN12-27, 5 </t>
  </si>
  <si>
    <t xml:space="preserve">ОКПД 2: 29.32.30.390 Шланг МАЗ насоса ГУР К=24 L=1060мм 2SN12-27, 5 </t>
  </si>
  <si>
    <t xml:space="preserve">ОКПД 2: 29.32.30.390 Шланг подкачки колеса МАЗ 330мм внутренний </t>
  </si>
  <si>
    <t xml:space="preserve">ОКПД 2: 29.32.30.390 Шланг тормозной ШЛ107 (гайка-гайка), под ключ 27,
L-1000 vv </t>
  </si>
  <si>
    <t xml:space="preserve">ОКПД 2: 29.32.30.390 Бачок расширительный КАМАЗ-6520 пластик </t>
  </si>
  <si>
    <t xml:space="preserve">ОКПД 2: 29.32.30.390 Болт ступицы КАМАЗ-6520 колеса L=105мм </t>
  </si>
  <si>
    <t xml:space="preserve">ОКПД 2: 29.32.30.390 Болт ступицы М22х1.5х85 КАМАЗ-ЕВРО передней со
шлицами</t>
  </si>
  <si>
    <t xml:space="preserve">ОКПД 2: 29.32.30.390 Вентиль для бескамерных шин TR-570C (45˚) </t>
  </si>
  <si>
    <t xml:space="preserve">ОКПД 2: 29.32.30.390 Вентиль для бескамерных шин TR-574C (90˚) </t>
  </si>
  <si>
    <t xml:space="preserve">ОКПД 2: 29.32.30.390 Вентилятор КАМАЗ-ЕВРО 750мм с вязкостной
муфтой и обечайкой в сборе (дв.740.82-440)</t>
  </si>
  <si>
    <t xml:space="preserve">ОКПД 2: 29.32.30.390 Втулка амортизатора КАМАЗ </t>
  </si>
  <si>
    <t xml:space="preserve">ОКПД 2: 29.32.30.390 Втулка КАМАЗ-65115 стабилизатора </t>
  </si>
  <si>
    <t xml:space="preserve">ОКПД 2: 29.32.30.390 Втулка КАМАЗ-6520 балансира (биметаллическая) </t>
  </si>
  <si>
    <t xml:space="preserve">ОКПД 2: 29.32.30.390 Втулка КАМАЗ-6520 шкворня (бронза) </t>
  </si>
  <si>
    <t xml:space="preserve">ОКПД 2: 29.32.30.390 Гайка КАМАЗ-6520 регулировочная </t>
  </si>
  <si>
    <t xml:space="preserve">ОКПД 2: 29.32.30.390 Гайка КАМАЗ-6520 ступицы задней </t>
  </si>
  <si>
    <t xml:space="preserve">ОКПД 2: 29.32.30.390 Гайка колеса М22х1.5 ГАЗ, КАМАЗ </t>
  </si>
  <si>
    <t xml:space="preserve">ОКПД 2: 29.32.30.390 Генератор КАМАЗ дв.740 ЕВРО-3,4 (8-ручьевой шкив)
28В 120А </t>
  </si>
  <si>
    <t xml:space="preserve">ОКПД 2: 29.32.30.390 Головка блока КАМАЗ-ЕВРО-3,4 (на дв.с Common
Rail) в сборе </t>
  </si>
  <si>
    <t xml:space="preserve">ОКПД 2: 29.32.30.390 Зеркало боковое КАМАЗ,МАЗ основное сферическое с
подогревом 24V 443х215 КРУГОВОЙ ОБЗОР</t>
  </si>
  <si>
    <t xml:space="preserve">ОКПД 2: 29.32.30.390 Камера тормоза КАМАЗ тип 30 </t>
  </si>
  <si>
    <t xml:space="preserve">ОКПД 2: 29.32.30.390 Клапан двухмагистральный </t>
  </si>
  <si>
    <t xml:space="preserve">ОКПД 2: 29.32.30.390 Клапан дифференциальный</t>
  </si>
  <si>
    <t xml:space="preserve">ОКПД 2: 29.32.30.390 Клапан КЭМ 10-03, 24В </t>
  </si>
  <si>
    <t xml:space="preserve">ОКПД 2: 29.32.30.390 Клапан КЭМ 10-04, 24В </t>
  </si>
  <si>
    <t xml:space="preserve">ОКПД 2: 29.32.30.390 Клапан КЭМ 10Д, 24В </t>
  </si>
  <si>
    <t xml:space="preserve">ОКПД 2: 29.32.30.390 Клапан ускорительный </t>
  </si>
  <si>
    <t xml:space="preserve">ОКПД 2: 29.32.30.390 Колодка тормозная КАМАЗ-6520 (короткая накладка)
(1шт.)</t>
  </si>
  <si>
    <t xml:space="preserve">ОКПД 2: 29.32.30.390 Кольцо КАМАЗ d=36.5 стопорное вала </t>
  </si>
  <si>
    <t xml:space="preserve">ОКПД 2: 29.32.30.390 кольцо стопорное </t>
  </si>
  <si>
    <t xml:space="preserve">ОКПД 2: 29.32.30.390 Компрессор КАМАЗ (1 цилиндровый) жид. охлаж.
430л/мин. </t>
  </si>
  <si>
    <t xml:space="preserve">ОКПД 2: 29.32.30.390 Кронштейн рычага кабины задний </t>
  </si>
  <si>
    <t xml:space="preserve">ОКПД 2: 29.32.30.390 Крышка АКБ КАМАЗ-6540 пластик </t>
  </si>
  <si>
    <t xml:space="preserve">ОКПД 2: 29.32.30.390 Металлорукав КАМАЗ-ЕВРО с компенсатором
L=295мм</t>
  </si>
  <si>
    <t xml:space="preserve">ОКПД 2: 29.32.30.390 Модулятор КАМАЗ 24V АБС </t>
  </si>
  <si>
    <t xml:space="preserve">ОКПД 2: 29.32.30.390 Мотор-редуктор стеклоочистителя КАМАЗ 24v </t>
  </si>
  <si>
    <t xml:space="preserve">ОКПД 2: 29.32.30.390 Накладка тормозной колодки КАМАЗ-6520, 6560 (13-)
сверленая расточен. комплект 8шт. с заклепками</t>
  </si>
  <si>
    <t xml:space="preserve">ОКПД 2: 29.32.30.390 Натяжитель ремня КАМАЗ-ЕВРО-5 автоматический </t>
  </si>
  <si>
    <t xml:space="preserve">ОКПД 2: 29.32.30.390 Ось сателлита </t>
  </si>
  <si>
    <t xml:space="preserve">ОКПД 2: 29.32.30.390 Патрубок КАМАЗ радиатора верхний (L=390мм, d=60)
силикон</t>
  </si>
  <si>
    <t xml:space="preserve">ОКПД 2: 29.32.30.390 Патрубок КАМАЗ радиатора верхний (силикон) </t>
  </si>
  <si>
    <t xml:space="preserve">ОКПД 2: 29.32.30.390 Патрубок КАМАЗ-6520 ЕВРО радиатора (силикон) </t>
  </si>
  <si>
    <t xml:space="preserve">ОКПД 2: 29.32.30.390 Подушка КАМАЗ-ЕВРО стабилизатора </t>
  </si>
  <si>
    <t xml:space="preserve">ОКПД 2: 29.32.30.390 Подшипник роликовый игольчатый К30х42х30Н </t>
  </si>
  <si>
    <t xml:space="preserve">ОКПД 2: 29.32.30.390 Подшипник ступицы КАМАЗ-6520 задней внутренний </t>
  </si>
  <si>
    <t xml:space="preserve">ОКПД 2: 29.32.30.390 Подшипник ступицы КАМАЗ-6520 задней наружный </t>
  </si>
  <si>
    <t xml:space="preserve">ОКПД 2: 29.32.30.390 Подшипник ступицы КАМАЗ-6520 передний
внутренний </t>
  </si>
  <si>
    <t xml:space="preserve">ОКПД 2: 29.32.30.390 Подшипник ступицы КАМАЗ-6520 передний
наружный</t>
  </si>
  <si>
    <t xml:space="preserve">ОКПД 2: 29.32.30.390 Прокладка двигателя КАМАЗ-ЕВРО-4 полный
комплект</t>
  </si>
  <si>
    <t xml:space="preserve">ОКПД 2: 29.32.30.390 Радиатор КАМАЗ-6520 медный 3-х рядный </t>
  </si>
  <si>
    <t xml:space="preserve">ОКПД 2: 29.32.30.390 Ремень КАМАЗ-ЕВРО генератора поликлиновой </t>
  </si>
  <si>
    <t xml:space="preserve">ОКПД 2: 29.32.30.390 Рессора КАМАЗ-6520 задняя (13 листов) L=1600мм </t>
  </si>
  <si>
    <t xml:space="preserve">ОКПД 2: 29.32.30.390 Рессора КАМАЗ-6520 передняя (12 листов) с ушком
L=1880мм</t>
  </si>
  <si>
    <t xml:space="preserve">ОКПД 2: 29.32.30.390 Ролик натяжной КАМАЗ-ЕВРО (металл) </t>
  </si>
  <si>
    <t xml:space="preserve">ОКПД 2: 29.32.30.390 Рукав ОНВ 100х108 синий (холодная сторона) </t>
  </si>
  <si>
    <t xml:space="preserve">ОКПД 2: 29.32.30.390 Сальник КАМАЗ, УРАЛ хвостовика редуктора и РК
70х92х13/18.5 (реверсивный) SKT</t>
  </si>
  <si>
    <t xml:space="preserve">ОКПД 2: 29.32.30.390 Сальник КАМАЗ-6520 башмака балансира 1.2-
140х175х15 </t>
  </si>
  <si>
    <t xml:space="preserve">ОКПД 2: 29.32.30.390 Сальник КАМАЗ-6520 редуктора правого вращения </t>
  </si>
  <si>
    <t xml:space="preserve">ОКПД 2: 29.32.30.390 Сальник КАМАЗ-ЕВРО ступицы задней (без крышки)
2.2-142х168х15 </t>
  </si>
  <si>
    <t xml:space="preserve">ОКПД 2: 29.32.30.390 Сателлит колесной передачи </t>
  </si>
  <si>
    <t xml:space="preserve">ОКПД 2: 29.32.30.390 Стекло ветровое КАМАЗ-6520 </t>
  </si>
  <si>
    <t xml:space="preserve">ОКПД 2: 29.32.30.390 Стремянка КАМАЗ-6520 рессоры задней (20 тонн)
L=455мм;М30х2мм кованая в сборе</t>
  </si>
  <si>
    <t xml:space="preserve">ОКПД 2: 29.32.30.390 Ступица КАМАЗ-6520 передачи колесной </t>
  </si>
  <si>
    <t xml:space="preserve">ОКПД 2: 29.32.30.390 Теплообменник охлаждения наддувочного воздуха </t>
  </si>
  <si>
    <t xml:space="preserve">ОКПД 2: 29.32.30.390 Термостат КАМАЗ,ГАЗ-2410,3302,ЗИЛ-4331 (80 град.) </t>
  </si>
  <si>
    <t xml:space="preserve">ОКПД 2: 29.32.30.390 Топливопровод подкачивающего насоса подводящий </t>
  </si>
  <si>
    <t xml:space="preserve">ОКПД 2: 29.32.30.390 Тройник горизонтальный </t>
  </si>
  <si>
    <t xml:space="preserve">ОКПД 2: 29.32.30.390 Трос буксировочный 27т 5м-120мм ленточный (петля
петля)</t>
  </si>
  <si>
    <t xml:space="preserve">ОКПД 2: 29.32.30.390 Трубка 1-но цил. компрессора (медная) </t>
  </si>
  <si>
    <t xml:space="preserve">ОКПД 2: 29.32.30.390 Трубка КАМАЗ-ЕВРО подвода масла к ТНВД </t>
  </si>
  <si>
    <t xml:space="preserve">ОКПД 2: 29.32.30.390 Трубка топливная КАМАЗ электронного блока </t>
  </si>
  <si>
    <t xml:space="preserve">ОКПД 2: 29.32.30.390 Трубка топливная КАМАЗ-ЕВРО дренажная форсунок
левая</t>
  </si>
  <si>
    <t xml:space="preserve">ОКПД 2: 29.32.30.390 Трубка топливная КАМАЗ-ЕВРО дренажная форсунок
правая</t>
  </si>
  <si>
    <t xml:space="preserve">ОКПД 2: 29.32.30.390 Трубка топливная КАМАЗ-ЕВРО отводящая ТНВД </t>
  </si>
  <si>
    <t xml:space="preserve">ОКПД 2: 29.32.30.390 Трубка топливная КАМАЗ-ЕВРО подводящая ТНВД </t>
  </si>
  <si>
    <t xml:space="preserve">ОКПД 2: 29.32.30.390 Турбокомпрессор КАМАЗ дв.ЕВРО-5 JP100 (аналог
S300G) </t>
  </si>
  <si>
    <t xml:space="preserve">ОКПД 2: 29.32.30.390 Тяга рулевая КАМАЗ-6520 поперечная в сборе </t>
  </si>
  <si>
    <t xml:space="preserve">ОКПД 2: 29.32.30.390 Тяга рулевая КАМАЗ-6520 продольная в сборе </t>
  </si>
  <si>
    <t xml:space="preserve">ОКПД 2: 29.32.30.390 Фара блок КАМАЗ-6520,6511,4308 с ДХО левая Н/О </t>
  </si>
  <si>
    <t xml:space="preserve">ОКПД 2: 29.32.30.390 Фара блок КАМАЗ-6520,6511,4308 с ДХО правая Н/О </t>
  </si>
  <si>
    <t xml:space="preserve">ОКПД 2: 29.32.30.390 Фильтр воздушный КАМАЗ-5490,6520 дв.OM457LA
LIEBHERR LTM 1130-5.1 комплект </t>
  </si>
  <si>
    <t xml:space="preserve">ОКПД 2: 29.32.30.390 Фитинг прямой </t>
  </si>
  <si>
    <t xml:space="preserve">ОКПД 2: 29.32.30.390 Фитинг угловой </t>
  </si>
  <si>
    <t xml:space="preserve">ОКПД 2: 29.32.30.390 Фонарь задний КАМАЗ-5490,МАЗ левый
светодиодный с разъемом SKV </t>
  </si>
  <si>
    <t xml:space="preserve">ОКПД 2: 29.32.30.390 Фонарь задний КАМАЗ-5490,МАЗ правый
светодиодный с разъемом SKV </t>
  </si>
  <si>
    <t xml:space="preserve">ОКПД 2: 29.32.30.390 Шайба </t>
  </si>
  <si>
    <t xml:space="preserve">ОКПД 2: 29.32.30.390 Шайба КАМАЗ-6520 ведущей шестерни </t>
  </si>
  <si>
    <t xml:space="preserve">ОКПД 2: 29.32.30.390 Шайба КАМАЗ-6520 замковая ступицы среднего и
заднего моста</t>
  </si>
  <si>
    <t xml:space="preserve">ОКПД 2: 29.32.30.390 Шайба КАМАЗ-6520 стопорная ступицы среднего и
заднего моста</t>
  </si>
  <si>
    <t xml:space="preserve">ОКПД 2: 29.32.30.390 Шестерня КАМАЗ-6520 ведомая колесной передачи
(64 зуба) </t>
  </si>
  <si>
    <t xml:space="preserve">ОКПД 2: 29.32.30.390 Шестерня КАМАЗ-ЕВРО ведущая </t>
  </si>
  <si>
    <t xml:space="preserve">ОКПД 2: 29.32.30.390 Энергоаккумулятор КАМАЗ ЕВРО-2,3,МАЗ 30/24 </t>
  </si>
  <si>
    <r>
      <rPr>
        <b val="true"/>
        <sz val="12"/>
        <color rgb="FF000000"/>
        <rFont val="Times New Roman"/>
        <family val="1"/>
        <charset val="1"/>
      </rPr>
      <t xml:space="preserve">Понижающий коэффициент </t>
    </r>
    <r>
      <rPr>
        <b val="true"/>
        <sz val="12"/>
        <color rgb="FF4472C4"/>
        <rFont val="Times New Roman"/>
        <family val="1"/>
        <charset val="1"/>
      </rPr>
      <t xml:space="preserve">(К)</t>
    </r>
    <r>
      <rPr>
        <b val="true"/>
        <sz val="12"/>
        <color rgb="FF000000"/>
        <rFont val="Times New Roman"/>
        <family val="1"/>
        <charset val="1"/>
      </rPr>
      <t xml:space="preserve">:</t>
    </r>
  </si>
  <si>
    <t xml:space="preserve">Стоимость заявки (цена Договора) с учетом понижающего коэффициента:</t>
  </si>
  <si>
    <t xml:space="preserve">Итого без НДС:</t>
  </si>
  <si>
    <t xml:space="preserve">НМЦ:</t>
  </si>
  <si>
    <t xml:space="preserve">Кроме того, НДС:</t>
  </si>
  <si>
    <t xml:space="preserve">Итого с НДС:</t>
  </si>
  <si>
    <t xml:space="preserve">(должность подписавшего)</t>
  </si>
  <si>
    <t xml:space="preserve">(подпись)</t>
  </si>
  <si>
    <t xml:space="preserve">М.П.</t>
  </si>
  <si>
    <t xml:space="preserve">(И.О. Фамилия)</t>
  </si>
  <si>
    <r>
      <rPr>
        <i val="true"/>
        <sz val="12"/>
        <color rgb="FF000000"/>
        <rFont val="Times New Roman"/>
        <family val="1"/>
        <charset val="1"/>
      </rPr>
      <t xml:space="preserve">[Участник заполняет ячейки, подсвеченные </t>
    </r>
    <r>
      <rPr>
        <i val="true"/>
        <sz val="12"/>
        <color rgb="FF70AD47"/>
        <rFont val="Times New Roman"/>
        <family val="1"/>
        <charset val="1"/>
      </rPr>
      <t xml:space="preserve">светло-зеленым</t>
    </r>
    <r>
      <rPr>
        <i val="true"/>
        <sz val="12"/>
        <color rgb="FF000000"/>
        <rFont val="Times New Roman"/>
        <family val="1"/>
        <charset val="1"/>
      </rPr>
      <t xml:space="preserve"> цветом.
Страна происхождения товара заполняется только для товаров, в соответствии с общероссийским классификатором стран мира.
В структурированном поле на ЭТП Участник обязан указать максимальную (предельную) цену Договора, так как по результатам настоящей процедуры Договор будет заключаться с предельной  стоимостью 1 899 450,29 руб. без учета НДС.
Указываемый Участником понижающий коэффициент </t>
    </r>
    <r>
      <rPr>
        <i val="true"/>
        <sz val="12"/>
        <color rgb="FF4472C4"/>
        <rFont val="Times New Roman"/>
        <family val="1"/>
        <charset val="1"/>
      </rPr>
      <t xml:space="preserve">(К)</t>
    </r>
    <r>
      <rPr>
        <i val="true"/>
        <sz val="12"/>
        <color rgb="FF000000"/>
        <rFont val="Times New Roman"/>
        <family val="1"/>
        <charset val="1"/>
      </rPr>
      <t xml:space="preserve"> должен быть в диапазоне более 0,00 и до 1,00 (1,00 - означает, что Участник не снижает НМЦ позиции).
Заказчик по ряду позиций в Структуре НМЦ может отметить позиции (значение "нет" в соответствующей ячейки столбца "Применение понижающего коэффициента"),
к которой не применяется понижающий коэффициент </t>
    </r>
    <r>
      <rPr>
        <i val="true"/>
        <sz val="12"/>
        <color rgb="FF4472C4"/>
        <rFont val="Times New Roman"/>
        <family val="1"/>
        <charset val="1"/>
      </rPr>
      <t xml:space="preserve">(К)</t>
    </r>
    <r>
      <rPr>
        <i val="true"/>
        <sz val="12"/>
        <rFont val="Times New Roman"/>
        <family val="1"/>
        <charset val="1"/>
      </rPr>
      <t xml:space="preserve"> (как пример: если цена на оборудование неизменна)</t>
    </r>
    <r>
      <rPr>
        <i val="true"/>
        <sz val="12"/>
        <color rgb="FF000000"/>
        <rFont val="Times New Roman"/>
        <family val="1"/>
        <charset val="1"/>
      </rPr>
      <t xml:space="preserve">.]</t>
    </r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</si>
</sst>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General"/>
    <numFmt numFmtId="166" formatCode="#,##0.00"/>
    <numFmt numFmtId="167" formatCode="#,##0.00000"/>
    <numFmt numFmtId="168" formatCode="#,##0"/>
    <numFmt numFmtId="169" formatCode="0%"/>
  </numFmts>
  <fonts count="14">
    <font>
      <sz val="10"/>
      <color rgb="FF000000"/>
      <name val="PT Mono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Times New Roman"/>
      <family val="1"/>
      <charset val="1"/>
    </font>
    <font>
      <i val="true"/>
      <sz val="12"/>
      <color rgb="FF000000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b val="true"/>
      <i val="true"/>
      <sz val="12"/>
      <color rgb="FF000000"/>
      <name val="Times New Roman"/>
      <family val="1"/>
      <charset val="1"/>
    </font>
    <font>
      <b val="true"/>
      <sz val="12"/>
      <color rgb="FF4472C4"/>
      <name val="Times New Roman"/>
      <family val="1"/>
      <charset val="1"/>
    </font>
    <font>
      <sz val="10"/>
      <name val="Arial"/>
      <family val="2"/>
      <charset val="204"/>
    </font>
    <font>
      <i val="true"/>
      <sz val="10"/>
      <color rgb="FF000000"/>
      <name val="Times New Roman"/>
      <family val="1"/>
      <charset val="1"/>
    </font>
    <font>
      <i val="true"/>
      <sz val="12"/>
      <name val="Times New Roman"/>
      <family val="1"/>
      <charset val="1"/>
    </font>
    <font>
      <i val="true"/>
      <sz val="12"/>
      <color rgb="FF70AD47"/>
      <name val="Times New Roman"/>
      <family val="1"/>
      <charset val="1"/>
    </font>
    <font>
      <i val="true"/>
      <sz val="12"/>
      <color rgb="FF4472C4"/>
      <name val="Times New Roman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E2F0D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D0CECE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/>
      <top/>
      <bottom style="medium">
        <color rgb="FF7F7F7F"/>
      </bottom>
      <diagonal/>
    </border>
    <border diagonalUp="false" diagonalDown="false">
      <left style="medium">
        <color rgb="FF7F7F7F"/>
      </left>
      <right/>
      <top style="medium">
        <color rgb="FF7F7F7F"/>
      </top>
      <bottom/>
      <diagonal/>
    </border>
    <border diagonalUp="false" diagonalDown="false">
      <left/>
      <right/>
      <top style="medium">
        <color rgb="FF7F7F7F"/>
      </top>
      <bottom/>
      <diagonal/>
    </border>
    <border diagonalUp="false" diagonalDown="false">
      <left/>
      <right style="medium">
        <color rgb="FF7F7F7F"/>
      </right>
      <top style="medium">
        <color rgb="FF7F7F7F"/>
      </top>
      <bottom/>
      <diagonal/>
    </border>
    <border diagonalUp="false" diagonalDown="false">
      <left style="medium">
        <color rgb="FF7F7F7F"/>
      </left>
      <right/>
      <top/>
      <bottom/>
      <diagonal/>
    </border>
    <border diagonalUp="false" diagonalDown="false">
      <left/>
      <right style="medium">
        <color rgb="FF7F7F7F"/>
      </right>
      <top/>
      <bottom/>
      <diagonal/>
    </border>
    <border diagonalUp="false" diagonalDown="false">
      <left/>
      <right/>
      <top/>
      <bottom style="thin">
        <color rgb="FF7F7F7F"/>
      </bottom>
      <diagonal/>
    </border>
    <border diagonalUp="false" diagonalDown="false">
      <left/>
      <right/>
      <top style="thin">
        <color rgb="FF7F7F7F"/>
      </top>
      <bottom style="thin">
        <color rgb="FF7F7F7F"/>
      </bottom>
      <diagonal/>
    </border>
    <border diagonalUp="false" diagonalDown="false"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>
        <color rgb="FF7F7F7F"/>
      </top>
      <bottom/>
      <diagonal/>
    </border>
    <border diagonalUp="false" diagonalDown="false">
      <left style="medium">
        <color rgb="FF7F7F7F"/>
      </left>
      <right/>
      <top/>
      <bottom style="medium">
        <color rgb="FF7F7F7F"/>
      </bottom>
      <diagonal/>
    </border>
    <border diagonalUp="false" diagonalDown="false">
      <left/>
      <right style="medium">
        <color rgb="FF7F7F7F"/>
      </right>
      <top/>
      <bottom style="medium">
        <color rgb="FF7F7F7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0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4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2" borderId="7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2" borderId="8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4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4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9" fillId="3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4" fillId="0" borderId="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4" fillId="0" borderId="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6" fillId="2" borderId="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6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6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6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4" fillId="2" borderId="7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2" borderId="7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4" fontId="10" fillId="0" borderId="1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5" fillId="4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FF6600"/>
      <rgbColor rgb="FF666699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Z173"/>
  <sheetViews>
    <sheetView showFormulas="false" showGridLines="false" showRowColHeaders="true" showZeros="true" rightToLeft="false" tabSelected="true" showOutlineSymbols="true" defaultGridColor="true" view="normal" topLeftCell="A1" colorId="64" zoomScale="65" zoomScaleNormal="65" zoomScalePageLayoutView="100" workbookViewId="0">
      <selection pane="topLeft" activeCell="B163" activeCellId="0" sqref="B163"/>
    </sheetView>
  </sheetViews>
  <sheetFormatPr defaultColWidth="18.5703125" defaultRowHeight="15.75" zeroHeight="false" outlineLevelRow="0" outlineLevelCol="0"/>
  <cols>
    <col collapsed="false" customWidth="true" hidden="false" outlineLevel="0" max="2" min="1" style="1" width="4.57"/>
    <col collapsed="false" customWidth="true" hidden="false" outlineLevel="0" max="3" min="3" style="1" width="8.14"/>
    <col collapsed="false" customWidth="true" hidden="false" outlineLevel="0" max="4" min="4" style="1" width="39"/>
    <col collapsed="false" customWidth="false" hidden="false" outlineLevel="0" max="7" min="5" style="1" width="18.57"/>
    <col collapsed="false" customWidth="true" hidden="false" outlineLevel="0" max="8" min="8" style="1" width="8.57"/>
    <col collapsed="false" customWidth="false" hidden="false" outlineLevel="0" max="11" min="9" style="1" width="18.57"/>
    <col collapsed="false" customWidth="true" hidden="false" outlineLevel="0" max="12" min="12" style="1" width="22"/>
    <col collapsed="false" customWidth="true" hidden="false" outlineLevel="0" max="13" min="13" style="1" width="14.57"/>
    <col collapsed="false" customWidth="false" hidden="false" outlineLevel="0" max="14" min="14" style="1" width="18.57"/>
    <col collapsed="false" customWidth="true" hidden="false" outlineLevel="0" max="18" min="15" style="1" width="4.57"/>
    <col collapsed="false" customWidth="true" hidden="false" outlineLevel="0" max="19" min="19" style="1" width="7.86"/>
    <col collapsed="false" customWidth="true" hidden="false" outlineLevel="0" max="20" min="20" style="1" width="50.57"/>
    <col collapsed="false" customWidth="true" hidden="false" outlineLevel="0" max="21" min="21" style="1" width="43.57"/>
    <col collapsed="false" customWidth="true" hidden="false" outlineLevel="0" max="22" min="22" style="1" width="8.57"/>
    <col collapsed="false" customWidth="false" hidden="false" outlineLevel="0" max="24" min="23" style="1" width="18.57"/>
    <col collapsed="false" customWidth="true" hidden="false" outlineLevel="0" max="25" min="25" style="1" width="14.57"/>
    <col collapsed="false" customWidth="false" hidden="false" outlineLevel="0" max="26" min="26" style="1" width="18.57"/>
    <col collapsed="false" customWidth="true" hidden="false" outlineLevel="0" max="28" min="27" style="1" width="4.57"/>
    <col collapsed="false" customWidth="false" hidden="false" outlineLevel="0" max="16384" min="29" style="1" width="18.57"/>
  </cols>
  <sheetData>
    <row r="1" customFormat="false" ht="34.5" hidden="false" customHeight="true" outlineLevel="0" collapsed="false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15.75" hidden="false" customHeight="false" outlineLevel="0" collapsed="false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customFormat="false" ht="15.75" hidden="false" customHeight="false" outlineLevel="0" collapsed="false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6"/>
      <c r="S3" s="7"/>
      <c r="T3" s="7"/>
      <c r="U3" s="7"/>
      <c r="V3" s="7"/>
      <c r="W3" s="7"/>
      <c r="X3" s="7"/>
      <c r="Y3" s="7"/>
      <c r="Z3" s="7"/>
    </row>
    <row r="4" customFormat="false" ht="15.75" hidden="false" customHeight="true" outlineLevel="0" collapsed="false">
      <c r="B4" s="8"/>
      <c r="C4" s="9" t="s">
        <v>0</v>
      </c>
      <c r="D4" s="9"/>
      <c r="E4" s="9"/>
      <c r="F4" s="9"/>
      <c r="O4" s="10"/>
      <c r="S4" s="7"/>
      <c r="T4" s="7"/>
      <c r="U4" s="7"/>
      <c r="V4" s="7"/>
      <c r="W4" s="7"/>
      <c r="X4" s="7"/>
      <c r="Y4" s="7"/>
      <c r="Z4" s="7"/>
    </row>
    <row r="5" customFormat="false" ht="15.75" hidden="false" customHeight="true" outlineLevel="0" collapsed="false">
      <c r="B5" s="8"/>
      <c r="C5" s="11" t="s">
        <v>1</v>
      </c>
      <c r="D5" s="11"/>
      <c r="E5" s="9"/>
      <c r="F5" s="9"/>
      <c r="O5" s="10"/>
      <c r="S5" s="7"/>
      <c r="T5" s="7"/>
      <c r="U5" s="7"/>
      <c r="V5" s="7"/>
      <c r="W5" s="7"/>
      <c r="X5" s="7"/>
      <c r="Y5" s="7"/>
      <c r="Z5" s="7"/>
    </row>
    <row r="6" customFormat="false" ht="24" hidden="false" customHeight="true" outlineLevel="0" collapsed="false">
      <c r="B6" s="8"/>
      <c r="O6" s="10"/>
      <c r="S6" s="12"/>
      <c r="T6" s="12"/>
      <c r="U6" s="12"/>
      <c r="V6" s="12"/>
      <c r="W6" s="12"/>
      <c r="X6" s="12"/>
      <c r="Y6" s="12"/>
      <c r="Z6" s="12"/>
    </row>
    <row r="7" customFormat="false" ht="15.75" hidden="false" customHeight="false" outlineLevel="0" collapsed="false">
      <c r="B7" s="8"/>
      <c r="C7" s="13" t="s">
        <v>2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0"/>
      <c r="S7" s="14" t="s">
        <v>3</v>
      </c>
      <c r="T7" s="14"/>
      <c r="U7" s="14"/>
      <c r="V7" s="14"/>
      <c r="W7" s="14"/>
      <c r="X7" s="14"/>
      <c r="Y7" s="14"/>
      <c r="Z7" s="14"/>
    </row>
    <row r="8" customFormat="false" ht="24" hidden="false" customHeight="true" outlineLevel="0" collapsed="false">
      <c r="B8" s="8"/>
      <c r="O8" s="10"/>
      <c r="S8" s="12"/>
      <c r="T8" s="12"/>
      <c r="U8" s="12"/>
      <c r="V8" s="12"/>
      <c r="W8" s="12"/>
      <c r="X8" s="12"/>
      <c r="Y8" s="12"/>
      <c r="Z8" s="12"/>
    </row>
    <row r="9" customFormat="false" ht="24" hidden="false" customHeight="true" outlineLevel="0" collapsed="false">
      <c r="B9" s="8"/>
      <c r="C9" s="15" t="s">
        <v>4</v>
      </c>
      <c r="D9" s="15"/>
      <c r="E9" s="16"/>
      <c r="F9" s="16"/>
      <c r="G9" s="16"/>
      <c r="H9" s="16"/>
      <c r="I9" s="16"/>
      <c r="J9" s="16"/>
      <c r="K9" s="12"/>
      <c r="O9" s="10"/>
      <c r="S9" s="12"/>
      <c r="T9" s="12"/>
      <c r="U9" s="12"/>
      <c r="V9" s="12"/>
      <c r="W9" s="12"/>
      <c r="X9" s="12"/>
      <c r="Y9" s="12"/>
      <c r="Z9" s="12"/>
    </row>
    <row r="10" customFormat="false" ht="24" hidden="false" customHeight="true" outlineLevel="0" collapsed="false">
      <c r="B10" s="8"/>
      <c r="C10" s="15" t="s">
        <v>5</v>
      </c>
      <c r="D10" s="15"/>
      <c r="E10" s="17"/>
      <c r="F10" s="17"/>
      <c r="G10" s="17"/>
      <c r="H10" s="17"/>
      <c r="I10" s="17"/>
      <c r="J10" s="17"/>
      <c r="K10" s="12"/>
      <c r="O10" s="10"/>
      <c r="S10" s="12"/>
      <c r="T10" s="12"/>
      <c r="U10" s="12"/>
      <c r="V10" s="12"/>
      <c r="W10" s="12"/>
      <c r="X10" s="12"/>
      <c r="Y10" s="12"/>
      <c r="Z10" s="12"/>
    </row>
    <row r="11" customFormat="false" ht="24" hidden="false" customHeight="true" outlineLevel="0" collapsed="false">
      <c r="B11" s="8"/>
      <c r="C11" s="15" t="s">
        <v>6</v>
      </c>
      <c r="D11" s="15"/>
      <c r="E11" s="17"/>
      <c r="F11" s="17"/>
      <c r="G11" s="17"/>
      <c r="H11" s="17"/>
      <c r="I11" s="17"/>
      <c r="J11" s="17"/>
      <c r="K11" s="12"/>
      <c r="O11" s="10"/>
      <c r="S11" s="12"/>
      <c r="T11" s="12"/>
      <c r="U11" s="12"/>
      <c r="V11" s="12"/>
      <c r="W11" s="12"/>
      <c r="X11" s="12"/>
      <c r="Y11" s="12"/>
      <c r="Z11" s="12"/>
    </row>
    <row r="12" customFormat="false" ht="15.75" hidden="false" customHeight="false" outlineLevel="0" collapsed="false">
      <c r="B12" s="8"/>
      <c r="O12" s="10"/>
      <c r="S12" s="12"/>
      <c r="T12" s="12"/>
      <c r="U12" s="12"/>
      <c r="V12" s="12"/>
      <c r="W12" s="12"/>
      <c r="X12" s="12"/>
      <c r="Y12" s="12"/>
      <c r="Z12" s="12"/>
    </row>
    <row r="13" customFormat="false" ht="135" hidden="false" customHeight="true" outlineLevel="0" collapsed="false">
      <c r="B13" s="8"/>
      <c r="C13" s="18" t="s">
        <v>7</v>
      </c>
      <c r="D13" s="18" t="s">
        <v>8</v>
      </c>
      <c r="E13" s="18" t="s">
        <v>9</v>
      </c>
      <c r="F13" s="18" t="s">
        <v>10</v>
      </c>
      <c r="G13" s="18" t="s">
        <v>11</v>
      </c>
      <c r="H13" s="18" t="s">
        <v>12</v>
      </c>
      <c r="I13" s="18" t="s">
        <v>13</v>
      </c>
      <c r="J13" s="18" t="s">
        <v>14</v>
      </c>
      <c r="K13" s="18" t="s">
        <v>15</v>
      </c>
      <c r="L13" s="18" t="s">
        <v>16</v>
      </c>
      <c r="M13" s="18" t="s">
        <v>17</v>
      </c>
      <c r="N13" s="18" t="s">
        <v>18</v>
      </c>
      <c r="O13" s="10"/>
      <c r="S13" s="18" t="s">
        <v>7</v>
      </c>
      <c r="T13" s="18" t="s">
        <v>19</v>
      </c>
      <c r="U13" s="18" t="s">
        <v>20</v>
      </c>
      <c r="V13" s="18" t="s">
        <v>12</v>
      </c>
      <c r="W13" s="18" t="s">
        <v>13</v>
      </c>
      <c r="X13" s="18" t="s">
        <v>21</v>
      </c>
      <c r="Y13" s="18" t="s">
        <v>17</v>
      </c>
      <c r="Z13" s="18" t="s">
        <v>22</v>
      </c>
    </row>
    <row r="14" customFormat="false" ht="31.5" hidden="false" customHeight="false" outlineLevel="0" collapsed="false">
      <c r="B14" s="8"/>
      <c r="C14" s="19" t="n">
        <f aca="false">S14</f>
        <v>1</v>
      </c>
      <c r="D14" s="20" t="str">
        <f aca="false">T14</f>
        <v>ОКПД 2: 29.32.30.390 Амортизатор подвески кабины </v>
      </c>
      <c r="E14" s="21" t="s">
        <v>23</v>
      </c>
      <c r="F14" s="21" t="s">
        <v>23</v>
      </c>
      <c r="G14" s="21" t="s">
        <v>23</v>
      </c>
      <c r="H14" s="19" t="str">
        <f aca="false">V14</f>
        <v>шт</v>
      </c>
      <c r="I14" s="19" t="str">
        <f aca="false">W14</f>
        <v>да</v>
      </c>
      <c r="J14" s="22" t="n">
        <f aca="false">X14</f>
        <v>1230.25</v>
      </c>
      <c r="K14" s="23" t="n">
        <f aca="false">IF(I14="да",$N$154,1)</f>
        <v>1</v>
      </c>
      <c r="L14" s="22" t="n">
        <f aca="false">J14*K14</f>
        <v>1230.25</v>
      </c>
      <c r="M14" s="24" t="n">
        <f aca="false">Y14</f>
        <v>1</v>
      </c>
      <c r="N14" s="22" t="n">
        <f aca="false">L14*M14</f>
        <v>1230.25</v>
      </c>
      <c r="O14" s="10"/>
      <c r="S14" s="25" t="n">
        <v>1</v>
      </c>
      <c r="T14" s="20" t="s">
        <v>24</v>
      </c>
      <c r="U14" s="26" t="s">
        <v>25</v>
      </c>
      <c r="V14" s="27" t="s">
        <v>26</v>
      </c>
      <c r="W14" s="27" t="s">
        <v>27</v>
      </c>
      <c r="X14" s="28" t="n">
        <v>1230.25</v>
      </c>
      <c r="Y14" s="29" t="n">
        <v>1</v>
      </c>
      <c r="Z14" s="30" t="n">
        <f aca="false">X14*Y14</f>
        <v>1230.25</v>
      </c>
    </row>
    <row r="15" customFormat="false" ht="63" hidden="false" customHeight="false" outlineLevel="0" collapsed="false">
      <c r="B15" s="8"/>
      <c r="C15" s="19" t="n">
        <f aca="false">S15</f>
        <v>2</v>
      </c>
      <c r="D15" s="20" t="str">
        <f aca="false">T15</f>
        <v>ОКПД 2: 29.32.30.390 Бачок расширительный МАЗ цилиндрический
(5440,6430 Евро) (АШ) </v>
      </c>
      <c r="E15" s="21" t="s">
        <v>23</v>
      </c>
      <c r="F15" s="21" t="s">
        <v>23</v>
      </c>
      <c r="G15" s="21" t="s">
        <v>23</v>
      </c>
      <c r="H15" s="19" t="str">
        <f aca="false">V15</f>
        <v>шт</v>
      </c>
      <c r="I15" s="19" t="str">
        <f aca="false">W15</f>
        <v>да</v>
      </c>
      <c r="J15" s="22" t="n">
        <f aca="false">X15</f>
        <v>3045</v>
      </c>
      <c r="K15" s="23" t="n">
        <f aca="false">IF(I15="да",$N$154,1)</f>
        <v>1</v>
      </c>
      <c r="L15" s="22" t="n">
        <f aca="false">J15*K15</f>
        <v>3045</v>
      </c>
      <c r="M15" s="24" t="n">
        <f aca="false">Y15</f>
        <v>1</v>
      </c>
      <c r="N15" s="22" t="n">
        <f aca="false">L15*M15</f>
        <v>3045</v>
      </c>
      <c r="O15" s="10"/>
      <c r="S15" s="25" t="n">
        <v>2</v>
      </c>
      <c r="T15" s="20" t="s">
        <v>28</v>
      </c>
      <c r="U15" s="26" t="s">
        <v>25</v>
      </c>
      <c r="V15" s="27" t="s">
        <v>26</v>
      </c>
      <c r="W15" s="27" t="s">
        <v>27</v>
      </c>
      <c r="X15" s="28" t="n">
        <v>3045</v>
      </c>
      <c r="Y15" s="29" t="n">
        <v>1</v>
      </c>
      <c r="Z15" s="30" t="n">
        <f aca="false">X15*Y15</f>
        <v>3045</v>
      </c>
    </row>
    <row r="16" customFormat="false" ht="15" hidden="false" customHeight="false" outlineLevel="0" collapsed="false">
      <c r="B16" s="8"/>
      <c r="C16" s="19" t="n">
        <f aca="false">S16</f>
        <v>3</v>
      </c>
      <c r="D16" s="20" t="str">
        <f aca="false">T16</f>
        <v>ОКПД 2: 29.32.30.390 Болт </v>
      </c>
      <c r="E16" s="21" t="s">
        <v>23</v>
      </c>
      <c r="F16" s="21" t="s">
        <v>23</v>
      </c>
      <c r="G16" s="21" t="s">
        <v>23</v>
      </c>
      <c r="H16" s="19" t="str">
        <f aca="false">V16</f>
        <v>шт</v>
      </c>
      <c r="I16" s="19" t="str">
        <f aca="false">W16</f>
        <v>да</v>
      </c>
      <c r="J16" s="22" t="n">
        <f aca="false">X16</f>
        <v>143.5</v>
      </c>
      <c r="K16" s="23" t="n">
        <f aca="false">IF(I16="да",$N$154,1)</f>
        <v>1</v>
      </c>
      <c r="L16" s="22" t="n">
        <f aca="false">J16*K16</f>
        <v>143.5</v>
      </c>
      <c r="M16" s="24" t="n">
        <f aca="false">Y16</f>
        <v>1</v>
      </c>
      <c r="N16" s="22" t="n">
        <f aca="false">L16*M16</f>
        <v>143.5</v>
      </c>
      <c r="O16" s="10"/>
      <c r="S16" s="25" t="n">
        <v>3</v>
      </c>
      <c r="T16" s="20" t="s">
        <v>29</v>
      </c>
      <c r="U16" s="26" t="s">
        <v>25</v>
      </c>
      <c r="V16" s="27" t="s">
        <v>26</v>
      </c>
      <c r="W16" s="27" t="s">
        <v>27</v>
      </c>
      <c r="X16" s="28" t="n">
        <v>143.5</v>
      </c>
      <c r="Y16" s="29" t="n">
        <v>1</v>
      </c>
      <c r="Z16" s="30" t="n">
        <f aca="false">X16*Y16</f>
        <v>143.5</v>
      </c>
    </row>
    <row r="17" customFormat="false" ht="15" hidden="false" customHeight="false" outlineLevel="0" collapsed="false">
      <c r="B17" s="8"/>
      <c r="C17" s="19" t="n">
        <f aca="false">S17</f>
        <v>4</v>
      </c>
      <c r="D17" s="20" t="str">
        <f aca="false">T17</f>
        <v>ОКПД 2: 29.32.30.390 Болт </v>
      </c>
      <c r="E17" s="21" t="s">
        <v>23</v>
      </c>
      <c r="F17" s="21" t="s">
        <v>23</v>
      </c>
      <c r="G17" s="21" t="s">
        <v>23</v>
      </c>
      <c r="H17" s="19" t="str">
        <f aca="false">V17</f>
        <v>шт</v>
      </c>
      <c r="I17" s="19" t="str">
        <f aca="false">W17</f>
        <v>да</v>
      </c>
      <c r="J17" s="22" t="n">
        <f aca="false">X17</f>
        <v>109.083333333333</v>
      </c>
      <c r="K17" s="23" t="n">
        <f aca="false">IF(I17="да",$N$154,1)</f>
        <v>1</v>
      </c>
      <c r="L17" s="22" t="n">
        <f aca="false">J17*K17</f>
        <v>109.083333333333</v>
      </c>
      <c r="M17" s="24" t="n">
        <f aca="false">Y17</f>
        <v>1</v>
      </c>
      <c r="N17" s="22" t="n">
        <f aca="false">L17*M17</f>
        <v>109.083333333333</v>
      </c>
      <c r="O17" s="10"/>
      <c r="S17" s="25" t="n">
        <v>4</v>
      </c>
      <c r="T17" s="20" t="s">
        <v>29</v>
      </c>
      <c r="U17" s="26" t="s">
        <v>25</v>
      </c>
      <c r="V17" s="27" t="s">
        <v>26</v>
      </c>
      <c r="W17" s="27" t="s">
        <v>27</v>
      </c>
      <c r="X17" s="28" t="n">
        <v>109.083333333333</v>
      </c>
      <c r="Y17" s="29" t="n">
        <v>1</v>
      </c>
      <c r="Z17" s="30" t="n">
        <f aca="false">X17*Y17</f>
        <v>109.083333333333</v>
      </c>
    </row>
    <row r="18" customFormat="false" ht="31.5" hidden="false" customHeight="false" outlineLevel="0" collapsed="false">
      <c r="B18" s="8"/>
      <c r="C18" s="19" t="n">
        <f aca="false">S18</f>
        <v>5</v>
      </c>
      <c r="D18" s="20" t="str">
        <f aca="false">T18</f>
        <v>ОКПД 2: 29.32.30.390 Вентилятор отопителя радиальный </v>
      </c>
      <c r="E18" s="21" t="s">
        <v>23</v>
      </c>
      <c r="F18" s="21" t="s">
        <v>23</v>
      </c>
      <c r="G18" s="21" t="s">
        <v>23</v>
      </c>
      <c r="H18" s="19" t="str">
        <f aca="false">V18</f>
        <v>шт</v>
      </c>
      <c r="I18" s="19" t="str">
        <f aca="false">W18</f>
        <v>да</v>
      </c>
      <c r="J18" s="22" t="n">
        <f aca="false">X18</f>
        <v>5167.75</v>
      </c>
      <c r="K18" s="23" t="n">
        <f aca="false">IF(I18="да",$N$154,1)</f>
        <v>1</v>
      </c>
      <c r="L18" s="22" t="n">
        <f aca="false">J18*K18</f>
        <v>5167.75</v>
      </c>
      <c r="M18" s="24" t="n">
        <f aca="false">Y18</f>
        <v>1</v>
      </c>
      <c r="N18" s="22" t="n">
        <f aca="false">L18*M18</f>
        <v>5167.75</v>
      </c>
      <c r="O18" s="10"/>
      <c r="S18" s="25" t="n">
        <v>5</v>
      </c>
      <c r="T18" s="20" t="s">
        <v>30</v>
      </c>
      <c r="U18" s="26" t="s">
        <v>25</v>
      </c>
      <c r="V18" s="27" t="s">
        <v>26</v>
      </c>
      <c r="W18" s="27" t="s">
        <v>27</v>
      </c>
      <c r="X18" s="28" t="n">
        <v>5167.75</v>
      </c>
      <c r="Y18" s="29" t="n">
        <v>1</v>
      </c>
      <c r="Z18" s="30" t="n">
        <f aca="false">X18*Y18</f>
        <v>5167.75</v>
      </c>
    </row>
    <row r="19" customFormat="false" ht="15" hidden="false" customHeight="false" outlineLevel="0" collapsed="false">
      <c r="B19" s="8"/>
      <c r="C19" s="19" t="n">
        <f aca="false">S19</f>
        <v>6</v>
      </c>
      <c r="D19" s="20" t="str">
        <f aca="false">T19</f>
        <v>ОКПД 2: 29.32.30.390 Воздухозаборник </v>
      </c>
      <c r="E19" s="21" t="s">
        <v>23</v>
      </c>
      <c r="F19" s="21" t="s">
        <v>23</v>
      </c>
      <c r="G19" s="21" t="s">
        <v>23</v>
      </c>
      <c r="H19" s="19" t="str">
        <f aca="false">V19</f>
        <v>шт</v>
      </c>
      <c r="I19" s="19" t="str">
        <f aca="false">W19</f>
        <v>да</v>
      </c>
      <c r="J19" s="22" t="n">
        <f aca="false">X19</f>
        <v>9439.5</v>
      </c>
      <c r="K19" s="23" t="n">
        <f aca="false">IF(I19="да",$N$154,1)</f>
        <v>1</v>
      </c>
      <c r="L19" s="22" t="n">
        <f aca="false">J19*K19</f>
        <v>9439.5</v>
      </c>
      <c r="M19" s="24" t="n">
        <f aca="false">Y19</f>
        <v>1</v>
      </c>
      <c r="N19" s="22" t="n">
        <f aca="false">L19*M19</f>
        <v>9439.5</v>
      </c>
      <c r="O19" s="10"/>
      <c r="S19" s="25" t="n">
        <v>6</v>
      </c>
      <c r="T19" s="20" t="s">
        <v>31</v>
      </c>
      <c r="U19" s="26" t="s">
        <v>25</v>
      </c>
      <c r="V19" s="27" t="s">
        <v>26</v>
      </c>
      <c r="W19" s="27" t="s">
        <v>27</v>
      </c>
      <c r="X19" s="28" t="n">
        <v>9439.5</v>
      </c>
      <c r="Y19" s="29" t="n">
        <v>1</v>
      </c>
      <c r="Z19" s="30" t="n">
        <f aca="false">X19*Y19</f>
        <v>9439.5</v>
      </c>
    </row>
    <row r="20" customFormat="false" ht="15" hidden="false" customHeight="false" outlineLevel="0" collapsed="false">
      <c r="B20" s="8"/>
      <c r="C20" s="19" t="n">
        <f aca="false">S20</f>
        <v>7</v>
      </c>
      <c r="D20" s="20" t="str">
        <f aca="false">T20</f>
        <v>ОКПД 2: 29.32.30.390 Втулка </v>
      </c>
      <c r="E20" s="21" t="s">
        <v>23</v>
      </c>
      <c r="F20" s="21" t="s">
        <v>23</v>
      </c>
      <c r="G20" s="21" t="s">
        <v>23</v>
      </c>
      <c r="H20" s="19" t="str">
        <f aca="false">V20</f>
        <v>шт</v>
      </c>
      <c r="I20" s="19" t="str">
        <f aca="false">W20</f>
        <v>да</v>
      </c>
      <c r="J20" s="22" t="n">
        <f aca="false">X20</f>
        <v>46.6666666666667</v>
      </c>
      <c r="K20" s="23" t="n">
        <f aca="false">IF(I20="да",$N$154,1)</f>
        <v>1</v>
      </c>
      <c r="L20" s="22" t="n">
        <f aca="false">J20*K20</f>
        <v>46.6666666666667</v>
      </c>
      <c r="M20" s="24" t="n">
        <f aca="false">Y20</f>
        <v>1</v>
      </c>
      <c r="N20" s="22" t="n">
        <f aca="false">L20*M20</f>
        <v>46.6666666666667</v>
      </c>
      <c r="O20" s="10"/>
      <c r="S20" s="25" t="n">
        <v>7</v>
      </c>
      <c r="T20" s="20" t="s">
        <v>32</v>
      </c>
      <c r="U20" s="26" t="s">
        <v>25</v>
      </c>
      <c r="V20" s="27" t="s">
        <v>26</v>
      </c>
      <c r="W20" s="27" t="s">
        <v>27</v>
      </c>
      <c r="X20" s="28" t="n">
        <v>46.6666666666667</v>
      </c>
      <c r="Y20" s="29" t="n">
        <v>1</v>
      </c>
      <c r="Z20" s="30" t="n">
        <f aca="false">X20*Y20</f>
        <v>46.6666666666667</v>
      </c>
    </row>
    <row r="21" customFormat="false" ht="15" hidden="false" customHeight="false" outlineLevel="0" collapsed="false">
      <c r="B21" s="8"/>
      <c r="C21" s="19" t="n">
        <f aca="false">S21</f>
        <v>8</v>
      </c>
      <c r="D21" s="20" t="str">
        <f aca="false">T21</f>
        <v>ОКПД 2: 29.32.30.390 Втулка </v>
      </c>
      <c r="E21" s="21" t="s">
        <v>23</v>
      </c>
      <c r="F21" s="21" t="s">
        <v>23</v>
      </c>
      <c r="G21" s="21" t="s">
        <v>23</v>
      </c>
      <c r="H21" s="19" t="str">
        <f aca="false">V21</f>
        <v>шт</v>
      </c>
      <c r="I21" s="19" t="str">
        <f aca="false">W21</f>
        <v>да</v>
      </c>
      <c r="J21" s="22" t="n">
        <f aca="false">X21</f>
        <v>49</v>
      </c>
      <c r="K21" s="23" t="n">
        <f aca="false">IF(I21="да",$N$154,1)</f>
        <v>1</v>
      </c>
      <c r="L21" s="22" t="n">
        <f aca="false">J21*K21</f>
        <v>49</v>
      </c>
      <c r="M21" s="24" t="n">
        <f aca="false">Y21</f>
        <v>1</v>
      </c>
      <c r="N21" s="22" t="n">
        <f aca="false">L21*M21</f>
        <v>49</v>
      </c>
      <c r="O21" s="10"/>
      <c r="S21" s="25" t="n">
        <v>8</v>
      </c>
      <c r="T21" s="20" t="s">
        <v>32</v>
      </c>
      <c r="U21" s="26" t="s">
        <v>25</v>
      </c>
      <c r="V21" s="27" t="s">
        <v>26</v>
      </c>
      <c r="W21" s="27" t="s">
        <v>27</v>
      </c>
      <c r="X21" s="28" t="n">
        <v>49</v>
      </c>
      <c r="Y21" s="29" t="n">
        <v>1</v>
      </c>
      <c r="Z21" s="30" t="n">
        <f aca="false">X21*Y21</f>
        <v>49</v>
      </c>
    </row>
    <row r="22" customFormat="false" ht="15" hidden="false" customHeight="false" outlineLevel="0" collapsed="false">
      <c r="B22" s="8"/>
      <c r="C22" s="19" t="n">
        <f aca="false">S22</f>
        <v>9</v>
      </c>
      <c r="D22" s="20" t="str">
        <f aca="false">T22</f>
        <v>ОКПД 2: 29.32.30.390 Втулка </v>
      </c>
      <c r="E22" s="21" t="s">
        <v>23</v>
      </c>
      <c r="F22" s="21" t="s">
        <v>23</v>
      </c>
      <c r="G22" s="21" t="s">
        <v>23</v>
      </c>
      <c r="H22" s="19" t="str">
        <f aca="false">V22</f>
        <v>шт</v>
      </c>
      <c r="I22" s="19" t="str">
        <f aca="false">W22</f>
        <v>да</v>
      </c>
      <c r="J22" s="22" t="n">
        <f aca="false">X22</f>
        <v>390.25</v>
      </c>
      <c r="K22" s="23" t="n">
        <f aca="false">IF(I22="да",$N$154,1)</f>
        <v>1</v>
      </c>
      <c r="L22" s="22" t="n">
        <f aca="false">J22*K22</f>
        <v>390.25</v>
      </c>
      <c r="M22" s="24" t="n">
        <f aca="false">Y22</f>
        <v>1</v>
      </c>
      <c r="N22" s="22" t="n">
        <f aca="false">L22*M22</f>
        <v>390.25</v>
      </c>
      <c r="O22" s="10"/>
      <c r="S22" s="25" t="n">
        <v>9</v>
      </c>
      <c r="T22" s="20" t="s">
        <v>32</v>
      </c>
      <c r="U22" s="26" t="s">
        <v>25</v>
      </c>
      <c r="V22" s="27" t="s">
        <v>26</v>
      </c>
      <c r="W22" s="27" t="s">
        <v>27</v>
      </c>
      <c r="X22" s="28" t="n">
        <v>390.25</v>
      </c>
      <c r="Y22" s="29" t="n">
        <v>1</v>
      </c>
      <c r="Z22" s="30" t="n">
        <f aca="false">X22*Y22</f>
        <v>390.25</v>
      </c>
    </row>
    <row r="23" customFormat="false" ht="15" hidden="false" customHeight="false" outlineLevel="0" collapsed="false">
      <c r="B23" s="8"/>
      <c r="C23" s="19" t="n">
        <f aca="false">S23</f>
        <v>10</v>
      </c>
      <c r="D23" s="20" t="str">
        <f aca="false">T23</f>
        <v>ОКПД 2: 29.32.30.390 Втулка </v>
      </c>
      <c r="E23" s="21" t="s">
        <v>23</v>
      </c>
      <c r="F23" s="21" t="s">
        <v>23</v>
      </c>
      <c r="G23" s="21" t="s">
        <v>23</v>
      </c>
      <c r="H23" s="19" t="str">
        <f aca="false">V23</f>
        <v>шт</v>
      </c>
      <c r="I23" s="19" t="str">
        <f aca="false">W23</f>
        <v>да</v>
      </c>
      <c r="J23" s="22" t="n">
        <f aca="false">X23</f>
        <v>274.166666666667</v>
      </c>
      <c r="K23" s="23" t="n">
        <f aca="false">IF(I23="да",$N$154,1)</f>
        <v>1</v>
      </c>
      <c r="L23" s="22" t="n">
        <f aca="false">J23*K23</f>
        <v>274.166666666667</v>
      </c>
      <c r="M23" s="24" t="n">
        <f aca="false">Y23</f>
        <v>1</v>
      </c>
      <c r="N23" s="22" t="n">
        <f aca="false">L23*M23</f>
        <v>274.166666666667</v>
      </c>
      <c r="O23" s="10"/>
      <c r="S23" s="25" t="n">
        <v>10</v>
      </c>
      <c r="T23" s="20" t="s">
        <v>32</v>
      </c>
      <c r="U23" s="26" t="s">
        <v>25</v>
      </c>
      <c r="V23" s="27" t="s">
        <v>26</v>
      </c>
      <c r="W23" s="27" t="s">
        <v>27</v>
      </c>
      <c r="X23" s="28" t="n">
        <v>274.166666666667</v>
      </c>
      <c r="Y23" s="29" t="n">
        <v>1</v>
      </c>
      <c r="Z23" s="30" t="n">
        <f aca="false">X23*Y23</f>
        <v>274.166666666667</v>
      </c>
    </row>
    <row r="24" customFormat="false" ht="15" hidden="false" customHeight="false" outlineLevel="0" collapsed="false">
      <c r="B24" s="8"/>
      <c r="C24" s="19" t="n">
        <f aca="false">S24</f>
        <v>11</v>
      </c>
      <c r="D24" s="20" t="str">
        <f aca="false">T24</f>
        <v>ОКПД 2: 29.32.30.390 Гайка АМ22х1,5-6Н </v>
      </c>
      <c r="E24" s="21" t="s">
        <v>23</v>
      </c>
      <c r="F24" s="21" t="s">
        <v>23</v>
      </c>
      <c r="G24" s="21" t="s">
        <v>23</v>
      </c>
      <c r="H24" s="19" t="str">
        <f aca="false">V24</f>
        <v>шт</v>
      </c>
      <c r="I24" s="19" t="str">
        <f aca="false">W24</f>
        <v>да</v>
      </c>
      <c r="J24" s="22" t="n">
        <f aca="false">X24</f>
        <v>235.666666666667</v>
      </c>
      <c r="K24" s="23" t="n">
        <f aca="false">IF(I24="да",$N$154,1)</f>
        <v>1</v>
      </c>
      <c r="L24" s="22" t="n">
        <f aca="false">J24*K24</f>
        <v>235.666666666667</v>
      </c>
      <c r="M24" s="24" t="n">
        <f aca="false">Y24</f>
        <v>1</v>
      </c>
      <c r="N24" s="22" t="n">
        <f aca="false">L24*M24</f>
        <v>235.666666666667</v>
      </c>
      <c r="O24" s="10"/>
      <c r="S24" s="25" t="n">
        <v>11</v>
      </c>
      <c r="T24" s="20" t="s">
        <v>33</v>
      </c>
      <c r="U24" s="26" t="s">
        <v>25</v>
      </c>
      <c r="V24" s="27" t="s">
        <v>26</v>
      </c>
      <c r="W24" s="27" t="s">
        <v>27</v>
      </c>
      <c r="X24" s="28" t="n">
        <v>235.666666666667</v>
      </c>
      <c r="Y24" s="29" t="n">
        <v>1</v>
      </c>
      <c r="Z24" s="30" t="n">
        <f aca="false">X24*Y24</f>
        <v>235.666666666667</v>
      </c>
    </row>
    <row r="25" customFormat="false" ht="15" hidden="false" customHeight="false" outlineLevel="0" collapsed="false">
      <c r="B25" s="8"/>
      <c r="C25" s="19" t="n">
        <f aca="false">S25</f>
        <v>12</v>
      </c>
      <c r="D25" s="20" t="str">
        <f aca="false">T25</f>
        <v>ОКПД 2: 29.32.30.390 Гайка М30х2-5Н6Н </v>
      </c>
      <c r="E25" s="21" t="s">
        <v>23</v>
      </c>
      <c r="F25" s="21" t="s">
        <v>23</v>
      </c>
      <c r="G25" s="21" t="s">
        <v>23</v>
      </c>
      <c r="H25" s="19" t="str">
        <f aca="false">V25</f>
        <v>шт</v>
      </c>
      <c r="I25" s="19" t="str">
        <f aca="false">W25</f>
        <v>да</v>
      </c>
      <c r="J25" s="22" t="n">
        <f aca="false">X25</f>
        <v>142.916666666667</v>
      </c>
      <c r="K25" s="23" t="n">
        <f aca="false">IF(I25="да",$N$154,1)</f>
        <v>1</v>
      </c>
      <c r="L25" s="22" t="n">
        <f aca="false">J25*K25</f>
        <v>142.916666666667</v>
      </c>
      <c r="M25" s="24" t="n">
        <f aca="false">Y25</f>
        <v>1</v>
      </c>
      <c r="N25" s="22" t="n">
        <f aca="false">L25*M25</f>
        <v>142.916666666667</v>
      </c>
      <c r="O25" s="10"/>
      <c r="S25" s="25" t="n">
        <v>12</v>
      </c>
      <c r="T25" s="20" t="s">
        <v>34</v>
      </c>
      <c r="U25" s="26" t="s">
        <v>25</v>
      </c>
      <c r="V25" s="27" t="s">
        <v>26</v>
      </c>
      <c r="W25" s="27" t="s">
        <v>27</v>
      </c>
      <c r="X25" s="28" t="n">
        <v>142.916666666667</v>
      </c>
      <c r="Y25" s="29" t="n">
        <v>1</v>
      </c>
      <c r="Z25" s="30" t="n">
        <f aca="false">X25*Y25</f>
        <v>142.916666666667</v>
      </c>
    </row>
    <row r="26" customFormat="false" ht="63" hidden="false" customHeight="false" outlineLevel="0" collapsed="false">
      <c r="B26" s="8"/>
      <c r="C26" s="19" t="n">
        <f aca="false">S26</f>
        <v>13</v>
      </c>
      <c r="D26" s="20" t="str">
        <f aca="false">T26</f>
        <v>ОКПД 2: 29.32.30.390 Камера тормозная с пружинным энергоаккумулятором
тип 30/30</v>
      </c>
      <c r="E26" s="21" t="s">
        <v>23</v>
      </c>
      <c r="F26" s="21" t="s">
        <v>23</v>
      </c>
      <c r="G26" s="21" t="s">
        <v>23</v>
      </c>
      <c r="H26" s="19" t="str">
        <f aca="false">V26</f>
        <v>шт</v>
      </c>
      <c r="I26" s="19" t="str">
        <f aca="false">W26</f>
        <v>да</v>
      </c>
      <c r="J26" s="22" t="n">
        <f aca="false">X26</f>
        <v>4129.41666666667</v>
      </c>
      <c r="K26" s="23" t="n">
        <f aca="false">IF(I26="да",$N$154,1)</f>
        <v>1</v>
      </c>
      <c r="L26" s="22" t="n">
        <f aca="false">J26*K26</f>
        <v>4129.41666666667</v>
      </c>
      <c r="M26" s="24" t="n">
        <f aca="false">Y26</f>
        <v>1</v>
      </c>
      <c r="N26" s="22" t="n">
        <f aca="false">L26*M26</f>
        <v>4129.41666666667</v>
      </c>
      <c r="O26" s="10"/>
      <c r="S26" s="25" t="n">
        <v>13</v>
      </c>
      <c r="T26" s="20" t="s">
        <v>35</v>
      </c>
      <c r="U26" s="26" t="s">
        <v>25</v>
      </c>
      <c r="V26" s="27" t="s">
        <v>26</v>
      </c>
      <c r="W26" s="27" t="s">
        <v>27</v>
      </c>
      <c r="X26" s="28" t="n">
        <v>4129.41666666667</v>
      </c>
      <c r="Y26" s="29" t="n">
        <v>1</v>
      </c>
      <c r="Z26" s="30" t="n">
        <f aca="false">X26*Y26</f>
        <v>4129.41666666667</v>
      </c>
    </row>
    <row r="27" customFormat="false" ht="31.5" hidden="false" customHeight="false" outlineLevel="0" collapsed="false">
      <c r="B27" s="8"/>
      <c r="C27" s="19" t="n">
        <f aca="false">S27</f>
        <v>14</v>
      </c>
      <c r="D27" s="20" t="str">
        <f aca="false">T27</f>
        <v>ОКПД 2: 29.32.30.390 Камера тормозная тип 30 </v>
      </c>
      <c r="E27" s="21" t="s">
        <v>23</v>
      </c>
      <c r="F27" s="21" t="s">
        <v>23</v>
      </c>
      <c r="G27" s="21" t="s">
        <v>23</v>
      </c>
      <c r="H27" s="19" t="str">
        <f aca="false">V27</f>
        <v>шт</v>
      </c>
      <c r="I27" s="19" t="str">
        <f aca="false">W27</f>
        <v>да</v>
      </c>
      <c r="J27" s="22" t="n">
        <f aca="false">X27</f>
        <v>1489.83333333333</v>
      </c>
      <c r="K27" s="23" t="n">
        <f aca="false">IF(I27="да",$N$154,1)</f>
        <v>1</v>
      </c>
      <c r="L27" s="22" t="n">
        <f aca="false">J27*K27</f>
        <v>1489.83333333333</v>
      </c>
      <c r="M27" s="24" t="n">
        <f aca="false">Y27</f>
        <v>1</v>
      </c>
      <c r="N27" s="22" t="n">
        <f aca="false">L27*M27</f>
        <v>1489.83333333333</v>
      </c>
      <c r="O27" s="10"/>
      <c r="S27" s="25" t="n">
        <v>14</v>
      </c>
      <c r="T27" s="20" t="s">
        <v>36</v>
      </c>
      <c r="U27" s="26" t="s">
        <v>25</v>
      </c>
      <c r="V27" s="27" t="s">
        <v>26</v>
      </c>
      <c r="W27" s="27" t="s">
        <v>27</v>
      </c>
      <c r="X27" s="28" t="n">
        <v>1489.83333333333</v>
      </c>
      <c r="Y27" s="29" t="n">
        <v>1</v>
      </c>
      <c r="Z27" s="30" t="n">
        <f aca="false">X27*Y27</f>
        <v>1489.83333333333</v>
      </c>
    </row>
    <row r="28" customFormat="false" ht="39.55" hidden="false" customHeight="false" outlineLevel="0" collapsed="false">
      <c r="B28" s="8"/>
      <c r="C28" s="19" t="n">
        <f aca="false">S28</f>
        <v>15</v>
      </c>
      <c r="D28" s="20" t="str">
        <f aca="false">T28</f>
        <v>ОКПД 2: 29.32.30.390 Колодка тормозная МАЗ-5440,6430,650136,65669
задняя</v>
      </c>
      <c r="E28" s="21" t="s">
        <v>23</v>
      </c>
      <c r="F28" s="21" t="s">
        <v>23</v>
      </c>
      <c r="G28" s="21" t="s">
        <v>23</v>
      </c>
      <c r="H28" s="19" t="str">
        <f aca="false">V28</f>
        <v>шт</v>
      </c>
      <c r="I28" s="19" t="str">
        <f aca="false">W28</f>
        <v>да</v>
      </c>
      <c r="J28" s="22" t="n">
        <f aca="false">X28</f>
        <v>3214.16666666667</v>
      </c>
      <c r="K28" s="23" t="n">
        <f aca="false">IF(I28="да",$N$154,1)</f>
        <v>1</v>
      </c>
      <c r="L28" s="22" t="n">
        <f aca="false">J28*K28</f>
        <v>3214.16666666667</v>
      </c>
      <c r="M28" s="24" t="n">
        <f aca="false">Y28</f>
        <v>1</v>
      </c>
      <c r="N28" s="22" t="n">
        <f aca="false">L28*M28</f>
        <v>3214.16666666667</v>
      </c>
      <c r="O28" s="10"/>
      <c r="S28" s="25" t="n">
        <v>15</v>
      </c>
      <c r="T28" s="20" t="s">
        <v>37</v>
      </c>
      <c r="U28" s="26" t="s">
        <v>25</v>
      </c>
      <c r="V28" s="27" t="s">
        <v>26</v>
      </c>
      <c r="W28" s="27" t="s">
        <v>27</v>
      </c>
      <c r="X28" s="28" t="n">
        <v>3214.16666666667</v>
      </c>
      <c r="Y28" s="29" t="n">
        <v>1</v>
      </c>
      <c r="Z28" s="30" t="n">
        <f aca="false">X28*Y28</f>
        <v>3214.16666666667</v>
      </c>
    </row>
    <row r="29" customFormat="false" ht="39.55" hidden="false" customHeight="false" outlineLevel="0" collapsed="false">
      <c r="B29" s="8"/>
      <c r="C29" s="19" t="n">
        <f aca="false">S29</f>
        <v>16</v>
      </c>
      <c r="D29" s="20" t="str">
        <f aca="false">T29</f>
        <v>ОКПД 2: 29.32.30.390 Колодка тормозная МАЗ-5440,6430,650136,65669
передняя</v>
      </c>
      <c r="E29" s="21" t="s">
        <v>23</v>
      </c>
      <c r="F29" s="21" t="s">
        <v>23</v>
      </c>
      <c r="G29" s="21" t="s">
        <v>23</v>
      </c>
      <c r="H29" s="19" t="str">
        <f aca="false">V29</f>
        <v>шт</v>
      </c>
      <c r="I29" s="19" t="str">
        <f aca="false">W29</f>
        <v>да</v>
      </c>
      <c r="J29" s="22" t="n">
        <f aca="false">X29</f>
        <v>3101.58333333333</v>
      </c>
      <c r="K29" s="23" t="n">
        <f aca="false">IF(I29="да",$N$154,1)</f>
        <v>1</v>
      </c>
      <c r="L29" s="22" t="n">
        <f aca="false">J29*K29</f>
        <v>3101.58333333333</v>
      </c>
      <c r="M29" s="24" t="n">
        <f aca="false">Y29</f>
        <v>1</v>
      </c>
      <c r="N29" s="22" t="n">
        <f aca="false">L29*M29</f>
        <v>3101.58333333333</v>
      </c>
      <c r="O29" s="10"/>
      <c r="S29" s="25" t="n">
        <v>16</v>
      </c>
      <c r="T29" s="20" t="s">
        <v>38</v>
      </c>
      <c r="U29" s="26" t="s">
        <v>25</v>
      </c>
      <c r="V29" s="27" t="s">
        <v>26</v>
      </c>
      <c r="W29" s="27" t="s">
        <v>27</v>
      </c>
      <c r="X29" s="28" t="n">
        <v>3101.58333333333</v>
      </c>
      <c r="Y29" s="29" t="n">
        <v>1</v>
      </c>
      <c r="Z29" s="30" t="n">
        <f aca="false">X29*Y29</f>
        <v>3101.58333333333</v>
      </c>
    </row>
    <row r="30" customFormat="false" ht="31.5" hidden="false" customHeight="false" outlineLevel="0" collapsed="false">
      <c r="B30" s="8"/>
      <c r="C30" s="19" t="n">
        <f aca="false">S30</f>
        <v>17</v>
      </c>
      <c r="D30" s="20" t="str">
        <f aca="false">T30</f>
        <v>ОКПД 2: 29.32.30.390 Колонка рулевая МАЗ с кронштейном </v>
      </c>
      <c r="E30" s="21" t="s">
        <v>23</v>
      </c>
      <c r="F30" s="21" t="s">
        <v>23</v>
      </c>
      <c r="G30" s="21" t="s">
        <v>23</v>
      </c>
      <c r="H30" s="19" t="str">
        <f aca="false">V30</f>
        <v>шт</v>
      </c>
      <c r="I30" s="19" t="str">
        <f aca="false">W30</f>
        <v>да</v>
      </c>
      <c r="J30" s="22" t="n">
        <f aca="false">X30</f>
        <v>16493.75</v>
      </c>
      <c r="K30" s="23" t="n">
        <f aca="false">IF(I30="да",$N$154,1)</f>
        <v>1</v>
      </c>
      <c r="L30" s="22" t="n">
        <f aca="false">J30*K30</f>
        <v>16493.75</v>
      </c>
      <c r="M30" s="24" t="n">
        <f aca="false">Y30</f>
        <v>1</v>
      </c>
      <c r="N30" s="22" t="n">
        <f aca="false">L30*M30</f>
        <v>16493.75</v>
      </c>
      <c r="O30" s="10"/>
      <c r="S30" s="25" t="n">
        <v>17</v>
      </c>
      <c r="T30" s="20" t="s">
        <v>39</v>
      </c>
      <c r="U30" s="26" t="s">
        <v>25</v>
      </c>
      <c r="V30" s="27" t="s">
        <v>26</v>
      </c>
      <c r="W30" s="27" t="s">
        <v>27</v>
      </c>
      <c r="X30" s="28" t="n">
        <v>16493.75</v>
      </c>
      <c r="Y30" s="29" t="n">
        <v>1</v>
      </c>
      <c r="Z30" s="30" t="n">
        <f aca="false">X30*Y30</f>
        <v>16493.75</v>
      </c>
    </row>
    <row r="31" customFormat="false" ht="47.25" hidden="false" customHeight="false" outlineLevel="0" collapsed="false">
      <c r="B31" s="8"/>
      <c r="C31" s="19" t="n">
        <f aca="false">S31</f>
        <v>18</v>
      </c>
      <c r="D31" s="20" t="str">
        <f aca="false">T31</f>
        <v>ОКПД 2: 29.32.30.390 Компрессор SHACMAN SHAANXI дв.WP12 (2
цилиндровый) </v>
      </c>
      <c r="E31" s="21" t="s">
        <v>23</v>
      </c>
      <c r="F31" s="21" t="s">
        <v>23</v>
      </c>
      <c r="G31" s="21" t="s">
        <v>23</v>
      </c>
      <c r="H31" s="19" t="str">
        <f aca="false">V31</f>
        <v>шт</v>
      </c>
      <c r="I31" s="19" t="str">
        <f aca="false">W31</f>
        <v>да</v>
      </c>
      <c r="J31" s="22" t="n">
        <f aca="false">X31</f>
        <v>19231.9166666667</v>
      </c>
      <c r="K31" s="23" t="n">
        <f aca="false">IF(I31="да",$N$154,1)</f>
        <v>1</v>
      </c>
      <c r="L31" s="22" t="n">
        <f aca="false">J31*K31</f>
        <v>19231.9166666667</v>
      </c>
      <c r="M31" s="24" t="n">
        <f aca="false">Y31</f>
        <v>1</v>
      </c>
      <c r="N31" s="22" t="n">
        <f aca="false">L31*M31</f>
        <v>19231.9166666667</v>
      </c>
      <c r="O31" s="10"/>
      <c r="S31" s="25" t="n">
        <v>18</v>
      </c>
      <c r="T31" s="20" t="s">
        <v>40</v>
      </c>
      <c r="U31" s="26" t="s">
        <v>25</v>
      </c>
      <c r="V31" s="27" t="s">
        <v>26</v>
      </c>
      <c r="W31" s="27" t="s">
        <v>27</v>
      </c>
      <c r="X31" s="28" t="n">
        <v>19231.9166666667</v>
      </c>
      <c r="Y31" s="29" t="n">
        <v>1</v>
      </c>
      <c r="Z31" s="30" t="n">
        <f aca="false">X31*Y31</f>
        <v>19231.9166666667</v>
      </c>
    </row>
    <row r="32" customFormat="false" ht="15" hidden="false" customHeight="false" outlineLevel="0" collapsed="false">
      <c r="B32" s="8"/>
      <c r="C32" s="19" t="n">
        <f aca="false">S32</f>
        <v>19</v>
      </c>
      <c r="D32" s="20" t="str">
        <f aca="false">T32</f>
        <v>ОКПД 2: 29.32.30.390 Манжета </v>
      </c>
      <c r="E32" s="21" t="s">
        <v>23</v>
      </c>
      <c r="F32" s="21" t="s">
        <v>23</v>
      </c>
      <c r="G32" s="21" t="s">
        <v>23</v>
      </c>
      <c r="H32" s="19" t="str">
        <f aca="false">V32</f>
        <v>шт</v>
      </c>
      <c r="I32" s="19" t="str">
        <f aca="false">W32</f>
        <v>да</v>
      </c>
      <c r="J32" s="22" t="n">
        <f aca="false">X32</f>
        <v>610.166666666667</v>
      </c>
      <c r="K32" s="23" t="n">
        <f aca="false">IF(I32="да",$N$154,1)</f>
        <v>1</v>
      </c>
      <c r="L32" s="22" t="n">
        <f aca="false">J32*K32</f>
        <v>610.166666666667</v>
      </c>
      <c r="M32" s="24" t="n">
        <f aca="false">Y32</f>
        <v>1</v>
      </c>
      <c r="N32" s="22" t="n">
        <f aca="false">L32*M32</f>
        <v>610.166666666667</v>
      </c>
      <c r="O32" s="10"/>
      <c r="S32" s="25" t="n">
        <v>19</v>
      </c>
      <c r="T32" s="20" t="s">
        <v>41</v>
      </c>
      <c r="U32" s="26" t="s">
        <v>25</v>
      </c>
      <c r="V32" s="27" t="s">
        <v>26</v>
      </c>
      <c r="W32" s="27" t="s">
        <v>27</v>
      </c>
      <c r="X32" s="28" t="n">
        <v>610.166666666667</v>
      </c>
      <c r="Y32" s="29" t="n">
        <v>1</v>
      </c>
      <c r="Z32" s="30" t="n">
        <f aca="false">X32*Y32</f>
        <v>610.166666666667</v>
      </c>
    </row>
    <row r="33" customFormat="false" ht="15" hidden="false" customHeight="false" outlineLevel="0" collapsed="false">
      <c r="B33" s="8"/>
      <c r="C33" s="19" t="n">
        <f aca="false">S33</f>
        <v>20</v>
      </c>
      <c r="D33" s="20" t="str">
        <f aca="false">T33</f>
        <v>ОКПД 2: 29.32.30.390 Манжета </v>
      </c>
      <c r="E33" s="21" t="s">
        <v>23</v>
      </c>
      <c r="F33" s="21" t="s">
        <v>23</v>
      </c>
      <c r="G33" s="21" t="s">
        <v>23</v>
      </c>
      <c r="H33" s="19" t="str">
        <f aca="false">V33</f>
        <v>шт</v>
      </c>
      <c r="I33" s="19" t="str">
        <f aca="false">W33</f>
        <v>да</v>
      </c>
      <c r="J33" s="22" t="n">
        <f aca="false">X33</f>
        <v>303.333333333333</v>
      </c>
      <c r="K33" s="23" t="n">
        <f aca="false">IF(I33="да",$N$154,1)</f>
        <v>1</v>
      </c>
      <c r="L33" s="22" t="n">
        <f aca="false">J33*K33</f>
        <v>303.333333333333</v>
      </c>
      <c r="M33" s="24" t="n">
        <f aca="false">Y33</f>
        <v>1</v>
      </c>
      <c r="N33" s="22" t="n">
        <f aca="false">L33*M33</f>
        <v>303.333333333333</v>
      </c>
      <c r="O33" s="10"/>
      <c r="S33" s="25" t="n">
        <v>20</v>
      </c>
      <c r="T33" s="20" t="s">
        <v>41</v>
      </c>
      <c r="U33" s="26" t="s">
        <v>25</v>
      </c>
      <c r="V33" s="27" t="s">
        <v>26</v>
      </c>
      <c r="W33" s="27" t="s">
        <v>27</v>
      </c>
      <c r="X33" s="28" t="n">
        <v>303.333333333333</v>
      </c>
      <c r="Y33" s="29" t="n">
        <v>1</v>
      </c>
      <c r="Z33" s="30" t="n">
        <f aca="false">X33*Y33</f>
        <v>303.333333333333</v>
      </c>
    </row>
    <row r="34" customFormat="false" ht="15" hidden="false" customHeight="false" outlineLevel="0" collapsed="false">
      <c r="B34" s="8"/>
      <c r="C34" s="19" t="n">
        <f aca="false">S34</f>
        <v>21</v>
      </c>
      <c r="D34" s="20" t="str">
        <f aca="false">T34</f>
        <v>ОКПД 2: 29.32.30.390 Манжета </v>
      </c>
      <c r="E34" s="21" t="s">
        <v>23</v>
      </c>
      <c r="F34" s="21" t="s">
        <v>23</v>
      </c>
      <c r="G34" s="21" t="s">
        <v>23</v>
      </c>
      <c r="H34" s="19" t="str">
        <f aca="false">V34</f>
        <v>шт</v>
      </c>
      <c r="I34" s="19" t="str">
        <f aca="false">W34</f>
        <v>да</v>
      </c>
      <c r="J34" s="22" t="n">
        <f aca="false">X34</f>
        <v>0</v>
      </c>
      <c r="K34" s="23" t="n">
        <f aca="false">IF(I34="да",$N$154,1)</f>
        <v>1</v>
      </c>
      <c r="L34" s="22" t="n">
        <f aca="false">J34*K34</f>
        <v>0</v>
      </c>
      <c r="M34" s="24" t="n">
        <f aca="false">Y34</f>
        <v>1</v>
      </c>
      <c r="N34" s="22" t="n">
        <f aca="false">L34*M34</f>
        <v>0</v>
      </c>
      <c r="O34" s="10"/>
      <c r="S34" s="25" t="n">
        <v>21</v>
      </c>
      <c r="T34" s="20" t="s">
        <v>41</v>
      </c>
      <c r="U34" s="26" t="s">
        <v>25</v>
      </c>
      <c r="V34" s="27" t="s">
        <v>26</v>
      </c>
      <c r="W34" s="27" t="s">
        <v>27</v>
      </c>
      <c r="X34" s="28" t="n">
        <v>0</v>
      </c>
      <c r="Y34" s="29" t="n">
        <v>1</v>
      </c>
      <c r="Z34" s="30" t="n">
        <f aca="false">X34*Y34</f>
        <v>0</v>
      </c>
    </row>
    <row r="35" customFormat="false" ht="26.85" hidden="false" customHeight="false" outlineLevel="0" collapsed="false">
      <c r="B35" s="8"/>
      <c r="C35" s="19" t="n">
        <f aca="false">S35</f>
        <v>22</v>
      </c>
      <c r="D35" s="20" t="str">
        <f aca="false">T35</f>
        <v>ОКПД 2: 29.32.30.390 Манжета 1.2-92х120-3 </v>
      </c>
      <c r="E35" s="21" t="s">
        <v>23</v>
      </c>
      <c r="F35" s="21" t="s">
        <v>23</v>
      </c>
      <c r="G35" s="21" t="s">
        <v>23</v>
      </c>
      <c r="H35" s="19" t="str">
        <f aca="false">V35</f>
        <v>шт</v>
      </c>
      <c r="I35" s="19" t="str">
        <f aca="false">W35</f>
        <v>да</v>
      </c>
      <c r="J35" s="22" t="n">
        <f aca="false">X35</f>
        <v>129.5</v>
      </c>
      <c r="K35" s="23" t="n">
        <f aca="false">IF(I35="да",$N$154,1)</f>
        <v>1</v>
      </c>
      <c r="L35" s="22" t="n">
        <f aca="false">J35*K35</f>
        <v>129.5</v>
      </c>
      <c r="M35" s="24" t="n">
        <f aca="false">Y35</f>
        <v>1</v>
      </c>
      <c r="N35" s="22" t="n">
        <f aca="false">L35*M35</f>
        <v>129.5</v>
      </c>
      <c r="O35" s="10"/>
      <c r="S35" s="25" t="n">
        <v>22</v>
      </c>
      <c r="T35" s="20" t="s">
        <v>42</v>
      </c>
      <c r="U35" s="26" t="s">
        <v>25</v>
      </c>
      <c r="V35" s="27" t="s">
        <v>26</v>
      </c>
      <c r="W35" s="27" t="s">
        <v>27</v>
      </c>
      <c r="X35" s="28" t="n">
        <v>129.5</v>
      </c>
      <c r="Y35" s="29" t="n">
        <v>1</v>
      </c>
      <c r="Z35" s="30" t="n">
        <f aca="false">X35*Y35</f>
        <v>129.5</v>
      </c>
    </row>
    <row r="36" customFormat="false" ht="26.85" hidden="false" customHeight="false" outlineLevel="0" collapsed="false">
      <c r="B36" s="8"/>
      <c r="C36" s="19" t="n">
        <f aca="false">S36</f>
        <v>23</v>
      </c>
      <c r="D36" s="20" t="str">
        <f aca="false">T36</f>
        <v>ОКПД 2: 29.32.30.390 Манжета армированная 2.2-92х120 </v>
      </c>
      <c r="E36" s="21" t="s">
        <v>23</v>
      </c>
      <c r="F36" s="21" t="s">
        <v>23</v>
      </c>
      <c r="G36" s="21" t="s">
        <v>23</v>
      </c>
      <c r="H36" s="19" t="str">
        <f aca="false">V36</f>
        <v>шт</v>
      </c>
      <c r="I36" s="19" t="str">
        <f aca="false">W36</f>
        <v>да</v>
      </c>
      <c r="J36" s="22" t="n">
        <f aca="false">X36</f>
        <v>123.083333333333</v>
      </c>
      <c r="K36" s="23" t="n">
        <f aca="false">IF(I36="да",$N$154,1)</f>
        <v>1</v>
      </c>
      <c r="L36" s="22" t="n">
        <f aca="false">J36*K36</f>
        <v>123.083333333333</v>
      </c>
      <c r="M36" s="24" t="n">
        <f aca="false">Y36</f>
        <v>1</v>
      </c>
      <c r="N36" s="22" t="n">
        <f aca="false">L36*M36</f>
        <v>123.083333333333</v>
      </c>
      <c r="O36" s="10"/>
      <c r="S36" s="25" t="n">
        <v>23</v>
      </c>
      <c r="T36" s="20" t="s">
        <v>43</v>
      </c>
      <c r="U36" s="26" t="s">
        <v>25</v>
      </c>
      <c r="V36" s="27" t="s">
        <v>26</v>
      </c>
      <c r="W36" s="27" t="s">
        <v>27</v>
      </c>
      <c r="X36" s="28" t="n">
        <v>123.083333333333</v>
      </c>
      <c r="Y36" s="29" t="n">
        <v>1</v>
      </c>
      <c r="Z36" s="30" t="n">
        <f aca="false">X36*Y36</f>
        <v>123.083333333333</v>
      </c>
    </row>
    <row r="37" customFormat="false" ht="26.85" hidden="false" customHeight="false" outlineLevel="0" collapsed="false">
      <c r="B37" s="8"/>
      <c r="C37" s="19" t="n">
        <f aca="false">S37</f>
        <v>24</v>
      </c>
      <c r="D37" s="20" t="str">
        <f aca="false">T37</f>
        <v>ОКПД 2: 29.32.30.390 Манжета армированная с пружиной </v>
      </c>
      <c r="E37" s="21" t="s">
        <v>23</v>
      </c>
      <c r="F37" s="21" t="s">
        <v>23</v>
      </c>
      <c r="G37" s="21" t="s">
        <v>23</v>
      </c>
      <c r="H37" s="19" t="str">
        <f aca="false">V37</f>
        <v>шт</v>
      </c>
      <c r="I37" s="19" t="str">
        <f aca="false">W37</f>
        <v>да</v>
      </c>
      <c r="J37" s="22" t="n">
        <f aca="false">X37</f>
        <v>135.916666666667</v>
      </c>
      <c r="K37" s="23" t="n">
        <f aca="false">IF(I37="да",$N$154,1)</f>
        <v>1</v>
      </c>
      <c r="L37" s="22" t="n">
        <f aca="false">J37*K37</f>
        <v>135.916666666667</v>
      </c>
      <c r="M37" s="24" t="n">
        <f aca="false">Y37</f>
        <v>1</v>
      </c>
      <c r="N37" s="22" t="n">
        <f aca="false">L37*M37</f>
        <v>135.916666666667</v>
      </c>
      <c r="O37" s="10"/>
      <c r="S37" s="25" t="n">
        <v>24</v>
      </c>
      <c r="T37" s="20" t="s">
        <v>44</v>
      </c>
      <c r="U37" s="26" t="s">
        <v>25</v>
      </c>
      <c r="V37" s="27" t="s">
        <v>26</v>
      </c>
      <c r="W37" s="27" t="s">
        <v>27</v>
      </c>
      <c r="X37" s="28" t="n">
        <v>135.916666666667</v>
      </c>
      <c r="Y37" s="29" t="n">
        <v>1</v>
      </c>
      <c r="Z37" s="30" t="n">
        <f aca="false">X37*Y37</f>
        <v>135.916666666667</v>
      </c>
    </row>
    <row r="38" customFormat="false" ht="26.85" hidden="false" customHeight="false" outlineLevel="0" collapsed="false">
      <c r="B38" s="8"/>
      <c r="C38" s="19" t="n">
        <f aca="false">S38</f>
        <v>25</v>
      </c>
      <c r="D38" s="20" t="str">
        <f aca="false">T38</f>
        <v>ОКПД 2: 29.32.30.390 Моторедуктор «GAL-POL» </v>
      </c>
      <c r="E38" s="21" t="s">
        <v>23</v>
      </c>
      <c r="F38" s="21" t="s">
        <v>23</v>
      </c>
      <c r="G38" s="21" t="s">
        <v>23</v>
      </c>
      <c r="H38" s="19" t="str">
        <f aca="false">V38</f>
        <v>шт</v>
      </c>
      <c r="I38" s="19" t="str">
        <f aca="false">W38</f>
        <v>да</v>
      </c>
      <c r="J38" s="22" t="n">
        <f aca="false">X38</f>
        <v>2255.16666666667</v>
      </c>
      <c r="K38" s="23" t="n">
        <f aca="false">IF(I38="да",$N$154,1)</f>
        <v>1</v>
      </c>
      <c r="L38" s="22" t="n">
        <f aca="false">J38*K38</f>
        <v>2255.16666666667</v>
      </c>
      <c r="M38" s="24" t="n">
        <f aca="false">Y38</f>
        <v>1</v>
      </c>
      <c r="N38" s="22" t="n">
        <f aca="false">L38*M38</f>
        <v>2255.16666666667</v>
      </c>
      <c r="O38" s="10"/>
      <c r="S38" s="25" t="n">
        <v>25</v>
      </c>
      <c r="T38" s="20" t="s">
        <v>45</v>
      </c>
      <c r="U38" s="26" t="s">
        <v>25</v>
      </c>
      <c r="V38" s="27" t="s">
        <v>26</v>
      </c>
      <c r="W38" s="27" t="s">
        <v>27</v>
      </c>
      <c r="X38" s="28" t="n">
        <v>2255.16666666667</v>
      </c>
      <c r="Y38" s="29" t="n">
        <v>1</v>
      </c>
      <c r="Z38" s="30" t="n">
        <f aca="false">X38*Y38</f>
        <v>2255.16666666667</v>
      </c>
    </row>
    <row r="39" customFormat="false" ht="15" hidden="false" customHeight="false" outlineLevel="0" collapsed="false">
      <c r="B39" s="8"/>
      <c r="C39" s="19" t="n">
        <f aca="false">S39</f>
        <v>26</v>
      </c>
      <c r="D39" s="20" t="str">
        <f aca="false">T39</f>
        <v>ОКПД 2: 29.32.30.390 Наконечник </v>
      </c>
      <c r="E39" s="21" t="s">
        <v>23</v>
      </c>
      <c r="F39" s="21" t="s">
        <v>23</v>
      </c>
      <c r="G39" s="21" t="s">
        <v>23</v>
      </c>
      <c r="H39" s="19" t="str">
        <f aca="false">V39</f>
        <v>шт</v>
      </c>
      <c r="I39" s="19" t="str">
        <f aca="false">W39</f>
        <v>да</v>
      </c>
      <c r="J39" s="22" t="n">
        <f aca="false">X39</f>
        <v>907.083333333333</v>
      </c>
      <c r="K39" s="23" t="n">
        <f aca="false">IF(I39="да",$N$154,1)</f>
        <v>1</v>
      </c>
      <c r="L39" s="22" t="n">
        <f aca="false">J39*K39</f>
        <v>907.083333333333</v>
      </c>
      <c r="M39" s="24" t="n">
        <f aca="false">Y39</f>
        <v>1</v>
      </c>
      <c r="N39" s="22" t="n">
        <f aca="false">L39*M39</f>
        <v>907.083333333333</v>
      </c>
      <c r="O39" s="10"/>
      <c r="S39" s="25" t="n">
        <v>26</v>
      </c>
      <c r="T39" s="20" t="s">
        <v>46</v>
      </c>
      <c r="U39" s="26" t="s">
        <v>25</v>
      </c>
      <c r="V39" s="27" t="s">
        <v>26</v>
      </c>
      <c r="W39" s="27" t="s">
        <v>27</v>
      </c>
      <c r="X39" s="28" t="n">
        <v>907.083333333333</v>
      </c>
      <c r="Y39" s="29" t="n">
        <v>1</v>
      </c>
      <c r="Z39" s="30" t="n">
        <f aca="false">X39*Y39</f>
        <v>907.083333333333</v>
      </c>
    </row>
    <row r="40" customFormat="false" ht="15" hidden="false" customHeight="false" outlineLevel="0" collapsed="false">
      <c r="B40" s="8"/>
      <c r="C40" s="19" t="n">
        <f aca="false">S40</f>
        <v>27</v>
      </c>
      <c r="D40" s="20" t="str">
        <f aca="false">T40</f>
        <v>ОКПД 2: 29.32.30.390 Наконечник </v>
      </c>
      <c r="E40" s="21" t="s">
        <v>23</v>
      </c>
      <c r="F40" s="21" t="s">
        <v>23</v>
      </c>
      <c r="G40" s="21" t="s">
        <v>23</v>
      </c>
      <c r="H40" s="19" t="str">
        <f aca="false">V40</f>
        <v>шт</v>
      </c>
      <c r="I40" s="19" t="str">
        <f aca="false">W40</f>
        <v>да</v>
      </c>
      <c r="J40" s="22" t="n">
        <f aca="false">X40</f>
        <v>901.833333333333</v>
      </c>
      <c r="K40" s="23" t="n">
        <f aca="false">IF(I40="да",$N$154,1)</f>
        <v>1</v>
      </c>
      <c r="L40" s="22" t="n">
        <f aca="false">J40*K40</f>
        <v>901.833333333333</v>
      </c>
      <c r="M40" s="24" t="n">
        <f aca="false">Y40</f>
        <v>1</v>
      </c>
      <c r="N40" s="22" t="n">
        <f aca="false">L40*M40</f>
        <v>901.833333333333</v>
      </c>
      <c r="O40" s="10"/>
      <c r="S40" s="25" t="n">
        <v>27</v>
      </c>
      <c r="T40" s="20" t="s">
        <v>46</v>
      </c>
      <c r="U40" s="26" t="s">
        <v>25</v>
      </c>
      <c r="V40" s="27" t="s">
        <v>26</v>
      </c>
      <c r="W40" s="27" t="s">
        <v>27</v>
      </c>
      <c r="X40" s="28" t="n">
        <v>901.833333333333</v>
      </c>
      <c r="Y40" s="29" t="n">
        <v>1</v>
      </c>
      <c r="Z40" s="30" t="n">
        <f aca="false">X40*Y40</f>
        <v>901.833333333333</v>
      </c>
    </row>
    <row r="41" customFormat="false" ht="26.85" hidden="false" customHeight="false" outlineLevel="0" collapsed="false">
      <c r="B41" s="8"/>
      <c r="C41" s="19" t="n">
        <f aca="false">S41</f>
        <v>28</v>
      </c>
      <c r="D41" s="20" t="str">
        <f aca="false">T41</f>
        <v>ОКПД 2: 29.32.30.390 ПГУ SHACMAN SHAANXI </v>
      </c>
      <c r="E41" s="21" t="s">
        <v>23</v>
      </c>
      <c r="F41" s="21" t="s">
        <v>23</v>
      </c>
      <c r="G41" s="21" t="s">
        <v>23</v>
      </c>
      <c r="H41" s="19" t="str">
        <f aca="false">V41</f>
        <v>шт</v>
      </c>
      <c r="I41" s="19" t="str">
        <f aca="false">W41</f>
        <v>да</v>
      </c>
      <c r="J41" s="22" t="n">
        <f aca="false">X41</f>
        <v>2856.58333333333</v>
      </c>
      <c r="K41" s="23" t="n">
        <f aca="false">IF(I41="да",$N$154,1)</f>
        <v>1</v>
      </c>
      <c r="L41" s="22" t="n">
        <f aca="false">J41*K41</f>
        <v>2856.58333333333</v>
      </c>
      <c r="M41" s="24" t="n">
        <f aca="false">Y41</f>
        <v>1</v>
      </c>
      <c r="N41" s="22" t="n">
        <f aca="false">L41*M41</f>
        <v>2856.58333333333</v>
      </c>
      <c r="O41" s="10"/>
      <c r="S41" s="25" t="n">
        <v>28</v>
      </c>
      <c r="T41" s="20" t="s">
        <v>47</v>
      </c>
      <c r="U41" s="26" t="s">
        <v>25</v>
      </c>
      <c r="V41" s="27" t="s">
        <v>26</v>
      </c>
      <c r="W41" s="27" t="s">
        <v>27</v>
      </c>
      <c r="X41" s="28" t="n">
        <v>2856.58333333333</v>
      </c>
      <c r="Y41" s="29" t="n">
        <v>1</v>
      </c>
      <c r="Z41" s="30" t="n">
        <f aca="false">X41*Y41</f>
        <v>2856.58333333333</v>
      </c>
    </row>
    <row r="42" customFormat="false" ht="26.85" hidden="false" customHeight="false" outlineLevel="0" collapsed="false">
      <c r="B42" s="8"/>
      <c r="C42" s="19" t="n">
        <f aca="false">S42</f>
        <v>29</v>
      </c>
      <c r="D42" s="20" t="str">
        <f aca="false">T42</f>
        <v>ОКПД 2: 29.32.30.390 Подшипник ступицы МАЗ внутренний </v>
      </c>
      <c r="E42" s="21" t="s">
        <v>23</v>
      </c>
      <c r="F42" s="21" t="s">
        <v>23</v>
      </c>
      <c r="G42" s="21" t="s">
        <v>23</v>
      </c>
      <c r="H42" s="19" t="str">
        <f aca="false">V42</f>
        <v>шт</v>
      </c>
      <c r="I42" s="19" t="str">
        <f aca="false">W42</f>
        <v>да</v>
      </c>
      <c r="J42" s="22" t="n">
        <f aca="false">X42</f>
        <v>1418.66666666667</v>
      </c>
      <c r="K42" s="23" t="n">
        <f aca="false">IF(I42="да",$N$154,1)</f>
        <v>1</v>
      </c>
      <c r="L42" s="22" t="n">
        <f aca="false">J42*K42</f>
        <v>1418.66666666667</v>
      </c>
      <c r="M42" s="24" t="n">
        <f aca="false">Y42</f>
        <v>1</v>
      </c>
      <c r="N42" s="22" t="n">
        <f aca="false">L42*M42</f>
        <v>1418.66666666667</v>
      </c>
      <c r="O42" s="10"/>
      <c r="S42" s="25" t="n">
        <v>29</v>
      </c>
      <c r="T42" s="20" t="s">
        <v>48</v>
      </c>
      <c r="U42" s="26" t="s">
        <v>25</v>
      </c>
      <c r="V42" s="27" t="s">
        <v>26</v>
      </c>
      <c r="W42" s="27" t="s">
        <v>27</v>
      </c>
      <c r="X42" s="28" t="n">
        <v>1418.66666666667</v>
      </c>
      <c r="Y42" s="29" t="n">
        <v>1</v>
      </c>
      <c r="Z42" s="30" t="n">
        <f aca="false">X42*Y42</f>
        <v>1418.66666666667</v>
      </c>
    </row>
    <row r="43" customFormat="false" ht="26.85" hidden="false" customHeight="false" outlineLevel="0" collapsed="false">
      <c r="B43" s="8"/>
      <c r="C43" s="19" t="n">
        <f aca="false">S43</f>
        <v>30</v>
      </c>
      <c r="D43" s="20" t="str">
        <f aca="false">T43</f>
        <v>ОКПД 2: 29.32.30.390 Подшипник ступицы МАЗ наружный </v>
      </c>
      <c r="E43" s="21" t="s">
        <v>23</v>
      </c>
      <c r="F43" s="21" t="s">
        <v>23</v>
      </c>
      <c r="G43" s="21" t="s">
        <v>23</v>
      </c>
      <c r="H43" s="19" t="str">
        <f aca="false">V43</f>
        <v>шт</v>
      </c>
      <c r="I43" s="19" t="str">
        <f aca="false">W43</f>
        <v>да</v>
      </c>
      <c r="J43" s="22" t="n">
        <f aca="false">X43</f>
        <v>634.083333333333</v>
      </c>
      <c r="K43" s="23" t="n">
        <f aca="false">IF(I43="да",$N$154,1)</f>
        <v>1</v>
      </c>
      <c r="L43" s="22" t="n">
        <f aca="false">J43*K43</f>
        <v>634.083333333333</v>
      </c>
      <c r="M43" s="24" t="n">
        <f aca="false">Y43</f>
        <v>1</v>
      </c>
      <c r="N43" s="22" t="n">
        <f aca="false">L43*M43</f>
        <v>634.083333333333</v>
      </c>
      <c r="O43" s="10"/>
      <c r="S43" s="25" t="n">
        <v>30</v>
      </c>
      <c r="T43" s="20" t="s">
        <v>49</v>
      </c>
      <c r="U43" s="26" t="s">
        <v>25</v>
      </c>
      <c r="V43" s="27" t="s">
        <v>26</v>
      </c>
      <c r="W43" s="27" t="s">
        <v>27</v>
      </c>
      <c r="X43" s="28" t="n">
        <v>634.083333333333</v>
      </c>
      <c r="Y43" s="29" t="n">
        <v>1</v>
      </c>
      <c r="Z43" s="30" t="n">
        <f aca="false">X43*Y43</f>
        <v>634.083333333333</v>
      </c>
    </row>
    <row r="44" customFormat="false" ht="26.85" hidden="false" customHeight="false" outlineLevel="0" collapsed="false">
      <c r="B44" s="8"/>
      <c r="C44" s="19" t="n">
        <f aca="false">S44</f>
        <v>31</v>
      </c>
      <c r="D44" s="20" t="str">
        <f aca="false">T44</f>
        <v>ОКПД 2: 29.32.30.390 Подшипник хвостовика МАЗ, SHACMAN SHAANXI </v>
      </c>
      <c r="E44" s="21" t="s">
        <v>23</v>
      </c>
      <c r="F44" s="21" t="s">
        <v>23</v>
      </c>
      <c r="G44" s="21" t="s">
        <v>23</v>
      </c>
      <c r="H44" s="19" t="str">
        <f aca="false">V44</f>
        <v>шт</v>
      </c>
      <c r="I44" s="19" t="str">
        <f aca="false">W44</f>
        <v>да</v>
      </c>
      <c r="J44" s="22" t="n">
        <f aca="false">X44</f>
        <v>1106</v>
      </c>
      <c r="K44" s="23" t="n">
        <f aca="false">IF(I44="да",$N$154,1)</f>
        <v>1</v>
      </c>
      <c r="L44" s="22" t="n">
        <f aca="false">J44*K44</f>
        <v>1106</v>
      </c>
      <c r="M44" s="24" t="n">
        <f aca="false">Y44</f>
        <v>1</v>
      </c>
      <c r="N44" s="22" t="n">
        <f aca="false">L44*M44</f>
        <v>1106</v>
      </c>
      <c r="O44" s="10"/>
      <c r="S44" s="25" t="n">
        <v>31</v>
      </c>
      <c r="T44" s="20" t="s">
        <v>50</v>
      </c>
      <c r="U44" s="26" t="s">
        <v>25</v>
      </c>
      <c r="V44" s="27" t="s">
        <v>26</v>
      </c>
      <c r="W44" s="27" t="s">
        <v>27</v>
      </c>
      <c r="X44" s="28" t="n">
        <v>1106</v>
      </c>
      <c r="Y44" s="29" t="n">
        <v>1</v>
      </c>
      <c r="Z44" s="30" t="n">
        <f aca="false">X44*Y44</f>
        <v>1106</v>
      </c>
    </row>
    <row r="45" customFormat="false" ht="26.85" hidden="false" customHeight="false" outlineLevel="0" collapsed="false">
      <c r="B45" s="8"/>
      <c r="C45" s="19" t="n">
        <f aca="false">S45</f>
        <v>32</v>
      </c>
      <c r="D45" s="20" t="str">
        <f aca="false">T45</f>
        <v>ОКПД 2: 29.32.30.390 Пружина МАЗ кабины </v>
      </c>
      <c r="E45" s="21" t="s">
        <v>23</v>
      </c>
      <c r="F45" s="21" t="s">
        <v>23</v>
      </c>
      <c r="G45" s="21" t="s">
        <v>23</v>
      </c>
      <c r="H45" s="19" t="str">
        <f aca="false">V45</f>
        <v>шт</v>
      </c>
      <c r="I45" s="19" t="str">
        <f aca="false">W45</f>
        <v>да</v>
      </c>
      <c r="J45" s="22" t="n">
        <f aca="false">X45</f>
        <v>1115.91666666667</v>
      </c>
      <c r="K45" s="23" t="n">
        <f aca="false">IF(I45="да",$N$154,1)</f>
        <v>1</v>
      </c>
      <c r="L45" s="22" t="n">
        <f aca="false">J45*K45</f>
        <v>1115.91666666667</v>
      </c>
      <c r="M45" s="24" t="n">
        <f aca="false">Y45</f>
        <v>1</v>
      </c>
      <c r="N45" s="22" t="n">
        <f aca="false">L45*M45</f>
        <v>1115.91666666667</v>
      </c>
      <c r="O45" s="10"/>
      <c r="S45" s="25" t="n">
        <v>32</v>
      </c>
      <c r="T45" s="20" t="s">
        <v>51</v>
      </c>
      <c r="U45" s="26" t="s">
        <v>25</v>
      </c>
      <c r="V45" s="27" t="s">
        <v>26</v>
      </c>
      <c r="W45" s="27" t="s">
        <v>27</v>
      </c>
      <c r="X45" s="28" t="n">
        <v>1115.91666666667</v>
      </c>
      <c r="Y45" s="29" t="n">
        <v>1</v>
      </c>
      <c r="Z45" s="30" t="n">
        <f aca="false">X45*Y45</f>
        <v>1115.91666666667</v>
      </c>
    </row>
    <row r="46" customFormat="false" ht="26.85" hidden="false" customHeight="false" outlineLevel="0" collapsed="false">
      <c r="B46" s="8"/>
      <c r="C46" s="19" t="n">
        <f aca="false">S46</f>
        <v>33</v>
      </c>
      <c r="D46" s="20" t="str">
        <f aca="false">T46</f>
        <v>ОКПД 2: 29.32.30.390 Регулировочный рычаг </v>
      </c>
      <c r="E46" s="21" t="s">
        <v>23</v>
      </c>
      <c r="F46" s="21" t="s">
        <v>23</v>
      </c>
      <c r="G46" s="21" t="s">
        <v>23</v>
      </c>
      <c r="H46" s="19" t="str">
        <f aca="false">V46</f>
        <v>шт</v>
      </c>
      <c r="I46" s="19" t="str">
        <f aca="false">W46</f>
        <v>да</v>
      </c>
      <c r="J46" s="22" t="n">
        <f aca="false">X46</f>
        <v>2184</v>
      </c>
      <c r="K46" s="23" t="n">
        <f aca="false">IF(I46="да",$N$154,1)</f>
        <v>1</v>
      </c>
      <c r="L46" s="22" t="n">
        <f aca="false">J46*K46</f>
        <v>2184</v>
      </c>
      <c r="M46" s="24" t="n">
        <f aca="false">Y46</f>
        <v>1</v>
      </c>
      <c r="N46" s="22" t="n">
        <f aca="false">L46*M46</f>
        <v>2184</v>
      </c>
      <c r="O46" s="10"/>
      <c r="S46" s="25" t="n">
        <v>33</v>
      </c>
      <c r="T46" s="20" t="s">
        <v>52</v>
      </c>
      <c r="U46" s="26" t="s">
        <v>25</v>
      </c>
      <c r="V46" s="27" t="s">
        <v>26</v>
      </c>
      <c r="W46" s="27" t="s">
        <v>27</v>
      </c>
      <c r="X46" s="28" t="n">
        <v>2184</v>
      </c>
      <c r="Y46" s="29" t="n">
        <v>1</v>
      </c>
      <c r="Z46" s="30" t="n">
        <f aca="false">X46*Y46</f>
        <v>2184</v>
      </c>
    </row>
    <row r="47" customFormat="false" ht="63" hidden="false" customHeight="false" outlineLevel="0" collapsed="false">
      <c r="B47" s="8"/>
      <c r="C47" s="19" t="n">
        <f aca="false">S47</f>
        <v>34</v>
      </c>
      <c r="D47" s="20" t="str">
        <f aca="false">T47</f>
        <v>ОКПД 2: 29.32.30.390 Рессора МАЗ-6501,6312 передняя (4 листа) L=2040мм
(витое ушко)</v>
      </c>
      <c r="E47" s="21" t="s">
        <v>23</v>
      </c>
      <c r="F47" s="21" t="s">
        <v>23</v>
      </c>
      <c r="G47" s="21" t="s">
        <v>23</v>
      </c>
      <c r="H47" s="19" t="str">
        <f aca="false">V47</f>
        <v>шт</v>
      </c>
      <c r="I47" s="19" t="str">
        <f aca="false">W47</f>
        <v>да</v>
      </c>
      <c r="J47" s="22" t="n">
        <f aca="false">X47</f>
        <v>33241.25</v>
      </c>
      <c r="K47" s="23" t="n">
        <f aca="false">IF(I47="да",$N$154,1)</f>
        <v>1</v>
      </c>
      <c r="L47" s="22" t="n">
        <f aca="false">J47*K47</f>
        <v>33241.25</v>
      </c>
      <c r="M47" s="24" t="n">
        <f aca="false">Y47</f>
        <v>1</v>
      </c>
      <c r="N47" s="22" t="n">
        <f aca="false">L47*M47</f>
        <v>33241.25</v>
      </c>
      <c r="O47" s="10"/>
      <c r="S47" s="25" t="n">
        <v>34</v>
      </c>
      <c r="T47" s="20" t="s">
        <v>53</v>
      </c>
      <c r="U47" s="26" t="s">
        <v>25</v>
      </c>
      <c r="V47" s="27" t="s">
        <v>26</v>
      </c>
      <c r="W47" s="27" t="s">
        <v>27</v>
      </c>
      <c r="X47" s="28" t="n">
        <v>33241.25</v>
      </c>
      <c r="Y47" s="29" t="n">
        <v>1</v>
      </c>
      <c r="Z47" s="30" t="n">
        <f aca="false">X47*Y47</f>
        <v>33241.25</v>
      </c>
    </row>
    <row r="48" customFormat="false" ht="31.5" hidden="false" customHeight="false" outlineLevel="0" collapsed="false">
      <c r="B48" s="8"/>
      <c r="C48" s="19" t="n">
        <f aca="false">S48</f>
        <v>35</v>
      </c>
      <c r="D48" s="20" t="str">
        <f aca="false">T48</f>
        <v>ОКПД 2: 29.32.30.390 Стремянка рессоры задней </v>
      </c>
      <c r="E48" s="21" t="s">
        <v>23</v>
      </c>
      <c r="F48" s="21" t="s">
        <v>23</v>
      </c>
      <c r="G48" s="21" t="s">
        <v>23</v>
      </c>
      <c r="H48" s="19" t="str">
        <f aca="false">V48</f>
        <v>шт</v>
      </c>
      <c r="I48" s="19" t="str">
        <f aca="false">W48</f>
        <v>да</v>
      </c>
      <c r="J48" s="22" t="n">
        <f aca="false">X48</f>
        <v>842.916666666667</v>
      </c>
      <c r="K48" s="23" t="n">
        <f aca="false">IF(I48="да",$N$154,1)</f>
        <v>1</v>
      </c>
      <c r="L48" s="22" t="n">
        <f aca="false">J48*K48</f>
        <v>842.916666666667</v>
      </c>
      <c r="M48" s="24" t="n">
        <f aca="false">Y48</f>
        <v>1</v>
      </c>
      <c r="N48" s="22" t="n">
        <f aca="false">L48*M48</f>
        <v>842.916666666667</v>
      </c>
      <c r="O48" s="10"/>
      <c r="S48" s="25" t="n">
        <v>35</v>
      </c>
      <c r="T48" s="20" t="s">
        <v>54</v>
      </c>
      <c r="U48" s="26" t="s">
        <v>25</v>
      </c>
      <c r="V48" s="27" t="s">
        <v>26</v>
      </c>
      <c r="W48" s="27" t="s">
        <v>27</v>
      </c>
      <c r="X48" s="28" t="n">
        <v>842.916666666667</v>
      </c>
      <c r="Y48" s="29" t="n">
        <v>1</v>
      </c>
      <c r="Z48" s="30" t="n">
        <f aca="false">X48*Y48</f>
        <v>842.916666666667</v>
      </c>
    </row>
    <row r="49" customFormat="false" ht="78.75" hidden="false" customHeight="false" outlineLevel="0" collapsed="false">
      <c r="B49" s="8"/>
      <c r="C49" s="19" t="n">
        <f aca="false">S49</f>
        <v>36</v>
      </c>
      <c r="D49" s="20" t="str">
        <f aca="false">T49</f>
        <v>ОКПД 2: 29.32.30.390 Тяга рулевая МАЗ-
53363,66,5337,53371,54321,5516,5551,6303,64221,64229
поперечная L=1595мм</v>
      </c>
      <c r="E49" s="21" t="s">
        <v>23</v>
      </c>
      <c r="F49" s="21" t="s">
        <v>23</v>
      </c>
      <c r="G49" s="21" t="s">
        <v>23</v>
      </c>
      <c r="H49" s="19" t="str">
        <f aca="false">V49</f>
        <v>шт</v>
      </c>
      <c r="I49" s="19" t="str">
        <f aca="false">W49</f>
        <v>да</v>
      </c>
      <c r="J49" s="22" t="n">
        <f aca="false">X49</f>
        <v>9742.83333333333</v>
      </c>
      <c r="K49" s="23" t="n">
        <f aca="false">IF(I49="да",$N$154,1)</f>
        <v>1</v>
      </c>
      <c r="L49" s="22" t="n">
        <f aca="false">J49*K49</f>
        <v>9742.83333333333</v>
      </c>
      <c r="M49" s="24" t="n">
        <f aca="false">Y49</f>
        <v>1</v>
      </c>
      <c r="N49" s="22" t="n">
        <f aca="false">L49*M49</f>
        <v>9742.83333333333</v>
      </c>
      <c r="O49" s="10"/>
      <c r="S49" s="25" t="n">
        <v>36</v>
      </c>
      <c r="T49" s="20" t="s">
        <v>55</v>
      </c>
      <c r="U49" s="26" t="s">
        <v>25</v>
      </c>
      <c r="V49" s="27" t="s">
        <v>26</v>
      </c>
      <c r="W49" s="27" t="s">
        <v>27</v>
      </c>
      <c r="X49" s="28" t="n">
        <v>9742.83333333333</v>
      </c>
      <c r="Y49" s="29" t="n">
        <v>1</v>
      </c>
      <c r="Z49" s="30" t="n">
        <f aca="false">X49*Y49</f>
        <v>9742.83333333333</v>
      </c>
    </row>
    <row r="50" customFormat="false" ht="31.5" hidden="false" customHeight="false" outlineLevel="0" collapsed="false">
      <c r="B50" s="8"/>
      <c r="C50" s="19" t="n">
        <f aca="false">S50</f>
        <v>37</v>
      </c>
      <c r="D50" s="20" t="str">
        <f aca="false">T50</f>
        <v>ОКПД 2: 29.32.30.390 Удлинитель гибкий </v>
      </c>
      <c r="E50" s="21" t="s">
        <v>23</v>
      </c>
      <c r="F50" s="21" t="s">
        <v>23</v>
      </c>
      <c r="G50" s="21" t="s">
        <v>23</v>
      </c>
      <c r="H50" s="19" t="str">
        <f aca="false">V50</f>
        <v>шт</v>
      </c>
      <c r="I50" s="19" t="str">
        <f aca="false">W50</f>
        <v>да</v>
      </c>
      <c r="J50" s="22" t="n">
        <f aca="false">X50</f>
        <v>179.666666666667</v>
      </c>
      <c r="K50" s="23" t="n">
        <f aca="false">IF(I50="да",$N$154,1)</f>
        <v>1</v>
      </c>
      <c r="L50" s="22" t="n">
        <f aca="false">J50*K50</f>
        <v>179.666666666667</v>
      </c>
      <c r="M50" s="24" t="n">
        <f aca="false">Y50</f>
        <v>1</v>
      </c>
      <c r="N50" s="22" t="n">
        <f aca="false">L50*M50</f>
        <v>179.666666666667</v>
      </c>
      <c r="O50" s="10"/>
      <c r="S50" s="25" t="n">
        <v>37</v>
      </c>
      <c r="T50" s="20" t="s">
        <v>56</v>
      </c>
      <c r="U50" s="26" t="s">
        <v>25</v>
      </c>
      <c r="V50" s="27" t="s">
        <v>26</v>
      </c>
      <c r="W50" s="27" t="s">
        <v>27</v>
      </c>
      <c r="X50" s="28" t="n">
        <v>179.666666666667</v>
      </c>
      <c r="Y50" s="29" t="n">
        <v>1</v>
      </c>
      <c r="Z50" s="30" t="n">
        <f aca="false">X50*Y50</f>
        <v>179.666666666667</v>
      </c>
    </row>
    <row r="51" customFormat="false" ht="26.85" hidden="false" customHeight="false" outlineLevel="0" collapsed="false">
      <c r="B51" s="8"/>
      <c r="C51" s="19" t="n">
        <f aca="false">S51</f>
        <v>38</v>
      </c>
      <c r="D51" s="20" t="str">
        <f aca="false">T51</f>
        <v>ОКПД 2: 29.32.30.390 Фара блок МАЗ-447131,5440,6312А с ДХО правая </v>
      </c>
      <c r="E51" s="21" t="s">
        <v>23</v>
      </c>
      <c r="F51" s="21" t="s">
        <v>23</v>
      </c>
      <c r="G51" s="21" t="s">
        <v>23</v>
      </c>
      <c r="H51" s="19" t="str">
        <f aca="false">V51</f>
        <v>шт</v>
      </c>
      <c r="I51" s="19" t="str">
        <f aca="false">W51</f>
        <v>да</v>
      </c>
      <c r="J51" s="22" t="n">
        <f aca="false">X51</f>
        <v>4716.83333333333</v>
      </c>
      <c r="K51" s="23" t="n">
        <f aca="false">IF(I51="да",$N$154,1)</f>
        <v>1</v>
      </c>
      <c r="L51" s="22" t="n">
        <f aca="false">J51*K51</f>
        <v>4716.83333333333</v>
      </c>
      <c r="M51" s="24" t="n">
        <f aca="false">Y51</f>
        <v>1</v>
      </c>
      <c r="N51" s="22" t="n">
        <f aca="false">L51*M51</f>
        <v>4716.83333333333</v>
      </c>
      <c r="O51" s="10"/>
      <c r="S51" s="25" t="n">
        <v>38</v>
      </c>
      <c r="T51" s="20" t="s">
        <v>57</v>
      </c>
      <c r="U51" s="26" t="s">
        <v>25</v>
      </c>
      <c r="V51" s="27" t="s">
        <v>26</v>
      </c>
      <c r="W51" s="27" t="s">
        <v>27</v>
      </c>
      <c r="X51" s="28" t="n">
        <v>4716.83333333333</v>
      </c>
      <c r="Y51" s="29" t="n">
        <v>1</v>
      </c>
      <c r="Z51" s="30" t="n">
        <f aca="false">X51*Y51</f>
        <v>4716.83333333333</v>
      </c>
    </row>
    <row r="52" customFormat="false" ht="26.85" hidden="false" customHeight="false" outlineLevel="0" collapsed="false">
      <c r="B52" s="8"/>
      <c r="C52" s="19" t="n">
        <f aca="false">S52</f>
        <v>39</v>
      </c>
      <c r="D52" s="20" t="str">
        <f aca="false">T52</f>
        <v>ОКПД 2: 29.32.30.390 Фара блок МАЗ-447131,5440,6312А9 с ДХО левая </v>
      </c>
      <c r="E52" s="21" t="s">
        <v>23</v>
      </c>
      <c r="F52" s="21" t="s">
        <v>23</v>
      </c>
      <c r="G52" s="21" t="s">
        <v>23</v>
      </c>
      <c r="H52" s="19" t="str">
        <f aca="false">V52</f>
        <v>шт</v>
      </c>
      <c r="I52" s="19" t="str">
        <f aca="false">W52</f>
        <v>да</v>
      </c>
      <c r="J52" s="22" t="n">
        <f aca="false">X52</f>
        <v>4716.83333333333</v>
      </c>
      <c r="K52" s="23" t="n">
        <f aca="false">IF(I52="да",$N$154,1)</f>
        <v>1</v>
      </c>
      <c r="L52" s="22" t="n">
        <f aca="false">J52*K52</f>
        <v>4716.83333333333</v>
      </c>
      <c r="M52" s="24" t="n">
        <f aca="false">Y52</f>
        <v>1</v>
      </c>
      <c r="N52" s="22" t="n">
        <f aca="false">L52*M52</f>
        <v>4716.83333333333</v>
      </c>
      <c r="O52" s="10"/>
      <c r="S52" s="25" t="n">
        <v>39</v>
      </c>
      <c r="T52" s="20" t="s">
        <v>58</v>
      </c>
      <c r="U52" s="26" t="s">
        <v>25</v>
      </c>
      <c r="V52" s="27" t="s">
        <v>26</v>
      </c>
      <c r="W52" s="27" t="s">
        <v>27</v>
      </c>
      <c r="X52" s="28" t="n">
        <v>4716.83333333333</v>
      </c>
      <c r="Y52" s="29" t="n">
        <v>1</v>
      </c>
      <c r="Z52" s="30" t="n">
        <f aca="false">X52*Y52</f>
        <v>4716.83333333333</v>
      </c>
    </row>
    <row r="53" customFormat="false" ht="15" hidden="false" customHeight="false" outlineLevel="0" collapsed="false">
      <c r="B53" s="8"/>
      <c r="C53" s="19" t="n">
        <f aca="false">S53</f>
        <v>40</v>
      </c>
      <c r="D53" s="20" t="str">
        <f aca="false">T53</f>
        <v>ОКПД 2: 29.32.30.390 Фильтр воздушный </v>
      </c>
      <c r="E53" s="21" t="s">
        <v>23</v>
      </c>
      <c r="F53" s="21" t="s">
        <v>23</v>
      </c>
      <c r="G53" s="21" t="s">
        <v>23</v>
      </c>
      <c r="H53" s="19" t="str">
        <f aca="false">V53</f>
        <v>шт</v>
      </c>
      <c r="I53" s="19" t="str">
        <f aca="false">W53</f>
        <v>да</v>
      </c>
      <c r="J53" s="22" t="n">
        <f aca="false">X53</f>
        <v>1249.5</v>
      </c>
      <c r="K53" s="23" t="n">
        <f aca="false">IF(I53="да",$N$154,1)</f>
        <v>1</v>
      </c>
      <c r="L53" s="22" t="n">
        <f aca="false">J53*K53</f>
        <v>1249.5</v>
      </c>
      <c r="M53" s="24" t="n">
        <f aca="false">Y53</f>
        <v>1</v>
      </c>
      <c r="N53" s="22" t="n">
        <f aca="false">L53*M53</f>
        <v>1249.5</v>
      </c>
      <c r="O53" s="10"/>
      <c r="S53" s="25" t="n">
        <v>40</v>
      </c>
      <c r="T53" s="20" t="s">
        <v>59</v>
      </c>
      <c r="U53" s="26" t="s">
        <v>25</v>
      </c>
      <c r="V53" s="27" t="s">
        <v>26</v>
      </c>
      <c r="W53" s="27" t="s">
        <v>27</v>
      </c>
      <c r="X53" s="28" t="n">
        <v>1249.5</v>
      </c>
      <c r="Y53" s="29" t="n">
        <v>1</v>
      </c>
      <c r="Z53" s="30" t="n">
        <f aca="false">X53*Y53</f>
        <v>1249.5</v>
      </c>
    </row>
    <row r="54" customFormat="false" ht="15" hidden="false" customHeight="false" outlineLevel="0" collapsed="false">
      <c r="B54" s="8"/>
      <c r="C54" s="19" t="n">
        <f aca="false">S54</f>
        <v>41</v>
      </c>
      <c r="D54" s="20" t="str">
        <f aca="false">T54</f>
        <v>ОКПД 2: 29.32.30.390 Шланг </v>
      </c>
      <c r="E54" s="21" t="s">
        <v>23</v>
      </c>
      <c r="F54" s="21" t="s">
        <v>23</v>
      </c>
      <c r="G54" s="21" t="s">
        <v>23</v>
      </c>
      <c r="H54" s="19" t="str">
        <f aca="false">V54</f>
        <v>шт</v>
      </c>
      <c r="I54" s="19" t="str">
        <f aca="false">W54</f>
        <v>да</v>
      </c>
      <c r="J54" s="22" t="n">
        <f aca="false">X54</f>
        <v>2023.58333333333</v>
      </c>
      <c r="K54" s="23" t="n">
        <f aca="false">IF(I54="да",$N$154,1)</f>
        <v>1</v>
      </c>
      <c r="L54" s="22" t="n">
        <f aca="false">J54*K54</f>
        <v>2023.58333333333</v>
      </c>
      <c r="M54" s="24" t="n">
        <f aca="false">Y54</f>
        <v>1</v>
      </c>
      <c r="N54" s="22" t="n">
        <f aca="false">L54*M54</f>
        <v>2023.58333333333</v>
      </c>
      <c r="O54" s="10"/>
      <c r="S54" s="25" t="n">
        <v>41</v>
      </c>
      <c r="T54" s="20" t="s">
        <v>60</v>
      </c>
      <c r="U54" s="26" t="s">
        <v>25</v>
      </c>
      <c r="V54" s="27" t="s">
        <v>26</v>
      </c>
      <c r="W54" s="27" t="s">
        <v>27</v>
      </c>
      <c r="X54" s="28" t="n">
        <v>2023.58333333333</v>
      </c>
      <c r="Y54" s="29" t="n">
        <v>1</v>
      </c>
      <c r="Z54" s="30" t="n">
        <f aca="false">X54*Y54</f>
        <v>2023.58333333333</v>
      </c>
    </row>
    <row r="55" customFormat="false" ht="26.85" hidden="false" customHeight="false" outlineLevel="0" collapsed="false">
      <c r="B55" s="8"/>
      <c r="C55" s="19" t="n">
        <f aca="false">S55</f>
        <v>42</v>
      </c>
      <c r="D55" s="20" t="str">
        <f aca="false">T55</f>
        <v>ОКПД 2: 29.32.30.390 Шланг d=10х18.5-1.6 маслобензостойкий </v>
      </c>
      <c r="E55" s="21" t="s">
        <v>23</v>
      </c>
      <c r="F55" s="21" t="s">
        <v>23</v>
      </c>
      <c r="G55" s="21" t="s">
        <v>23</v>
      </c>
      <c r="H55" s="19" t="str">
        <f aca="false">V55</f>
        <v>шт</v>
      </c>
      <c r="I55" s="19" t="str">
        <f aca="false">W55</f>
        <v>да</v>
      </c>
      <c r="J55" s="22" t="n">
        <f aca="false">X55</f>
        <v>149.333333333333</v>
      </c>
      <c r="K55" s="23" t="n">
        <f aca="false">IF(I55="да",$N$154,1)</f>
        <v>1</v>
      </c>
      <c r="L55" s="22" t="n">
        <f aca="false">J55*K55</f>
        <v>149.333333333333</v>
      </c>
      <c r="M55" s="24" t="n">
        <f aca="false">Y55</f>
        <v>1</v>
      </c>
      <c r="N55" s="22" t="n">
        <f aca="false">L55*M55</f>
        <v>149.333333333333</v>
      </c>
      <c r="O55" s="10"/>
      <c r="S55" s="25" t="n">
        <v>42</v>
      </c>
      <c r="T55" s="20" t="s">
        <v>61</v>
      </c>
      <c r="U55" s="26" t="s">
        <v>25</v>
      </c>
      <c r="V55" s="27" t="s">
        <v>26</v>
      </c>
      <c r="W55" s="27" t="s">
        <v>27</v>
      </c>
      <c r="X55" s="28" t="n">
        <v>149.333333333333</v>
      </c>
      <c r="Y55" s="29" t="n">
        <v>1</v>
      </c>
      <c r="Z55" s="30" t="n">
        <f aca="false">X55*Y55</f>
        <v>149.333333333333</v>
      </c>
    </row>
    <row r="56" customFormat="false" ht="26.85" hidden="false" customHeight="false" outlineLevel="0" collapsed="false">
      <c r="B56" s="8"/>
      <c r="C56" s="19" t="n">
        <f aca="false">S56</f>
        <v>43</v>
      </c>
      <c r="D56" s="20" t="str">
        <f aca="false">T56</f>
        <v>ОКПД 2: 29.32.30.390 Шланг d=12х20-1.6 маслобензостойкий </v>
      </c>
      <c r="E56" s="21" t="s">
        <v>23</v>
      </c>
      <c r="F56" s="21" t="s">
        <v>23</v>
      </c>
      <c r="G56" s="21" t="s">
        <v>23</v>
      </c>
      <c r="H56" s="19" t="str">
        <f aca="false">V56</f>
        <v>шт</v>
      </c>
      <c r="I56" s="19" t="str">
        <f aca="false">W56</f>
        <v>да</v>
      </c>
      <c r="J56" s="22" t="n">
        <f aca="false">X56</f>
        <v>165.666666666667</v>
      </c>
      <c r="K56" s="23" t="n">
        <f aca="false">IF(I56="да",$N$154,1)</f>
        <v>1</v>
      </c>
      <c r="L56" s="22" t="n">
        <f aca="false">J56*K56</f>
        <v>165.666666666667</v>
      </c>
      <c r="M56" s="24" t="n">
        <f aca="false">Y56</f>
        <v>1</v>
      </c>
      <c r="N56" s="22" t="n">
        <f aca="false">L56*M56</f>
        <v>165.666666666667</v>
      </c>
      <c r="O56" s="10"/>
      <c r="S56" s="25" t="n">
        <v>43</v>
      </c>
      <c r="T56" s="20" t="s">
        <v>62</v>
      </c>
      <c r="U56" s="26" t="s">
        <v>25</v>
      </c>
      <c r="V56" s="27" t="s">
        <v>26</v>
      </c>
      <c r="W56" s="27" t="s">
        <v>27</v>
      </c>
      <c r="X56" s="28" t="n">
        <v>165.666666666667</v>
      </c>
      <c r="Y56" s="29" t="n">
        <v>1</v>
      </c>
      <c r="Z56" s="30" t="n">
        <f aca="false">X56*Y56</f>
        <v>165.666666666667</v>
      </c>
    </row>
    <row r="57" customFormat="false" ht="26.85" hidden="false" customHeight="false" outlineLevel="0" collapsed="false">
      <c r="B57" s="8"/>
      <c r="C57" s="19" t="n">
        <f aca="false">S57</f>
        <v>44</v>
      </c>
      <c r="D57" s="20" t="str">
        <f aca="false">T57</f>
        <v>ОКПД 2: 29.32.30.390 Шланг d=8х16.5-1.6 маслобензостойкий </v>
      </c>
      <c r="E57" s="21" t="s">
        <v>23</v>
      </c>
      <c r="F57" s="21" t="s">
        <v>23</v>
      </c>
      <c r="G57" s="21" t="s">
        <v>23</v>
      </c>
      <c r="H57" s="19" t="str">
        <f aca="false">V57</f>
        <v>шт</v>
      </c>
      <c r="I57" s="19" t="str">
        <f aca="false">W57</f>
        <v>да</v>
      </c>
      <c r="J57" s="22" t="n">
        <f aca="false">X57</f>
        <v>140</v>
      </c>
      <c r="K57" s="23" t="n">
        <f aca="false">IF(I57="да",$N$154,1)</f>
        <v>1</v>
      </c>
      <c r="L57" s="22" t="n">
        <f aca="false">J57*K57</f>
        <v>140</v>
      </c>
      <c r="M57" s="24" t="n">
        <f aca="false">Y57</f>
        <v>1</v>
      </c>
      <c r="N57" s="22" t="n">
        <f aca="false">L57*M57</f>
        <v>140</v>
      </c>
      <c r="O57" s="10"/>
      <c r="S57" s="25" t="n">
        <v>44</v>
      </c>
      <c r="T57" s="20" t="s">
        <v>63</v>
      </c>
      <c r="U57" s="26" t="s">
        <v>25</v>
      </c>
      <c r="V57" s="27" t="s">
        <v>26</v>
      </c>
      <c r="W57" s="27" t="s">
        <v>27</v>
      </c>
      <c r="X57" s="28" t="n">
        <v>140</v>
      </c>
      <c r="Y57" s="29" t="n">
        <v>1</v>
      </c>
      <c r="Z57" s="30" t="n">
        <f aca="false">X57*Y57</f>
        <v>140</v>
      </c>
    </row>
    <row r="58" customFormat="false" ht="39.55" hidden="false" customHeight="false" outlineLevel="0" collapsed="false">
      <c r="B58" s="8"/>
      <c r="C58" s="19" t="n">
        <f aca="false">S58</f>
        <v>45</v>
      </c>
      <c r="D58" s="20" t="str">
        <f aca="false">T58</f>
        <v>ОКПД 2: 29.32.30.390 Шланг МАЗ ГУР высокого давления К=24 L=1210мм
2SN12-27, 5 </v>
      </c>
      <c r="E58" s="21" t="s">
        <v>23</v>
      </c>
      <c r="F58" s="21" t="s">
        <v>23</v>
      </c>
      <c r="G58" s="21" t="s">
        <v>23</v>
      </c>
      <c r="H58" s="19" t="str">
        <f aca="false">V58</f>
        <v>шт</v>
      </c>
      <c r="I58" s="19" t="str">
        <f aca="false">W58</f>
        <v>да</v>
      </c>
      <c r="J58" s="22" t="n">
        <f aca="false">X58</f>
        <v>341.25</v>
      </c>
      <c r="K58" s="23" t="n">
        <f aca="false">IF(I58="да",$N$154,1)</f>
        <v>1</v>
      </c>
      <c r="L58" s="22" t="n">
        <f aca="false">J58*K58</f>
        <v>341.25</v>
      </c>
      <c r="M58" s="24" t="n">
        <f aca="false">Y58</f>
        <v>1</v>
      </c>
      <c r="N58" s="22" t="n">
        <f aca="false">L58*M58</f>
        <v>341.25</v>
      </c>
      <c r="O58" s="10"/>
      <c r="S58" s="25" t="n">
        <v>45</v>
      </c>
      <c r="T58" s="20" t="s">
        <v>64</v>
      </c>
      <c r="U58" s="26" t="s">
        <v>25</v>
      </c>
      <c r="V58" s="27" t="s">
        <v>26</v>
      </c>
      <c r="W58" s="27" t="s">
        <v>27</v>
      </c>
      <c r="X58" s="28" t="n">
        <v>341.25</v>
      </c>
      <c r="Y58" s="29" t="n">
        <v>1</v>
      </c>
      <c r="Z58" s="30" t="n">
        <f aca="false">X58*Y58</f>
        <v>341.25</v>
      </c>
    </row>
    <row r="59" customFormat="false" ht="39.55" hidden="false" customHeight="false" outlineLevel="0" collapsed="false">
      <c r="B59" s="8"/>
      <c r="C59" s="19" t="n">
        <f aca="false">S59</f>
        <v>46</v>
      </c>
      <c r="D59" s="20" t="str">
        <f aca="false">T59</f>
        <v>ОКПД 2: 29.32.30.390 Шланг МАЗ ГУР высокого давления К=24 L=640мм
2SN12-27, 5 </v>
      </c>
      <c r="E59" s="21" t="s">
        <v>23</v>
      </c>
      <c r="F59" s="21" t="s">
        <v>23</v>
      </c>
      <c r="G59" s="21" t="s">
        <v>23</v>
      </c>
      <c r="H59" s="19" t="str">
        <f aca="false">V59</f>
        <v>шт</v>
      </c>
      <c r="I59" s="19" t="str">
        <f aca="false">W59</f>
        <v>да</v>
      </c>
      <c r="J59" s="22" t="n">
        <f aca="false">X59</f>
        <v>293.416666666667</v>
      </c>
      <c r="K59" s="23" t="n">
        <f aca="false">IF(I59="да",$N$154,1)</f>
        <v>1</v>
      </c>
      <c r="L59" s="22" t="n">
        <f aca="false">J59*K59</f>
        <v>293.416666666667</v>
      </c>
      <c r="M59" s="24" t="n">
        <f aca="false">Y59</f>
        <v>1</v>
      </c>
      <c r="N59" s="22" t="n">
        <f aca="false">L59*M59</f>
        <v>293.416666666667</v>
      </c>
      <c r="O59" s="10"/>
      <c r="S59" s="25" t="n">
        <v>46</v>
      </c>
      <c r="T59" s="20" t="s">
        <v>65</v>
      </c>
      <c r="U59" s="26" t="s">
        <v>25</v>
      </c>
      <c r="V59" s="27" t="s">
        <v>26</v>
      </c>
      <c r="W59" s="27" t="s">
        <v>27</v>
      </c>
      <c r="X59" s="28" t="n">
        <v>293.416666666667</v>
      </c>
      <c r="Y59" s="29" t="n">
        <v>1</v>
      </c>
      <c r="Z59" s="30" t="n">
        <f aca="false">X59*Y59</f>
        <v>293.416666666667</v>
      </c>
    </row>
    <row r="60" customFormat="false" ht="26.85" hidden="false" customHeight="false" outlineLevel="0" collapsed="false">
      <c r="B60" s="8"/>
      <c r="C60" s="19" t="n">
        <f aca="false">S60</f>
        <v>47</v>
      </c>
      <c r="D60" s="20" t="str">
        <f aca="false">T60</f>
        <v>ОКПД 2: 29.32.30.390 Шланг МАЗ насоса ГУР К=24 L=1060мм 2SN12-27, 5 </v>
      </c>
      <c r="E60" s="21" t="s">
        <v>23</v>
      </c>
      <c r="F60" s="21" t="s">
        <v>23</v>
      </c>
      <c r="G60" s="21" t="s">
        <v>23</v>
      </c>
      <c r="H60" s="19" t="str">
        <f aca="false">V60</f>
        <v>шт</v>
      </c>
      <c r="I60" s="19" t="str">
        <f aca="false">W60</f>
        <v>да</v>
      </c>
      <c r="J60" s="22" t="n">
        <f aca="false">X60</f>
        <v>301</v>
      </c>
      <c r="K60" s="23" t="n">
        <f aca="false">IF(I60="да",$N$154,1)</f>
        <v>1</v>
      </c>
      <c r="L60" s="22" t="n">
        <f aca="false">J60*K60</f>
        <v>301</v>
      </c>
      <c r="M60" s="24" t="n">
        <f aca="false">Y60</f>
        <v>1</v>
      </c>
      <c r="N60" s="22" t="n">
        <f aca="false">L60*M60</f>
        <v>301</v>
      </c>
      <c r="O60" s="10"/>
      <c r="S60" s="25" t="n">
        <v>47</v>
      </c>
      <c r="T60" s="20" t="s">
        <v>66</v>
      </c>
      <c r="U60" s="26" t="s">
        <v>25</v>
      </c>
      <c r="V60" s="27" t="s">
        <v>26</v>
      </c>
      <c r="W60" s="27" t="s">
        <v>27</v>
      </c>
      <c r="X60" s="28" t="n">
        <v>301</v>
      </c>
      <c r="Y60" s="29" t="n">
        <v>1</v>
      </c>
      <c r="Z60" s="30" t="n">
        <f aca="false">X60*Y60</f>
        <v>301</v>
      </c>
    </row>
    <row r="61" customFormat="false" ht="26.85" hidden="false" customHeight="false" outlineLevel="0" collapsed="false">
      <c r="B61" s="8"/>
      <c r="C61" s="19" t="n">
        <f aca="false">S61</f>
        <v>48</v>
      </c>
      <c r="D61" s="20" t="str">
        <f aca="false">T61</f>
        <v>ОКПД 2: 29.32.30.390 Шланг подкачки колеса МАЗ 330мм внутренний </v>
      </c>
      <c r="E61" s="21" t="s">
        <v>23</v>
      </c>
      <c r="F61" s="21" t="s">
        <v>23</v>
      </c>
      <c r="G61" s="21" t="s">
        <v>23</v>
      </c>
      <c r="H61" s="19" t="str">
        <f aca="false">V61</f>
        <v>шт</v>
      </c>
      <c r="I61" s="19" t="str">
        <f aca="false">W61</f>
        <v>да</v>
      </c>
      <c r="J61" s="22" t="n">
        <f aca="false">X61</f>
        <v>161.583333333333</v>
      </c>
      <c r="K61" s="23" t="n">
        <f aca="false">IF(I61="да",$N$154,1)</f>
        <v>1</v>
      </c>
      <c r="L61" s="22" t="n">
        <f aca="false">J61*K61</f>
        <v>161.583333333333</v>
      </c>
      <c r="M61" s="24" t="n">
        <f aca="false">Y61</f>
        <v>1</v>
      </c>
      <c r="N61" s="22" t="n">
        <f aca="false">L61*M61</f>
        <v>161.583333333333</v>
      </c>
      <c r="O61" s="10"/>
      <c r="S61" s="25" t="n">
        <v>48</v>
      </c>
      <c r="T61" s="20" t="s">
        <v>67</v>
      </c>
      <c r="U61" s="26" t="s">
        <v>25</v>
      </c>
      <c r="V61" s="27" t="s">
        <v>26</v>
      </c>
      <c r="W61" s="27" t="s">
        <v>27</v>
      </c>
      <c r="X61" s="28" t="n">
        <v>161.583333333333</v>
      </c>
      <c r="Y61" s="29" t="n">
        <v>1</v>
      </c>
      <c r="Z61" s="30" t="n">
        <f aca="false">X61*Y61</f>
        <v>161.583333333333</v>
      </c>
    </row>
    <row r="62" customFormat="false" ht="63" hidden="false" customHeight="false" outlineLevel="0" collapsed="false">
      <c r="B62" s="8"/>
      <c r="C62" s="19" t="n">
        <f aca="false">S62</f>
        <v>49</v>
      </c>
      <c r="D62" s="20" t="str">
        <f aca="false">T62</f>
        <v>ОКПД 2: 29.32.30.390 Шланг тормозной ШЛ107 (гайка-гайка), под ключ 27,
L-1000 vv </v>
      </c>
      <c r="E62" s="21" t="s">
        <v>23</v>
      </c>
      <c r="F62" s="21" t="s">
        <v>23</v>
      </c>
      <c r="G62" s="21" t="s">
        <v>23</v>
      </c>
      <c r="H62" s="19" t="str">
        <f aca="false">V62</f>
        <v>шт</v>
      </c>
      <c r="I62" s="19" t="str">
        <f aca="false">W62</f>
        <v>да</v>
      </c>
      <c r="J62" s="22" t="n">
        <f aca="false">X62</f>
        <v>283.5</v>
      </c>
      <c r="K62" s="23" t="n">
        <f aca="false">IF(I62="да",$N$154,1)</f>
        <v>1</v>
      </c>
      <c r="L62" s="22" t="n">
        <f aca="false">J62*K62</f>
        <v>283.5</v>
      </c>
      <c r="M62" s="24" t="n">
        <f aca="false">Y62</f>
        <v>1</v>
      </c>
      <c r="N62" s="22" t="n">
        <f aca="false">L62*M62</f>
        <v>283.5</v>
      </c>
      <c r="O62" s="10"/>
      <c r="S62" s="25" t="n">
        <v>49</v>
      </c>
      <c r="T62" s="20" t="s">
        <v>68</v>
      </c>
      <c r="U62" s="26" t="s">
        <v>25</v>
      </c>
      <c r="V62" s="27" t="s">
        <v>26</v>
      </c>
      <c r="W62" s="27" t="s">
        <v>27</v>
      </c>
      <c r="X62" s="28" t="n">
        <v>283.5</v>
      </c>
      <c r="Y62" s="29" t="n">
        <v>1</v>
      </c>
      <c r="Z62" s="30" t="n">
        <f aca="false">X62*Y62</f>
        <v>283.5</v>
      </c>
    </row>
    <row r="63" customFormat="false" ht="26.85" hidden="false" customHeight="false" outlineLevel="0" collapsed="false">
      <c r="B63" s="8"/>
      <c r="C63" s="19" t="n">
        <f aca="false">S63</f>
        <v>50</v>
      </c>
      <c r="D63" s="20" t="str">
        <f aca="false">T63</f>
        <v>ОКПД 2: 29.32.30.390 Бачок расширительный КАМАЗ-6520 пластик </v>
      </c>
      <c r="E63" s="21" t="s">
        <v>23</v>
      </c>
      <c r="F63" s="21" t="s">
        <v>23</v>
      </c>
      <c r="G63" s="21" t="s">
        <v>23</v>
      </c>
      <c r="H63" s="19" t="str">
        <f aca="false">V63</f>
        <v>шт</v>
      </c>
      <c r="I63" s="19" t="str">
        <f aca="false">W63</f>
        <v>да</v>
      </c>
      <c r="J63" s="22" t="n">
        <f aca="false">X63</f>
        <v>1164.91666666667</v>
      </c>
      <c r="K63" s="23" t="n">
        <f aca="false">IF(I63="да",$N$154,1)</f>
        <v>1</v>
      </c>
      <c r="L63" s="22" t="n">
        <f aca="false">J63*K63</f>
        <v>1164.91666666667</v>
      </c>
      <c r="M63" s="24" t="n">
        <f aca="false">Y63</f>
        <v>1</v>
      </c>
      <c r="N63" s="22" t="n">
        <f aca="false">L63*M63</f>
        <v>1164.91666666667</v>
      </c>
      <c r="O63" s="10"/>
      <c r="S63" s="25" t="n">
        <v>50</v>
      </c>
      <c r="T63" s="20" t="s">
        <v>69</v>
      </c>
      <c r="U63" s="26" t="s">
        <v>25</v>
      </c>
      <c r="V63" s="27" t="s">
        <v>26</v>
      </c>
      <c r="W63" s="27" t="s">
        <v>27</v>
      </c>
      <c r="X63" s="28" t="n">
        <v>1164.91666666667</v>
      </c>
      <c r="Y63" s="29" t="n">
        <v>1</v>
      </c>
      <c r="Z63" s="30" t="n">
        <f aca="false">X63*Y63</f>
        <v>1164.91666666667</v>
      </c>
    </row>
    <row r="64" customFormat="false" ht="26.85" hidden="false" customHeight="false" outlineLevel="0" collapsed="false">
      <c r="B64" s="8"/>
      <c r="C64" s="19" t="n">
        <f aca="false">S64</f>
        <v>51</v>
      </c>
      <c r="D64" s="20" t="str">
        <f aca="false">T64</f>
        <v>ОКПД 2: 29.32.30.390 Болт ступицы КАМАЗ-6520 колеса L=105мм </v>
      </c>
      <c r="E64" s="21" t="s">
        <v>23</v>
      </c>
      <c r="F64" s="21" t="s">
        <v>23</v>
      </c>
      <c r="G64" s="21" t="s">
        <v>23</v>
      </c>
      <c r="H64" s="19" t="str">
        <f aca="false">V64</f>
        <v>шт</v>
      </c>
      <c r="I64" s="19" t="str">
        <f aca="false">W64</f>
        <v>да</v>
      </c>
      <c r="J64" s="22" t="n">
        <f aca="false">X64</f>
        <v>157.5</v>
      </c>
      <c r="K64" s="23" t="n">
        <f aca="false">IF(I64="да",$N$154,1)</f>
        <v>1</v>
      </c>
      <c r="L64" s="22" t="n">
        <f aca="false">J64*K64</f>
        <v>157.5</v>
      </c>
      <c r="M64" s="24" t="n">
        <f aca="false">Y64</f>
        <v>1</v>
      </c>
      <c r="N64" s="22" t="n">
        <f aca="false">L64*M64</f>
        <v>157.5</v>
      </c>
      <c r="O64" s="10"/>
      <c r="S64" s="25" t="n">
        <v>51</v>
      </c>
      <c r="T64" s="20" t="s">
        <v>70</v>
      </c>
      <c r="U64" s="26" t="s">
        <v>25</v>
      </c>
      <c r="V64" s="27" t="s">
        <v>26</v>
      </c>
      <c r="W64" s="27" t="s">
        <v>27</v>
      </c>
      <c r="X64" s="28" t="n">
        <v>157.5</v>
      </c>
      <c r="Y64" s="29" t="n">
        <v>1</v>
      </c>
      <c r="Z64" s="30" t="n">
        <f aca="false">X64*Y64</f>
        <v>157.5</v>
      </c>
    </row>
    <row r="65" customFormat="false" ht="63" hidden="false" customHeight="false" outlineLevel="0" collapsed="false">
      <c r="B65" s="8"/>
      <c r="C65" s="19" t="n">
        <f aca="false">S65</f>
        <v>52</v>
      </c>
      <c r="D65" s="20" t="str">
        <f aca="false">T65</f>
        <v>ОКПД 2: 29.32.30.390 Болт ступицы М22х1.5х85 КАМАЗ-ЕВРО передней со
шлицами</v>
      </c>
      <c r="E65" s="21" t="s">
        <v>23</v>
      </c>
      <c r="F65" s="21" t="s">
        <v>23</v>
      </c>
      <c r="G65" s="21" t="s">
        <v>23</v>
      </c>
      <c r="H65" s="19" t="str">
        <f aca="false">V65</f>
        <v>шт</v>
      </c>
      <c r="I65" s="19" t="str">
        <f aca="false">W65</f>
        <v>да</v>
      </c>
      <c r="J65" s="22" t="n">
        <f aca="false">X65</f>
        <v>141.75</v>
      </c>
      <c r="K65" s="23" t="n">
        <f aca="false">IF(I65="да",$N$154,1)</f>
        <v>1</v>
      </c>
      <c r="L65" s="22" t="n">
        <f aca="false">J65*K65</f>
        <v>141.75</v>
      </c>
      <c r="M65" s="24" t="n">
        <f aca="false">Y65</f>
        <v>1</v>
      </c>
      <c r="N65" s="22" t="n">
        <f aca="false">L65*M65</f>
        <v>141.75</v>
      </c>
      <c r="O65" s="10"/>
      <c r="S65" s="25" t="n">
        <v>52</v>
      </c>
      <c r="T65" s="20" t="s">
        <v>71</v>
      </c>
      <c r="U65" s="26" t="s">
        <v>25</v>
      </c>
      <c r="V65" s="27" t="s">
        <v>26</v>
      </c>
      <c r="W65" s="27" t="s">
        <v>27</v>
      </c>
      <c r="X65" s="28" t="n">
        <v>141.75</v>
      </c>
      <c r="Y65" s="29" t="n">
        <v>1</v>
      </c>
      <c r="Z65" s="30" t="n">
        <f aca="false">X65*Y65</f>
        <v>141.75</v>
      </c>
    </row>
    <row r="66" customFormat="false" ht="26.85" hidden="false" customHeight="false" outlineLevel="0" collapsed="false">
      <c r="B66" s="8"/>
      <c r="C66" s="19" t="n">
        <f aca="false">S66</f>
        <v>53</v>
      </c>
      <c r="D66" s="20" t="str">
        <f aca="false">T66</f>
        <v>ОКПД 2: 29.32.30.390 Вентиль для бескамерных шин TR-570C (45˚) </v>
      </c>
      <c r="E66" s="21" t="s">
        <v>23</v>
      </c>
      <c r="F66" s="21" t="s">
        <v>23</v>
      </c>
      <c r="G66" s="21" t="s">
        <v>23</v>
      </c>
      <c r="H66" s="19" t="str">
        <f aca="false">V66</f>
        <v>шт</v>
      </c>
      <c r="I66" s="19" t="str">
        <f aca="false">W66</f>
        <v>да</v>
      </c>
      <c r="J66" s="22" t="n">
        <f aca="false">X66</f>
        <v>90.4166666666667</v>
      </c>
      <c r="K66" s="23" t="n">
        <f aca="false">IF(I66="да",$N$154,1)</f>
        <v>1</v>
      </c>
      <c r="L66" s="22" t="n">
        <f aca="false">J66*K66</f>
        <v>90.4166666666667</v>
      </c>
      <c r="M66" s="24" t="n">
        <f aca="false">Y66</f>
        <v>1</v>
      </c>
      <c r="N66" s="22" t="n">
        <f aca="false">L66*M66</f>
        <v>90.4166666666667</v>
      </c>
      <c r="O66" s="10"/>
      <c r="S66" s="25" t="n">
        <v>53</v>
      </c>
      <c r="T66" s="20" t="s">
        <v>72</v>
      </c>
      <c r="U66" s="26" t="s">
        <v>25</v>
      </c>
      <c r="V66" s="27" t="s">
        <v>26</v>
      </c>
      <c r="W66" s="27" t="s">
        <v>27</v>
      </c>
      <c r="X66" s="28" t="n">
        <v>90.4166666666667</v>
      </c>
      <c r="Y66" s="29" t="n">
        <v>1</v>
      </c>
      <c r="Z66" s="30" t="n">
        <f aca="false">X66*Y66</f>
        <v>90.4166666666667</v>
      </c>
    </row>
    <row r="67" customFormat="false" ht="26.85" hidden="false" customHeight="false" outlineLevel="0" collapsed="false">
      <c r="B67" s="8"/>
      <c r="C67" s="19" t="n">
        <f aca="false">S67</f>
        <v>54</v>
      </c>
      <c r="D67" s="20" t="str">
        <f aca="false">T67</f>
        <v>ОКПД 2: 29.32.30.390 Вентиль для бескамерных шин TR-574C (90˚) </v>
      </c>
      <c r="E67" s="21" t="s">
        <v>23</v>
      </c>
      <c r="F67" s="21" t="s">
        <v>23</v>
      </c>
      <c r="G67" s="21" t="s">
        <v>23</v>
      </c>
      <c r="H67" s="19" t="str">
        <f aca="false">V67</f>
        <v>шт</v>
      </c>
      <c r="I67" s="19" t="str">
        <f aca="false">W67</f>
        <v>да</v>
      </c>
      <c r="J67" s="22" t="n">
        <f aca="false">X67</f>
        <v>120.166666666667</v>
      </c>
      <c r="K67" s="23" t="n">
        <f aca="false">IF(I67="да",$N$154,1)</f>
        <v>1</v>
      </c>
      <c r="L67" s="22" t="n">
        <f aca="false">J67*K67</f>
        <v>120.166666666667</v>
      </c>
      <c r="M67" s="24" t="n">
        <f aca="false">Y67</f>
        <v>1</v>
      </c>
      <c r="N67" s="22" t="n">
        <f aca="false">L67*M67</f>
        <v>120.166666666667</v>
      </c>
      <c r="O67" s="10"/>
      <c r="S67" s="25" t="n">
        <v>54</v>
      </c>
      <c r="T67" s="20" t="s">
        <v>73</v>
      </c>
      <c r="U67" s="26" t="s">
        <v>25</v>
      </c>
      <c r="V67" s="27" t="s">
        <v>26</v>
      </c>
      <c r="W67" s="27" t="s">
        <v>27</v>
      </c>
      <c r="X67" s="28" t="n">
        <v>120.166666666667</v>
      </c>
      <c r="Y67" s="29" t="n">
        <v>1</v>
      </c>
      <c r="Z67" s="30" t="n">
        <f aca="false">X67*Y67</f>
        <v>120.166666666667</v>
      </c>
    </row>
    <row r="68" customFormat="false" ht="63" hidden="false" customHeight="false" outlineLevel="0" collapsed="false">
      <c r="B68" s="8"/>
      <c r="C68" s="19" t="n">
        <f aca="false">S68</f>
        <v>55</v>
      </c>
      <c r="D68" s="20" t="str">
        <f aca="false">T68</f>
        <v>ОКПД 2: 29.32.30.390 Вентилятор КАМАЗ-ЕВРО 750мм с вязкостной
муфтой и обечайкой в сборе (дв.740.82-440)</v>
      </c>
      <c r="E68" s="21" t="s">
        <v>23</v>
      </c>
      <c r="F68" s="21" t="s">
        <v>23</v>
      </c>
      <c r="G68" s="21" t="s">
        <v>23</v>
      </c>
      <c r="H68" s="19" t="str">
        <f aca="false">V68</f>
        <v>шт</v>
      </c>
      <c r="I68" s="19" t="str">
        <f aca="false">W68</f>
        <v>да</v>
      </c>
      <c r="J68" s="22" t="n">
        <f aca="false">X68</f>
        <v>26692.75</v>
      </c>
      <c r="K68" s="23" t="n">
        <f aca="false">IF(I68="да",$N$154,1)</f>
        <v>1</v>
      </c>
      <c r="L68" s="22" t="n">
        <f aca="false">J68*K68</f>
        <v>26692.75</v>
      </c>
      <c r="M68" s="24" t="n">
        <f aca="false">Y68</f>
        <v>1</v>
      </c>
      <c r="N68" s="22" t="n">
        <f aca="false">L68*M68</f>
        <v>26692.75</v>
      </c>
      <c r="O68" s="10"/>
      <c r="S68" s="25" t="n">
        <v>55</v>
      </c>
      <c r="T68" s="20" t="s">
        <v>74</v>
      </c>
      <c r="U68" s="26" t="s">
        <v>25</v>
      </c>
      <c r="V68" s="27" t="s">
        <v>26</v>
      </c>
      <c r="W68" s="27" t="s">
        <v>27</v>
      </c>
      <c r="X68" s="28" t="n">
        <v>26692.75</v>
      </c>
      <c r="Y68" s="29" t="n">
        <v>1</v>
      </c>
      <c r="Z68" s="30" t="n">
        <f aca="false">X68*Y68</f>
        <v>26692.75</v>
      </c>
    </row>
    <row r="69" customFormat="false" ht="26.85" hidden="false" customHeight="false" outlineLevel="0" collapsed="false">
      <c r="B69" s="8"/>
      <c r="C69" s="19" t="n">
        <f aca="false">S69</f>
        <v>56</v>
      </c>
      <c r="D69" s="20" t="str">
        <f aca="false">T69</f>
        <v>ОКПД 2: 29.32.30.390 Втулка амортизатора КАМАЗ </v>
      </c>
      <c r="E69" s="21" t="s">
        <v>23</v>
      </c>
      <c r="F69" s="21" t="s">
        <v>23</v>
      </c>
      <c r="G69" s="21" t="s">
        <v>23</v>
      </c>
      <c r="H69" s="19" t="str">
        <f aca="false">V69</f>
        <v>шт</v>
      </c>
      <c r="I69" s="19" t="str">
        <f aca="false">W69</f>
        <v>да</v>
      </c>
      <c r="J69" s="22" t="n">
        <f aca="false">X69</f>
        <v>25.6666666666667</v>
      </c>
      <c r="K69" s="23" t="n">
        <f aca="false">IF(I69="да",$N$154,1)</f>
        <v>1</v>
      </c>
      <c r="L69" s="22" t="n">
        <f aca="false">J69*K69</f>
        <v>25.6666666666667</v>
      </c>
      <c r="M69" s="24" t="n">
        <f aca="false">Y69</f>
        <v>1</v>
      </c>
      <c r="N69" s="22" t="n">
        <f aca="false">L69*M69</f>
        <v>25.6666666666667</v>
      </c>
      <c r="O69" s="10"/>
      <c r="S69" s="25" t="n">
        <v>56</v>
      </c>
      <c r="T69" s="20" t="s">
        <v>75</v>
      </c>
      <c r="U69" s="26" t="s">
        <v>25</v>
      </c>
      <c r="V69" s="27" t="s">
        <v>26</v>
      </c>
      <c r="W69" s="27" t="s">
        <v>27</v>
      </c>
      <c r="X69" s="28" t="n">
        <v>25.6666666666667</v>
      </c>
      <c r="Y69" s="29" t="n">
        <v>1</v>
      </c>
      <c r="Z69" s="30" t="n">
        <f aca="false">X69*Y69</f>
        <v>25.6666666666667</v>
      </c>
    </row>
    <row r="70" customFormat="false" ht="26.85" hidden="false" customHeight="false" outlineLevel="0" collapsed="false">
      <c r="B70" s="8"/>
      <c r="C70" s="19" t="n">
        <f aca="false">S70</f>
        <v>57</v>
      </c>
      <c r="D70" s="20" t="str">
        <f aca="false">T70</f>
        <v>ОКПД 2: 29.32.30.390 Втулка КАМАЗ-65115 стабилизатора </v>
      </c>
      <c r="E70" s="21" t="s">
        <v>23</v>
      </c>
      <c r="F70" s="21" t="s">
        <v>23</v>
      </c>
      <c r="G70" s="21" t="s">
        <v>23</v>
      </c>
      <c r="H70" s="19" t="str">
        <f aca="false">V70</f>
        <v>шт</v>
      </c>
      <c r="I70" s="19" t="str">
        <f aca="false">W70</f>
        <v>да</v>
      </c>
      <c r="J70" s="22" t="n">
        <f aca="false">X70</f>
        <v>41.4166666666667</v>
      </c>
      <c r="K70" s="23" t="n">
        <f aca="false">IF(I70="да",$N$154,1)</f>
        <v>1</v>
      </c>
      <c r="L70" s="22" t="n">
        <f aca="false">J70*K70</f>
        <v>41.4166666666667</v>
      </c>
      <c r="M70" s="24" t="n">
        <f aca="false">Y70</f>
        <v>1</v>
      </c>
      <c r="N70" s="22" t="n">
        <f aca="false">L70*M70</f>
        <v>41.4166666666667</v>
      </c>
      <c r="O70" s="10"/>
      <c r="S70" s="25" t="n">
        <v>57</v>
      </c>
      <c r="T70" s="20" t="s">
        <v>76</v>
      </c>
      <c r="U70" s="26" t="s">
        <v>25</v>
      </c>
      <c r="V70" s="27" t="s">
        <v>26</v>
      </c>
      <c r="W70" s="27" t="s">
        <v>27</v>
      </c>
      <c r="X70" s="28" t="n">
        <v>41.4166666666667</v>
      </c>
      <c r="Y70" s="29" t="n">
        <v>1</v>
      </c>
      <c r="Z70" s="30" t="n">
        <f aca="false">X70*Y70</f>
        <v>41.4166666666667</v>
      </c>
    </row>
    <row r="71" customFormat="false" ht="26.85" hidden="false" customHeight="false" outlineLevel="0" collapsed="false">
      <c r="B71" s="8"/>
      <c r="C71" s="19" t="n">
        <f aca="false">S71</f>
        <v>58</v>
      </c>
      <c r="D71" s="20" t="str">
        <f aca="false">T71</f>
        <v>ОКПД 2: 29.32.30.390 Втулка КАМАЗ-6520 балансира (биметаллическая) </v>
      </c>
      <c r="E71" s="21" t="s">
        <v>23</v>
      </c>
      <c r="F71" s="21" t="s">
        <v>23</v>
      </c>
      <c r="G71" s="21" t="s">
        <v>23</v>
      </c>
      <c r="H71" s="19" t="str">
        <f aca="false">V71</f>
        <v>шт</v>
      </c>
      <c r="I71" s="19" t="str">
        <f aca="false">W71</f>
        <v>да</v>
      </c>
      <c r="J71" s="22" t="n">
        <f aca="false">X71</f>
        <v>932.75</v>
      </c>
      <c r="K71" s="23" t="n">
        <f aca="false">IF(I71="да",$N$154,1)</f>
        <v>1</v>
      </c>
      <c r="L71" s="22" t="n">
        <f aca="false">J71*K71</f>
        <v>932.75</v>
      </c>
      <c r="M71" s="24" t="n">
        <f aca="false">Y71</f>
        <v>1</v>
      </c>
      <c r="N71" s="22" t="n">
        <f aca="false">L71*M71</f>
        <v>932.75</v>
      </c>
      <c r="O71" s="10"/>
      <c r="S71" s="25" t="n">
        <v>58</v>
      </c>
      <c r="T71" s="20" t="s">
        <v>77</v>
      </c>
      <c r="U71" s="26" t="s">
        <v>25</v>
      </c>
      <c r="V71" s="27" t="s">
        <v>26</v>
      </c>
      <c r="W71" s="27" t="s">
        <v>27</v>
      </c>
      <c r="X71" s="28" t="n">
        <v>932.75</v>
      </c>
      <c r="Y71" s="29" t="n">
        <v>1</v>
      </c>
      <c r="Z71" s="30" t="n">
        <f aca="false">X71*Y71</f>
        <v>932.75</v>
      </c>
    </row>
    <row r="72" customFormat="false" ht="26.85" hidden="false" customHeight="false" outlineLevel="0" collapsed="false">
      <c r="B72" s="8"/>
      <c r="C72" s="19" t="n">
        <f aca="false">S72</f>
        <v>59</v>
      </c>
      <c r="D72" s="20" t="str">
        <f aca="false">T72</f>
        <v>ОКПД 2: 29.32.30.390 Втулка КАМАЗ-6520 шкворня (бронза) </v>
      </c>
      <c r="E72" s="21" t="s">
        <v>23</v>
      </c>
      <c r="F72" s="21" t="s">
        <v>23</v>
      </c>
      <c r="G72" s="21" t="s">
        <v>23</v>
      </c>
      <c r="H72" s="19" t="str">
        <f aca="false">V72</f>
        <v>шт</v>
      </c>
      <c r="I72" s="19" t="str">
        <f aca="false">W72</f>
        <v>да</v>
      </c>
      <c r="J72" s="22" t="n">
        <f aca="false">X72</f>
        <v>471.916666666667</v>
      </c>
      <c r="K72" s="23" t="n">
        <f aca="false">IF(I72="да",$N$154,1)</f>
        <v>1</v>
      </c>
      <c r="L72" s="22" t="n">
        <f aca="false">J72*K72</f>
        <v>471.916666666667</v>
      </c>
      <c r="M72" s="24" t="n">
        <f aca="false">Y72</f>
        <v>1</v>
      </c>
      <c r="N72" s="22" t="n">
        <f aca="false">L72*M72</f>
        <v>471.916666666667</v>
      </c>
      <c r="O72" s="10"/>
      <c r="S72" s="25" t="n">
        <v>59</v>
      </c>
      <c r="T72" s="20" t="s">
        <v>78</v>
      </c>
      <c r="U72" s="26" t="s">
        <v>25</v>
      </c>
      <c r="V72" s="27" t="s">
        <v>26</v>
      </c>
      <c r="W72" s="27" t="s">
        <v>27</v>
      </c>
      <c r="X72" s="28" t="n">
        <v>471.916666666667</v>
      </c>
      <c r="Y72" s="29" t="n">
        <v>1</v>
      </c>
      <c r="Z72" s="30" t="n">
        <f aca="false">X72*Y72</f>
        <v>471.916666666667</v>
      </c>
    </row>
    <row r="73" customFormat="false" ht="26.85" hidden="false" customHeight="false" outlineLevel="0" collapsed="false">
      <c r="B73" s="8"/>
      <c r="C73" s="19" t="n">
        <f aca="false">S73</f>
        <v>60</v>
      </c>
      <c r="D73" s="20" t="str">
        <f aca="false">T73</f>
        <v>ОКПД 2: 29.32.30.390 Гайка КАМАЗ-6520 регулировочная </v>
      </c>
      <c r="E73" s="21" t="s">
        <v>23</v>
      </c>
      <c r="F73" s="21" t="s">
        <v>23</v>
      </c>
      <c r="G73" s="21" t="s">
        <v>23</v>
      </c>
      <c r="H73" s="19" t="str">
        <f aca="false">V73</f>
        <v>шт</v>
      </c>
      <c r="I73" s="19" t="str">
        <f aca="false">W73</f>
        <v>да</v>
      </c>
      <c r="J73" s="22" t="n">
        <f aca="false">X73</f>
        <v>257.25</v>
      </c>
      <c r="K73" s="23" t="n">
        <f aca="false">IF(I73="да",$N$154,1)</f>
        <v>1</v>
      </c>
      <c r="L73" s="22" t="n">
        <f aca="false">J73*K73</f>
        <v>257.25</v>
      </c>
      <c r="M73" s="24" t="n">
        <f aca="false">Y73</f>
        <v>1</v>
      </c>
      <c r="N73" s="22" t="n">
        <f aca="false">L73*M73</f>
        <v>257.25</v>
      </c>
      <c r="O73" s="10"/>
      <c r="S73" s="25" t="n">
        <v>60</v>
      </c>
      <c r="T73" s="20" t="s">
        <v>79</v>
      </c>
      <c r="U73" s="26" t="s">
        <v>25</v>
      </c>
      <c r="V73" s="27" t="s">
        <v>26</v>
      </c>
      <c r="W73" s="27" t="s">
        <v>27</v>
      </c>
      <c r="X73" s="28" t="n">
        <v>257.25</v>
      </c>
      <c r="Y73" s="29" t="n">
        <v>1</v>
      </c>
      <c r="Z73" s="30" t="n">
        <f aca="false">X73*Y73</f>
        <v>257.25</v>
      </c>
    </row>
    <row r="74" customFormat="false" ht="26.85" hidden="false" customHeight="false" outlineLevel="0" collapsed="false">
      <c r="B74" s="8"/>
      <c r="C74" s="19" t="n">
        <f aca="false">S74</f>
        <v>61</v>
      </c>
      <c r="D74" s="20" t="str">
        <f aca="false">T74</f>
        <v>ОКПД 2: 29.32.30.390 Гайка КАМАЗ-6520 ступицы задней </v>
      </c>
      <c r="E74" s="21" t="s">
        <v>23</v>
      </c>
      <c r="F74" s="21" t="s">
        <v>23</v>
      </c>
      <c r="G74" s="21" t="s">
        <v>23</v>
      </c>
      <c r="H74" s="19" t="str">
        <f aca="false">V74</f>
        <v>шт</v>
      </c>
      <c r="I74" s="19" t="str">
        <f aca="false">W74</f>
        <v>да</v>
      </c>
      <c r="J74" s="22" t="n">
        <f aca="false">X74</f>
        <v>403.083333333333</v>
      </c>
      <c r="K74" s="23" t="n">
        <f aca="false">IF(I74="да",$N$154,1)</f>
        <v>1</v>
      </c>
      <c r="L74" s="22" t="n">
        <f aca="false">J74*K74</f>
        <v>403.083333333333</v>
      </c>
      <c r="M74" s="24" t="n">
        <f aca="false">Y74</f>
        <v>1</v>
      </c>
      <c r="N74" s="22" t="n">
        <f aca="false">L74*M74</f>
        <v>403.083333333333</v>
      </c>
      <c r="O74" s="10"/>
      <c r="S74" s="25" t="n">
        <v>61</v>
      </c>
      <c r="T74" s="20" t="s">
        <v>80</v>
      </c>
      <c r="U74" s="26" t="s">
        <v>25</v>
      </c>
      <c r="V74" s="27" t="s">
        <v>26</v>
      </c>
      <c r="W74" s="27" t="s">
        <v>27</v>
      </c>
      <c r="X74" s="28" t="n">
        <v>403.083333333333</v>
      </c>
      <c r="Y74" s="29" t="n">
        <v>1</v>
      </c>
      <c r="Z74" s="30" t="n">
        <f aca="false">X74*Y74</f>
        <v>403.083333333333</v>
      </c>
    </row>
    <row r="75" customFormat="false" ht="26.85" hidden="false" customHeight="false" outlineLevel="0" collapsed="false">
      <c r="B75" s="8"/>
      <c r="C75" s="19" t="n">
        <f aca="false">S75</f>
        <v>62</v>
      </c>
      <c r="D75" s="20" t="str">
        <f aca="false">T75</f>
        <v>ОКПД 2: 29.32.30.390 Гайка колеса М22х1.5 ГАЗ, КАМАЗ </v>
      </c>
      <c r="E75" s="21" t="s">
        <v>23</v>
      </c>
      <c r="F75" s="21" t="s">
        <v>23</v>
      </c>
      <c r="G75" s="21" t="s">
        <v>23</v>
      </c>
      <c r="H75" s="19" t="str">
        <f aca="false">V75</f>
        <v>шт</v>
      </c>
      <c r="I75" s="19" t="str">
        <f aca="false">W75</f>
        <v>да</v>
      </c>
      <c r="J75" s="22" t="n">
        <f aca="false">X75</f>
        <v>96.8333333333333</v>
      </c>
      <c r="K75" s="23" t="n">
        <f aca="false">IF(I75="да",$N$154,1)</f>
        <v>1</v>
      </c>
      <c r="L75" s="22" t="n">
        <f aca="false">J75*K75</f>
        <v>96.8333333333333</v>
      </c>
      <c r="M75" s="24" t="n">
        <f aca="false">Y75</f>
        <v>1</v>
      </c>
      <c r="N75" s="22" t="n">
        <f aca="false">L75*M75</f>
        <v>96.8333333333333</v>
      </c>
      <c r="O75" s="10"/>
      <c r="S75" s="25" t="n">
        <v>62</v>
      </c>
      <c r="T75" s="20" t="s">
        <v>81</v>
      </c>
      <c r="U75" s="26" t="s">
        <v>25</v>
      </c>
      <c r="V75" s="27" t="s">
        <v>26</v>
      </c>
      <c r="W75" s="27" t="s">
        <v>27</v>
      </c>
      <c r="X75" s="28" t="n">
        <v>96.8333333333333</v>
      </c>
      <c r="Y75" s="29" t="n">
        <v>1</v>
      </c>
      <c r="Z75" s="30" t="n">
        <f aca="false">X75*Y75</f>
        <v>96.8333333333333</v>
      </c>
    </row>
    <row r="76" customFormat="false" ht="39.55" hidden="false" customHeight="false" outlineLevel="0" collapsed="false">
      <c r="B76" s="8"/>
      <c r="C76" s="19" t="n">
        <f aca="false">S76</f>
        <v>63</v>
      </c>
      <c r="D76" s="20" t="str">
        <f aca="false">T76</f>
        <v>ОКПД 2: 29.32.30.390 Генератор КАМАЗ дв.740 ЕВРО-3,4 (8-ручьевой шкив)
28В 120А </v>
      </c>
      <c r="E76" s="21" t="s">
        <v>23</v>
      </c>
      <c r="F76" s="21" t="s">
        <v>23</v>
      </c>
      <c r="G76" s="21" t="s">
        <v>23</v>
      </c>
      <c r="H76" s="19" t="str">
        <f aca="false">V76</f>
        <v>шт</v>
      </c>
      <c r="I76" s="19" t="str">
        <f aca="false">W76</f>
        <v>да</v>
      </c>
      <c r="J76" s="22" t="n">
        <f aca="false">X76</f>
        <v>10405.5</v>
      </c>
      <c r="K76" s="23" t="n">
        <f aca="false">IF(I76="да",$N$154,1)</f>
        <v>1</v>
      </c>
      <c r="L76" s="22" t="n">
        <f aca="false">J76*K76</f>
        <v>10405.5</v>
      </c>
      <c r="M76" s="24" t="n">
        <f aca="false">Y76</f>
        <v>1</v>
      </c>
      <c r="N76" s="22" t="n">
        <f aca="false">L76*M76</f>
        <v>10405.5</v>
      </c>
      <c r="O76" s="10"/>
      <c r="S76" s="25" t="n">
        <v>63</v>
      </c>
      <c r="T76" s="20" t="s">
        <v>82</v>
      </c>
      <c r="U76" s="26" t="s">
        <v>25</v>
      </c>
      <c r="V76" s="27" t="s">
        <v>26</v>
      </c>
      <c r="W76" s="27" t="s">
        <v>27</v>
      </c>
      <c r="X76" s="28" t="n">
        <v>10405.5</v>
      </c>
      <c r="Y76" s="29" t="n">
        <v>1</v>
      </c>
      <c r="Z76" s="30" t="n">
        <f aca="false">X76*Y76</f>
        <v>10405.5</v>
      </c>
    </row>
    <row r="77" customFormat="false" ht="39.55" hidden="false" customHeight="false" outlineLevel="0" collapsed="false">
      <c r="B77" s="8"/>
      <c r="C77" s="19" t="n">
        <f aca="false">S77</f>
        <v>64</v>
      </c>
      <c r="D77" s="20" t="str">
        <f aca="false">T77</f>
        <v>ОКПД 2: 29.32.30.390 Головка блока КАМАЗ-ЕВРО-3,4 (на дв.с Common
Rail) в сборе </v>
      </c>
      <c r="E77" s="21" t="s">
        <v>23</v>
      </c>
      <c r="F77" s="21" t="s">
        <v>23</v>
      </c>
      <c r="G77" s="21" t="s">
        <v>23</v>
      </c>
      <c r="H77" s="19" t="str">
        <f aca="false">V77</f>
        <v>шт</v>
      </c>
      <c r="I77" s="19" t="str">
        <f aca="false">W77</f>
        <v>да</v>
      </c>
      <c r="J77" s="22" t="n">
        <f aca="false">X77</f>
        <v>18064.6666666667</v>
      </c>
      <c r="K77" s="23" t="n">
        <f aca="false">IF(I77="да",$N$154,1)</f>
        <v>1</v>
      </c>
      <c r="L77" s="22" t="n">
        <f aca="false">J77*K77</f>
        <v>18064.6666666667</v>
      </c>
      <c r="M77" s="24" t="n">
        <f aca="false">Y77</f>
        <v>1</v>
      </c>
      <c r="N77" s="22" t="n">
        <f aca="false">L77*M77</f>
        <v>18064.6666666667</v>
      </c>
      <c r="O77" s="10"/>
      <c r="S77" s="25" t="n">
        <v>64</v>
      </c>
      <c r="T77" s="20" t="s">
        <v>83</v>
      </c>
      <c r="U77" s="26" t="s">
        <v>25</v>
      </c>
      <c r="V77" s="27" t="s">
        <v>26</v>
      </c>
      <c r="W77" s="27" t="s">
        <v>27</v>
      </c>
      <c r="X77" s="28" t="n">
        <v>18064.6666666667</v>
      </c>
      <c r="Y77" s="29" t="n">
        <v>1</v>
      </c>
      <c r="Z77" s="30" t="n">
        <f aca="false">X77*Y77</f>
        <v>18064.6666666667</v>
      </c>
    </row>
    <row r="78" customFormat="false" ht="78.75" hidden="false" customHeight="false" outlineLevel="0" collapsed="false">
      <c r="B78" s="8"/>
      <c r="C78" s="19" t="n">
        <f aca="false">S78</f>
        <v>65</v>
      </c>
      <c r="D78" s="20" t="str">
        <f aca="false">T78</f>
        <v>ОКПД 2: 29.32.30.390 Зеркало боковое КАМАЗ,МАЗ основное сферическое с
подогревом 24V 443х215 КРУГОВОЙ ОБЗОР</v>
      </c>
      <c r="E78" s="21" t="s">
        <v>23</v>
      </c>
      <c r="F78" s="21" t="s">
        <v>23</v>
      </c>
      <c r="G78" s="21" t="s">
        <v>23</v>
      </c>
      <c r="H78" s="19" t="str">
        <f aca="false">V78</f>
        <v>шт</v>
      </c>
      <c r="I78" s="19" t="str">
        <f aca="false">W78</f>
        <v>да</v>
      </c>
      <c r="J78" s="22" t="n">
        <f aca="false">X78</f>
        <v>583.333333333333</v>
      </c>
      <c r="K78" s="23" t="n">
        <f aca="false">IF(I78="да",$N$154,1)</f>
        <v>1</v>
      </c>
      <c r="L78" s="22" t="n">
        <f aca="false">J78*K78</f>
        <v>583.333333333333</v>
      </c>
      <c r="M78" s="24" t="n">
        <f aca="false">Y78</f>
        <v>1</v>
      </c>
      <c r="N78" s="22" t="n">
        <f aca="false">L78*M78</f>
        <v>583.333333333333</v>
      </c>
      <c r="O78" s="10"/>
      <c r="S78" s="25" t="n">
        <v>65</v>
      </c>
      <c r="T78" s="20" t="s">
        <v>84</v>
      </c>
      <c r="U78" s="26" t="s">
        <v>25</v>
      </c>
      <c r="V78" s="27" t="s">
        <v>26</v>
      </c>
      <c r="W78" s="27" t="s">
        <v>27</v>
      </c>
      <c r="X78" s="28" t="n">
        <v>583.333333333333</v>
      </c>
      <c r="Y78" s="29" t="n">
        <v>1</v>
      </c>
      <c r="Z78" s="30" t="n">
        <f aca="false">X78*Y78</f>
        <v>583.333333333333</v>
      </c>
    </row>
    <row r="79" customFormat="false" ht="26.85" hidden="false" customHeight="false" outlineLevel="0" collapsed="false">
      <c r="B79" s="8"/>
      <c r="C79" s="19" t="n">
        <f aca="false">S79</f>
        <v>66</v>
      </c>
      <c r="D79" s="20" t="str">
        <f aca="false">T79</f>
        <v>ОКПД 2: 29.32.30.390 Камера тормоза КАМАЗ тип 30 </v>
      </c>
      <c r="E79" s="21" t="s">
        <v>23</v>
      </c>
      <c r="F79" s="21" t="s">
        <v>23</v>
      </c>
      <c r="G79" s="21" t="s">
        <v>23</v>
      </c>
      <c r="H79" s="19" t="str">
        <f aca="false">V79</f>
        <v>шт</v>
      </c>
      <c r="I79" s="19" t="str">
        <f aca="false">W79</f>
        <v>да</v>
      </c>
      <c r="J79" s="22" t="n">
        <f aca="false">X79</f>
        <v>1384.25</v>
      </c>
      <c r="K79" s="23" t="n">
        <f aca="false">IF(I79="да",$N$154,1)</f>
        <v>1</v>
      </c>
      <c r="L79" s="22" t="n">
        <f aca="false">J79*K79</f>
        <v>1384.25</v>
      </c>
      <c r="M79" s="24" t="n">
        <f aca="false">Y79</f>
        <v>1</v>
      </c>
      <c r="N79" s="22" t="n">
        <f aca="false">L79*M79</f>
        <v>1384.25</v>
      </c>
      <c r="O79" s="10"/>
      <c r="S79" s="25" t="n">
        <v>66</v>
      </c>
      <c r="T79" s="20" t="s">
        <v>85</v>
      </c>
      <c r="U79" s="26" t="s">
        <v>25</v>
      </c>
      <c r="V79" s="27" t="s">
        <v>26</v>
      </c>
      <c r="W79" s="27" t="s">
        <v>27</v>
      </c>
      <c r="X79" s="28" t="n">
        <v>1384.25</v>
      </c>
      <c r="Y79" s="29" t="n">
        <v>1</v>
      </c>
      <c r="Z79" s="30" t="n">
        <f aca="false">X79*Y79</f>
        <v>1384.25</v>
      </c>
    </row>
    <row r="80" customFormat="false" ht="26.85" hidden="false" customHeight="false" outlineLevel="0" collapsed="false">
      <c r="B80" s="8"/>
      <c r="C80" s="19" t="n">
        <f aca="false">S80</f>
        <v>67</v>
      </c>
      <c r="D80" s="20" t="str">
        <f aca="false">T80</f>
        <v>ОКПД 2: 29.32.30.390 Клапан двухмагистральный </v>
      </c>
      <c r="E80" s="21" t="s">
        <v>23</v>
      </c>
      <c r="F80" s="21" t="s">
        <v>23</v>
      </c>
      <c r="G80" s="21" t="s">
        <v>23</v>
      </c>
      <c r="H80" s="19" t="str">
        <f aca="false">V80</f>
        <v>шт</v>
      </c>
      <c r="I80" s="19" t="str">
        <f aca="false">W80</f>
        <v>да</v>
      </c>
      <c r="J80" s="22" t="n">
        <f aca="false">X80</f>
        <v>392</v>
      </c>
      <c r="K80" s="23" t="n">
        <f aca="false">IF(I80="да",$N$154,1)</f>
        <v>1</v>
      </c>
      <c r="L80" s="22" t="n">
        <f aca="false">J80*K80</f>
        <v>392</v>
      </c>
      <c r="M80" s="24" t="n">
        <f aca="false">Y80</f>
        <v>1</v>
      </c>
      <c r="N80" s="22" t="n">
        <f aca="false">L80*M80</f>
        <v>392</v>
      </c>
      <c r="O80" s="10"/>
      <c r="S80" s="25" t="n">
        <v>67</v>
      </c>
      <c r="T80" s="20" t="s">
        <v>86</v>
      </c>
      <c r="U80" s="26" t="s">
        <v>25</v>
      </c>
      <c r="V80" s="27" t="s">
        <v>26</v>
      </c>
      <c r="W80" s="27" t="s">
        <v>27</v>
      </c>
      <c r="X80" s="28" t="n">
        <v>392</v>
      </c>
      <c r="Y80" s="29" t="n">
        <v>1</v>
      </c>
      <c r="Z80" s="30" t="n">
        <f aca="false">X80*Y80</f>
        <v>392</v>
      </c>
    </row>
    <row r="81" customFormat="false" ht="26.85" hidden="false" customHeight="false" outlineLevel="0" collapsed="false">
      <c r="B81" s="8"/>
      <c r="C81" s="19" t="n">
        <f aca="false">S81</f>
        <v>68</v>
      </c>
      <c r="D81" s="20" t="str">
        <f aca="false">T81</f>
        <v>ОКПД 2: 29.32.30.390 Клапан дифференциальный</v>
      </c>
      <c r="E81" s="21" t="s">
        <v>23</v>
      </c>
      <c r="F81" s="21" t="s">
        <v>23</v>
      </c>
      <c r="G81" s="21" t="s">
        <v>23</v>
      </c>
      <c r="H81" s="19" t="str">
        <f aca="false">V81</f>
        <v>шт</v>
      </c>
      <c r="I81" s="19" t="str">
        <f aca="false">W81</f>
        <v>да</v>
      </c>
      <c r="J81" s="22" t="n">
        <f aca="false">X81</f>
        <v>3540.83333333333</v>
      </c>
      <c r="K81" s="23" t="n">
        <f aca="false">IF(I81="да",$N$154,1)</f>
        <v>1</v>
      </c>
      <c r="L81" s="22" t="n">
        <f aca="false">J81*K81</f>
        <v>3540.83333333333</v>
      </c>
      <c r="M81" s="24" t="n">
        <f aca="false">Y81</f>
        <v>1</v>
      </c>
      <c r="N81" s="22" t="n">
        <f aca="false">L81*M81</f>
        <v>3540.83333333333</v>
      </c>
      <c r="O81" s="10"/>
      <c r="S81" s="25" t="n">
        <v>68</v>
      </c>
      <c r="T81" s="20" t="s">
        <v>87</v>
      </c>
      <c r="U81" s="26" t="s">
        <v>25</v>
      </c>
      <c r="V81" s="27" t="s">
        <v>26</v>
      </c>
      <c r="W81" s="27" t="s">
        <v>27</v>
      </c>
      <c r="X81" s="28" t="n">
        <v>3540.83333333333</v>
      </c>
      <c r="Y81" s="29" t="n">
        <v>1</v>
      </c>
      <c r="Z81" s="30" t="n">
        <f aca="false">X81*Y81</f>
        <v>3540.83333333333</v>
      </c>
    </row>
    <row r="82" customFormat="false" ht="26.85" hidden="false" customHeight="false" outlineLevel="0" collapsed="false">
      <c r="B82" s="8"/>
      <c r="C82" s="19" t="n">
        <f aca="false">S82</f>
        <v>69</v>
      </c>
      <c r="D82" s="20" t="str">
        <f aca="false">T82</f>
        <v>ОКПД 2: 29.32.30.390 Клапан КЭМ 10-03, 24В </v>
      </c>
      <c r="E82" s="21" t="s">
        <v>23</v>
      </c>
      <c r="F82" s="21" t="s">
        <v>23</v>
      </c>
      <c r="G82" s="21" t="s">
        <v>23</v>
      </c>
      <c r="H82" s="19" t="str">
        <f aca="false">V82</f>
        <v>шт</v>
      </c>
      <c r="I82" s="19" t="str">
        <f aca="false">W82</f>
        <v>да</v>
      </c>
      <c r="J82" s="22" t="n">
        <f aca="false">X82</f>
        <v>3063.08333333333</v>
      </c>
      <c r="K82" s="23" t="n">
        <f aca="false">IF(I82="да",$N$154,1)</f>
        <v>1</v>
      </c>
      <c r="L82" s="22" t="n">
        <f aca="false">J82*K82</f>
        <v>3063.08333333333</v>
      </c>
      <c r="M82" s="24" t="n">
        <f aca="false">Y82</f>
        <v>1</v>
      </c>
      <c r="N82" s="22" t="n">
        <f aca="false">L82*M82</f>
        <v>3063.08333333333</v>
      </c>
      <c r="O82" s="10"/>
      <c r="S82" s="25" t="n">
        <v>69</v>
      </c>
      <c r="T82" s="20" t="s">
        <v>88</v>
      </c>
      <c r="U82" s="26" t="s">
        <v>25</v>
      </c>
      <c r="V82" s="27" t="s">
        <v>26</v>
      </c>
      <c r="W82" s="27" t="s">
        <v>27</v>
      </c>
      <c r="X82" s="28" t="n">
        <v>3063.08333333333</v>
      </c>
      <c r="Y82" s="29" t="n">
        <v>1</v>
      </c>
      <c r="Z82" s="30" t="n">
        <f aca="false">X82*Y82</f>
        <v>3063.08333333333</v>
      </c>
    </row>
    <row r="83" customFormat="false" ht="26.85" hidden="false" customHeight="false" outlineLevel="0" collapsed="false">
      <c r="B83" s="8"/>
      <c r="C83" s="19" t="n">
        <f aca="false">S83</f>
        <v>70</v>
      </c>
      <c r="D83" s="20" t="str">
        <f aca="false">T83</f>
        <v>ОКПД 2: 29.32.30.390 Клапан КЭМ 10-04, 24В </v>
      </c>
      <c r="E83" s="21" t="s">
        <v>23</v>
      </c>
      <c r="F83" s="21" t="s">
        <v>23</v>
      </c>
      <c r="G83" s="21" t="s">
        <v>23</v>
      </c>
      <c r="H83" s="19" t="str">
        <f aca="false">V83</f>
        <v>шт</v>
      </c>
      <c r="I83" s="19" t="str">
        <f aca="false">W83</f>
        <v>да</v>
      </c>
      <c r="J83" s="22" t="n">
        <f aca="false">X83</f>
        <v>3063.08333333333</v>
      </c>
      <c r="K83" s="23" t="n">
        <f aca="false">IF(I83="да",$N$154,1)</f>
        <v>1</v>
      </c>
      <c r="L83" s="22" t="n">
        <f aca="false">J83*K83</f>
        <v>3063.08333333333</v>
      </c>
      <c r="M83" s="24" t="n">
        <f aca="false">Y83</f>
        <v>1</v>
      </c>
      <c r="N83" s="22" t="n">
        <f aca="false">L83*M83</f>
        <v>3063.08333333333</v>
      </c>
      <c r="O83" s="10"/>
      <c r="S83" s="25" t="n">
        <v>70</v>
      </c>
      <c r="T83" s="20" t="s">
        <v>89</v>
      </c>
      <c r="U83" s="26" t="s">
        <v>25</v>
      </c>
      <c r="V83" s="27" t="s">
        <v>26</v>
      </c>
      <c r="W83" s="27" t="s">
        <v>27</v>
      </c>
      <c r="X83" s="28" t="n">
        <v>3063.08333333333</v>
      </c>
      <c r="Y83" s="29" t="n">
        <v>1</v>
      </c>
      <c r="Z83" s="30" t="n">
        <f aca="false">X83*Y83</f>
        <v>3063.08333333333</v>
      </c>
    </row>
    <row r="84" customFormat="false" ht="26.85" hidden="false" customHeight="false" outlineLevel="0" collapsed="false">
      <c r="B84" s="8"/>
      <c r="C84" s="19" t="n">
        <f aca="false">S84</f>
        <v>71</v>
      </c>
      <c r="D84" s="20" t="str">
        <f aca="false">T84</f>
        <v>ОКПД 2: 29.32.30.390 Клапан КЭМ 10Д, 24В </v>
      </c>
      <c r="E84" s="21" t="s">
        <v>23</v>
      </c>
      <c r="F84" s="21" t="s">
        <v>23</v>
      </c>
      <c r="G84" s="21" t="s">
        <v>23</v>
      </c>
      <c r="H84" s="19" t="str">
        <f aca="false">V84</f>
        <v>шт</v>
      </c>
      <c r="I84" s="19" t="str">
        <f aca="false">W84</f>
        <v>да</v>
      </c>
      <c r="J84" s="22" t="n">
        <f aca="false">X84</f>
        <v>3440.5</v>
      </c>
      <c r="K84" s="23" t="n">
        <f aca="false">IF(I84="да",$N$154,1)</f>
        <v>1</v>
      </c>
      <c r="L84" s="22" t="n">
        <f aca="false">J84*K84</f>
        <v>3440.5</v>
      </c>
      <c r="M84" s="24" t="n">
        <f aca="false">Y84</f>
        <v>1</v>
      </c>
      <c r="N84" s="22" t="n">
        <f aca="false">L84*M84</f>
        <v>3440.5</v>
      </c>
      <c r="O84" s="10"/>
      <c r="S84" s="25" t="n">
        <v>71</v>
      </c>
      <c r="T84" s="20" t="s">
        <v>90</v>
      </c>
      <c r="U84" s="26" t="s">
        <v>25</v>
      </c>
      <c r="V84" s="27" t="s">
        <v>26</v>
      </c>
      <c r="W84" s="27" t="s">
        <v>27</v>
      </c>
      <c r="X84" s="28" t="n">
        <v>3440.5</v>
      </c>
      <c r="Y84" s="29" t="n">
        <v>1</v>
      </c>
      <c r="Z84" s="30" t="n">
        <f aca="false">X84*Y84</f>
        <v>3440.5</v>
      </c>
    </row>
    <row r="85" customFormat="false" ht="26.85" hidden="false" customHeight="false" outlineLevel="0" collapsed="false">
      <c r="B85" s="8"/>
      <c r="C85" s="19" t="n">
        <f aca="false">S85</f>
        <v>72</v>
      </c>
      <c r="D85" s="20" t="str">
        <f aca="false">T85</f>
        <v>ОКПД 2: 29.32.30.390 Клапан ускорительный </v>
      </c>
      <c r="E85" s="21" t="s">
        <v>23</v>
      </c>
      <c r="F85" s="21" t="s">
        <v>23</v>
      </c>
      <c r="G85" s="21" t="s">
        <v>23</v>
      </c>
      <c r="H85" s="19" t="str">
        <f aca="false">V85</f>
        <v>шт</v>
      </c>
      <c r="I85" s="19" t="str">
        <f aca="false">W85</f>
        <v>да</v>
      </c>
      <c r="J85" s="22" t="n">
        <f aca="false">X85</f>
        <v>1083.25</v>
      </c>
      <c r="K85" s="23" t="n">
        <f aca="false">IF(I85="да",$N$154,1)</f>
        <v>1</v>
      </c>
      <c r="L85" s="22" t="n">
        <f aca="false">J85*K85</f>
        <v>1083.25</v>
      </c>
      <c r="M85" s="24" t="n">
        <f aca="false">Y85</f>
        <v>1</v>
      </c>
      <c r="N85" s="22" t="n">
        <f aca="false">L85*M85</f>
        <v>1083.25</v>
      </c>
      <c r="O85" s="10"/>
      <c r="S85" s="25" t="n">
        <v>72</v>
      </c>
      <c r="T85" s="20" t="s">
        <v>91</v>
      </c>
      <c r="U85" s="26" t="s">
        <v>25</v>
      </c>
      <c r="V85" s="27" t="s">
        <v>26</v>
      </c>
      <c r="W85" s="27" t="s">
        <v>27</v>
      </c>
      <c r="X85" s="28" t="n">
        <v>1083.25</v>
      </c>
      <c r="Y85" s="29" t="n">
        <v>1</v>
      </c>
      <c r="Z85" s="30" t="n">
        <f aca="false">X85*Y85</f>
        <v>1083.25</v>
      </c>
    </row>
    <row r="86" customFormat="false" ht="63" hidden="false" customHeight="false" outlineLevel="0" collapsed="false">
      <c r="B86" s="8"/>
      <c r="C86" s="19" t="n">
        <f aca="false">S86</f>
        <v>73</v>
      </c>
      <c r="D86" s="20" t="str">
        <f aca="false">T86</f>
        <v>ОКПД 2: 29.32.30.390 Колодка тормозная КАМАЗ-6520 (короткая накладка)
(1шт.)</v>
      </c>
      <c r="E86" s="21" t="s">
        <v>23</v>
      </c>
      <c r="F86" s="21" t="s">
        <v>23</v>
      </c>
      <c r="G86" s="21" t="s">
        <v>23</v>
      </c>
      <c r="H86" s="19" t="str">
        <f aca="false">V86</f>
        <v>шт</v>
      </c>
      <c r="I86" s="19" t="str">
        <f aca="false">W86</f>
        <v>да</v>
      </c>
      <c r="J86" s="22" t="n">
        <f aca="false">X86</f>
        <v>2486.75</v>
      </c>
      <c r="K86" s="23" t="n">
        <f aca="false">IF(I86="да",$N$154,1)</f>
        <v>1</v>
      </c>
      <c r="L86" s="22" t="n">
        <f aca="false">J86*K86</f>
        <v>2486.75</v>
      </c>
      <c r="M86" s="24" t="n">
        <f aca="false">Y86</f>
        <v>1</v>
      </c>
      <c r="N86" s="22" t="n">
        <f aca="false">L86*M86</f>
        <v>2486.75</v>
      </c>
      <c r="O86" s="10"/>
      <c r="S86" s="25" t="n">
        <v>73</v>
      </c>
      <c r="T86" s="20" t="s">
        <v>92</v>
      </c>
      <c r="U86" s="26" t="s">
        <v>25</v>
      </c>
      <c r="V86" s="27" t="s">
        <v>26</v>
      </c>
      <c r="W86" s="27" t="s">
        <v>27</v>
      </c>
      <c r="X86" s="28" t="n">
        <v>2486.75</v>
      </c>
      <c r="Y86" s="29" t="n">
        <v>1</v>
      </c>
      <c r="Z86" s="30" t="n">
        <f aca="false">X86*Y86</f>
        <v>2486.75</v>
      </c>
    </row>
    <row r="87" customFormat="false" ht="31.5" hidden="false" customHeight="false" outlineLevel="0" collapsed="false">
      <c r="B87" s="8"/>
      <c r="C87" s="19" t="n">
        <f aca="false">S87</f>
        <v>74</v>
      </c>
      <c r="D87" s="20" t="str">
        <f aca="false">T87</f>
        <v>ОКПД 2: 29.32.30.390 Кольцо КАМАЗ d=36.5 стопорное вала </v>
      </c>
      <c r="E87" s="21" t="s">
        <v>23</v>
      </c>
      <c r="F87" s="21" t="s">
        <v>23</v>
      </c>
      <c r="G87" s="21" t="s">
        <v>23</v>
      </c>
      <c r="H87" s="19" t="str">
        <f aca="false">V87</f>
        <v>шт</v>
      </c>
      <c r="I87" s="19" t="str">
        <f aca="false">W87</f>
        <v>да</v>
      </c>
      <c r="J87" s="22" t="n">
        <f aca="false">X87</f>
        <v>35</v>
      </c>
      <c r="K87" s="23" t="n">
        <f aca="false">IF(I87="да",$N$154,1)</f>
        <v>1</v>
      </c>
      <c r="L87" s="22" t="n">
        <f aca="false">J87*K87</f>
        <v>35</v>
      </c>
      <c r="M87" s="24" t="n">
        <f aca="false">Y87</f>
        <v>1</v>
      </c>
      <c r="N87" s="22" t="n">
        <f aca="false">L87*M87</f>
        <v>35</v>
      </c>
      <c r="O87" s="10"/>
      <c r="S87" s="25" t="n">
        <v>74</v>
      </c>
      <c r="T87" s="20" t="s">
        <v>93</v>
      </c>
      <c r="U87" s="26" t="s">
        <v>25</v>
      </c>
      <c r="V87" s="27" t="s">
        <v>26</v>
      </c>
      <c r="W87" s="27" t="s">
        <v>27</v>
      </c>
      <c r="X87" s="28" t="n">
        <v>35</v>
      </c>
      <c r="Y87" s="29" t="n">
        <v>1</v>
      </c>
      <c r="Z87" s="30" t="n">
        <f aca="false">X87*Y87</f>
        <v>35</v>
      </c>
    </row>
    <row r="88" customFormat="false" ht="31.5" hidden="false" customHeight="false" outlineLevel="0" collapsed="false">
      <c r="B88" s="8"/>
      <c r="C88" s="19" t="n">
        <f aca="false">S88</f>
        <v>75</v>
      </c>
      <c r="D88" s="20" t="str">
        <f aca="false">T88</f>
        <v>ОКПД 2: 29.32.30.390 кольцо стопорное </v>
      </c>
      <c r="E88" s="21" t="s">
        <v>23</v>
      </c>
      <c r="F88" s="21" t="s">
        <v>23</v>
      </c>
      <c r="G88" s="21" t="s">
        <v>23</v>
      </c>
      <c r="H88" s="19" t="str">
        <f aca="false">V88</f>
        <v>шт</v>
      </c>
      <c r="I88" s="19" t="str">
        <f aca="false">W88</f>
        <v>да</v>
      </c>
      <c r="J88" s="22" t="n">
        <f aca="false">X88</f>
        <v>16.3333333333333</v>
      </c>
      <c r="K88" s="23" t="n">
        <f aca="false">IF(I88="да",$N$154,1)</f>
        <v>1</v>
      </c>
      <c r="L88" s="22" t="n">
        <f aca="false">J88*K88</f>
        <v>16.3333333333333</v>
      </c>
      <c r="M88" s="24" t="n">
        <f aca="false">Y88</f>
        <v>1</v>
      </c>
      <c r="N88" s="22" t="n">
        <f aca="false">L88*M88</f>
        <v>16.3333333333333</v>
      </c>
      <c r="O88" s="10"/>
      <c r="S88" s="25" t="n">
        <v>75</v>
      </c>
      <c r="T88" s="20" t="s">
        <v>94</v>
      </c>
      <c r="U88" s="26" t="s">
        <v>25</v>
      </c>
      <c r="V88" s="27" t="s">
        <v>26</v>
      </c>
      <c r="W88" s="27" t="s">
        <v>27</v>
      </c>
      <c r="X88" s="28" t="n">
        <v>16.3333333333333</v>
      </c>
      <c r="Y88" s="29" t="n">
        <v>1</v>
      </c>
      <c r="Z88" s="30" t="n">
        <f aca="false">X88*Y88</f>
        <v>16.3333333333333</v>
      </c>
    </row>
    <row r="89" customFormat="false" ht="63" hidden="false" customHeight="false" outlineLevel="0" collapsed="false">
      <c r="B89" s="8"/>
      <c r="C89" s="19" t="n">
        <f aca="false">S89</f>
        <v>76</v>
      </c>
      <c r="D89" s="20" t="str">
        <f aca="false">T89</f>
        <v>ОКПД 2: 29.32.30.390 Компрессор КАМАЗ (1 цилиндровый) жид. охлаж.
430л/мин. </v>
      </c>
      <c r="E89" s="21" t="s">
        <v>23</v>
      </c>
      <c r="F89" s="21" t="s">
        <v>23</v>
      </c>
      <c r="G89" s="21" t="s">
        <v>23</v>
      </c>
      <c r="H89" s="19" t="str">
        <f aca="false">V89</f>
        <v>шт</v>
      </c>
      <c r="I89" s="19" t="str">
        <f aca="false">W89</f>
        <v>да</v>
      </c>
      <c r="J89" s="22" t="n">
        <f aca="false">X89</f>
        <v>12660.6666666667</v>
      </c>
      <c r="K89" s="23" t="n">
        <f aca="false">IF(I89="да",$N$154,1)</f>
        <v>1</v>
      </c>
      <c r="L89" s="22" t="n">
        <f aca="false">J89*K89</f>
        <v>12660.6666666667</v>
      </c>
      <c r="M89" s="24" t="n">
        <f aca="false">Y89</f>
        <v>1</v>
      </c>
      <c r="N89" s="22" t="n">
        <f aca="false">L89*M89</f>
        <v>12660.6666666667</v>
      </c>
      <c r="O89" s="10"/>
      <c r="S89" s="25" t="n">
        <v>76</v>
      </c>
      <c r="T89" s="20" t="s">
        <v>95</v>
      </c>
      <c r="U89" s="26" t="s">
        <v>25</v>
      </c>
      <c r="V89" s="27" t="s">
        <v>26</v>
      </c>
      <c r="W89" s="27" t="s">
        <v>27</v>
      </c>
      <c r="X89" s="28" t="n">
        <v>12660.6666666667</v>
      </c>
      <c r="Y89" s="29" t="n">
        <v>1</v>
      </c>
      <c r="Z89" s="30" t="n">
        <f aca="false">X89*Y89</f>
        <v>12660.6666666667</v>
      </c>
    </row>
    <row r="90" customFormat="false" ht="26.85" hidden="false" customHeight="false" outlineLevel="0" collapsed="false">
      <c r="B90" s="8"/>
      <c r="C90" s="19" t="n">
        <f aca="false">S90</f>
        <v>77</v>
      </c>
      <c r="D90" s="20" t="str">
        <f aca="false">T90</f>
        <v>ОКПД 2: 29.32.30.390 Кронштейн рычага кабины задний </v>
      </c>
      <c r="E90" s="21" t="s">
        <v>23</v>
      </c>
      <c r="F90" s="21" t="s">
        <v>23</v>
      </c>
      <c r="G90" s="21" t="s">
        <v>23</v>
      </c>
      <c r="H90" s="19" t="str">
        <f aca="false">V90</f>
        <v>шт</v>
      </c>
      <c r="I90" s="19" t="str">
        <f aca="false">W90</f>
        <v>да</v>
      </c>
      <c r="J90" s="22" t="n">
        <f aca="false">X90</f>
        <v>3467.91666666667</v>
      </c>
      <c r="K90" s="23" t="n">
        <f aca="false">IF(I90="да",$N$154,1)</f>
        <v>1</v>
      </c>
      <c r="L90" s="22" t="n">
        <f aca="false">J90*K90</f>
        <v>3467.91666666667</v>
      </c>
      <c r="M90" s="24" t="n">
        <f aca="false">Y90</f>
        <v>1</v>
      </c>
      <c r="N90" s="22" t="n">
        <f aca="false">L90*M90</f>
        <v>3467.91666666667</v>
      </c>
      <c r="O90" s="10"/>
      <c r="S90" s="25" t="n">
        <v>77</v>
      </c>
      <c r="T90" s="20" t="s">
        <v>96</v>
      </c>
      <c r="U90" s="26" t="s">
        <v>25</v>
      </c>
      <c r="V90" s="27" t="s">
        <v>26</v>
      </c>
      <c r="W90" s="27" t="s">
        <v>27</v>
      </c>
      <c r="X90" s="28" t="n">
        <v>3467.91666666667</v>
      </c>
      <c r="Y90" s="29" t="n">
        <v>1</v>
      </c>
      <c r="Z90" s="30" t="n">
        <f aca="false">X90*Y90</f>
        <v>3467.91666666667</v>
      </c>
    </row>
    <row r="91" customFormat="false" ht="26.85" hidden="false" customHeight="false" outlineLevel="0" collapsed="false">
      <c r="B91" s="8"/>
      <c r="C91" s="19" t="n">
        <f aca="false">S91</f>
        <v>78</v>
      </c>
      <c r="D91" s="20" t="str">
        <f aca="false">T91</f>
        <v>ОКПД 2: 29.32.30.390 Крышка АКБ КАМАЗ-6540 пластик </v>
      </c>
      <c r="E91" s="21" t="s">
        <v>23</v>
      </c>
      <c r="F91" s="21" t="s">
        <v>23</v>
      </c>
      <c r="G91" s="21" t="s">
        <v>23</v>
      </c>
      <c r="H91" s="19" t="str">
        <f aca="false">V91</f>
        <v>шт</v>
      </c>
      <c r="I91" s="19" t="str">
        <f aca="false">W91</f>
        <v>да</v>
      </c>
      <c r="J91" s="22" t="n">
        <f aca="false">X91</f>
        <v>3270.16666666667</v>
      </c>
      <c r="K91" s="23" t="n">
        <f aca="false">IF(I91="да",$N$154,1)</f>
        <v>1</v>
      </c>
      <c r="L91" s="22" t="n">
        <f aca="false">J91*K91</f>
        <v>3270.16666666667</v>
      </c>
      <c r="M91" s="24" t="n">
        <f aca="false">Y91</f>
        <v>1</v>
      </c>
      <c r="N91" s="22" t="n">
        <f aca="false">L91*M91</f>
        <v>3270.16666666667</v>
      </c>
      <c r="O91" s="10"/>
      <c r="S91" s="25" t="n">
        <v>78</v>
      </c>
      <c r="T91" s="20" t="s">
        <v>97</v>
      </c>
      <c r="U91" s="26" t="s">
        <v>25</v>
      </c>
      <c r="V91" s="27" t="s">
        <v>26</v>
      </c>
      <c r="W91" s="27" t="s">
        <v>27</v>
      </c>
      <c r="X91" s="28" t="n">
        <v>3270.16666666667</v>
      </c>
      <c r="Y91" s="29" t="n">
        <v>1</v>
      </c>
      <c r="Z91" s="30" t="n">
        <f aca="false">X91*Y91</f>
        <v>3270.16666666667</v>
      </c>
    </row>
    <row r="92" customFormat="false" ht="47.25" hidden="false" customHeight="false" outlineLevel="0" collapsed="false">
      <c r="B92" s="8"/>
      <c r="C92" s="19" t="n">
        <f aca="false">S92</f>
        <v>79</v>
      </c>
      <c r="D92" s="20" t="str">
        <f aca="false">T92</f>
        <v>ОКПД 2: 29.32.30.390 Металлорукав КАМАЗ-ЕВРО с компенсатором
L=295мм</v>
      </c>
      <c r="E92" s="21" t="s">
        <v>23</v>
      </c>
      <c r="F92" s="21" t="s">
        <v>23</v>
      </c>
      <c r="G92" s="21" t="s">
        <v>23</v>
      </c>
      <c r="H92" s="19" t="str">
        <f aca="false">V92</f>
        <v>шт</v>
      </c>
      <c r="I92" s="19" t="str">
        <f aca="false">W92</f>
        <v>да</v>
      </c>
      <c r="J92" s="22" t="n">
        <f aca="false">X92</f>
        <v>2975</v>
      </c>
      <c r="K92" s="23" t="n">
        <f aca="false">IF(I92="да",$N$154,1)</f>
        <v>1</v>
      </c>
      <c r="L92" s="22" t="n">
        <f aca="false">J92*K92</f>
        <v>2975</v>
      </c>
      <c r="M92" s="24" t="n">
        <f aca="false">Y92</f>
        <v>1</v>
      </c>
      <c r="N92" s="22" t="n">
        <f aca="false">L92*M92</f>
        <v>2975</v>
      </c>
      <c r="O92" s="10"/>
      <c r="S92" s="25" t="n">
        <v>79</v>
      </c>
      <c r="T92" s="20" t="s">
        <v>98</v>
      </c>
      <c r="U92" s="26" t="s">
        <v>25</v>
      </c>
      <c r="V92" s="27" t="s">
        <v>26</v>
      </c>
      <c r="W92" s="27" t="s">
        <v>27</v>
      </c>
      <c r="X92" s="28" t="n">
        <v>2975</v>
      </c>
      <c r="Y92" s="29" t="n">
        <v>1</v>
      </c>
      <c r="Z92" s="30" t="n">
        <f aca="false">X92*Y92</f>
        <v>2975</v>
      </c>
    </row>
    <row r="93" customFormat="false" ht="26.85" hidden="false" customHeight="false" outlineLevel="0" collapsed="false">
      <c r="B93" s="8"/>
      <c r="C93" s="19" t="n">
        <f aca="false">S93</f>
        <v>80</v>
      </c>
      <c r="D93" s="20" t="str">
        <f aca="false">T93</f>
        <v>ОКПД 2: 29.32.30.390 Модулятор КАМАЗ 24V АБС </v>
      </c>
      <c r="E93" s="21" t="s">
        <v>23</v>
      </c>
      <c r="F93" s="21" t="s">
        <v>23</v>
      </c>
      <c r="G93" s="21" t="s">
        <v>23</v>
      </c>
      <c r="H93" s="19" t="str">
        <f aca="false">V93</f>
        <v>шт</v>
      </c>
      <c r="I93" s="19" t="str">
        <f aca="false">W93</f>
        <v>да</v>
      </c>
      <c r="J93" s="22" t="n">
        <f aca="false">X93</f>
        <v>2839.08333333333</v>
      </c>
      <c r="K93" s="23" t="n">
        <f aca="false">IF(I93="да",$N$154,1)</f>
        <v>1</v>
      </c>
      <c r="L93" s="22" t="n">
        <f aca="false">J93*K93</f>
        <v>2839.08333333333</v>
      </c>
      <c r="M93" s="24" t="n">
        <f aca="false">Y93</f>
        <v>1</v>
      </c>
      <c r="N93" s="22" t="n">
        <f aca="false">L93*M93</f>
        <v>2839.08333333333</v>
      </c>
      <c r="O93" s="10"/>
      <c r="S93" s="25" t="n">
        <v>80</v>
      </c>
      <c r="T93" s="20" t="s">
        <v>99</v>
      </c>
      <c r="U93" s="26" t="s">
        <v>25</v>
      </c>
      <c r="V93" s="27" t="s">
        <v>26</v>
      </c>
      <c r="W93" s="27" t="s">
        <v>27</v>
      </c>
      <c r="X93" s="28" t="n">
        <v>2839.08333333333</v>
      </c>
      <c r="Y93" s="29" t="n">
        <v>1</v>
      </c>
      <c r="Z93" s="30" t="n">
        <f aca="false">X93*Y93</f>
        <v>2839.08333333333</v>
      </c>
    </row>
    <row r="94" customFormat="false" ht="26.85" hidden="false" customHeight="false" outlineLevel="0" collapsed="false">
      <c r="B94" s="8"/>
      <c r="C94" s="19" t="n">
        <f aca="false">S94</f>
        <v>81</v>
      </c>
      <c r="D94" s="20" t="str">
        <f aca="false">T94</f>
        <v>ОКПД 2: 29.32.30.390 Мотор-редуктор стеклоочистителя КАМАЗ 24v </v>
      </c>
      <c r="E94" s="21" t="s">
        <v>23</v>
      </c>
      <c r="F94" s="21" t="s">
        <v>23</v>
      </c>
      <c r="G94" s="21" t="s">
        <v>23</v>
      </c>
      <c r="H94" s="19" t="str">
        <f aca="false">V94</f>
        <v>шт</v>
      </c>
      <c r="I94" s="19" t="str">
        <f aca="false">W94</f>
        <v>да</v>
      </c>
      <c r="J94" s="22" t="n">
        <f aca="false">X94</f>
        <v>1574.41666666667</v>
      </c>
      <c r="K94" s="23" t="n">
        <f aca="false">IF(I94="да",$N$154,1)</f>
        <v>1</v>
      </c>
      <c r="L94" s="22" t="n">
        <f aca="false">J94*K94</f>
        <v>1574.41666666667</v>
      </c>
      <c r="M94" s="24" t="n">
        <f aca="false">Y94</f>
        <v>1</v>
      </c>
      <c r="N94" s="22" t="n">
        <f aca="false">L94*M94</f>
        <v>1574.41666666667</v>
      </c>
      <c r="O94" s="10"/>
      <c r="S94" s="25" t="n">
        <v>81</v>
      </c>
      <c r="T94" s="20" t="s">
        <v>100</v>
      </c>
      <c r="U94" s="26" t="s">
        <v>25</v>
      </c>
      <c r="V94" s="27" t="s">
        <v>26</v>
      </c>
      <c r="W94" s="27" t="s">
        <v>27</v>
      </c>
      <c r="X94" s="28" t="n">
        <v>1574.41666666667</v>
      </c>
      <c r="Y94" s="29" t="n">
        <v>1</v>
      </c>
      <c r="Z94" s="30" t="n">
        <f aca="false">X94*Y94</f>
        <v>1574.41666666667</v>
      </c>
    </row>
    <row r="95" customFormat="false" ht="78.75" hidden="false" customHeight="false" outlineLevel="0" collapsed="false">
      <c r="B95" s="8"/>
      <c r="C95" s="19" t="n">
        <f aca="false">S95</f>
        <v>82</v>
      </c>
      <c r="D95" s="20" t="str">
        <f aca="false">T95</f>
        <v>ОКПД 2: 29.32.30.390 Накладка тормозной колодки КАМАЗ-6520, 6560 (13-)
сверленая расточен. комплект 8шт. с заклепками</v>
      </c>
      <c r="E95" s="21" t="s">
        <v>23</v>
      </c>
      <c r="F95" s="21" t="s">
        <v>23</v>
      </c>
      <c r="G95" s="21" t="s">
        <v>23</v>
      </c>
      <c r="H95" s="19" t="str">
        <f aca="false">V95</f>
        <v>шт</v>
      </c>
      <c r="I95" s="19" t="str">
        <f aca="false">W95</f>
        <v>да</v>
      </c>
      <c r="J95" s="22" t="n">
        <f aca="false">X95</f>
        <v>2316.41666666667</v>
      </c>
      <c r="K95" s="23" t="n">
        <f aca="false">IF(I95="да",$N$154,1)</f>
        <v>1</v>
      </c>
      <c r="L95" s="22" t="n">
        <f aca="false">J95*K95</f>
        <v>2316.41666666667</v>
      </c>
      <c r="M95" s="24" t="n">
        <f aca="false">Y95</f>
        <v>1</v>
      </c>
      <c r="N95" s="22" t="n">
        <f aca="false">L95*M95</f>
        <v>2316.41666666667</v>
      </c>
      <c r="O95" s="10"/>
      <c r="S95" s="25" t="n">
        <v>82</v>
      </c>
      <c r="T95" s="20" t="s">
        <v>101</v>
      </c>
      <c r="U95" s="26" t="s">
        <v>25</v>
      </c>
      <c r="V95" s="27" t="s">
        <v>26</v>
      </c>
      <c r="W95" s="27" t="s">
        <v>27</v>
      </c>
      <c r="X95" s="28" t="n">
        <v>2316.41666666667</v>
      </c>
      <c r="Y95" s="29" t="n">
        <v>1</v>
      </c>
      <c r="Z95" s="30" t="n">
        <f aca="false">X95*Y95</f>
        <v>2316.41666666667</v>
      </c>
    </row>
    <row r="96" customFormat="false" ht="47.25" hidden="false" customHeight="false" outlineLevel="0" collapsed="false">
      <c r="B96" s="8"/>
      <c r="C96" s="19" t="n">
        <f aca="false">S96</f>
        <v>83</v>
      </c>
      <c r="D96" s="20" t="str">
        <f aca="false">T96</f>
        <v>ОКПД 2: 29.32.30.390 Натяжитель ремня КАМАЗ-ЕВРО-5 автоматический </v>
      </c>
      <c r="E96" s="21" t="s">
        <v>23</v>
      </c>
      <c r="F96" s="21" t="s">
        <v>23</v>
      </c>
      <c r="G96" s="21" t="s">
        <v>23</v>
      </c>
      <c r="H96" s="19" t="str">
        <f aca="false">V96</f>
        <v>шт</v>
      </c>
      <c r="I96" s="19" t="str">
        <f aca="false">W96</f>
        <v>да</v>
      </c>
      <c r="J96" s="22" t="n">
        <f aca="false">X96</f>
        <v>2944.08333333333</v>
      </c>
      <c r="K96" s="23" t="n">
        <f aca="false">IF(I96="да",$N$154,1)</f>
        <v>1</v>
      </c>
      <c r="L96" s="22" t="n">
        <f aca="false">J96*K96</f>
        <v>2944.08333333333</v>
      </c>
      <c r="M96" s="24" t="n">
        <f aca="false">Y96</f>
        <v>1</v>
      </c>
      <c r="N96" s="22" t="n">
        <f aca="false">L96*M96</f>
        <v>2944.08333333333</v>
      </c>
      <c r="O96" s="10"/>
      <c r="S96" s="25" t="n">
        <v>83</v>
      </c>
      <c r="T96" s="20" t="s">
        <v>102</v>
      </c>
      <c r="U96" s="26" t="s">
        <v>25</v>
      </c>
      <c r="V96" s="27" t="s">
        <v>26</v>
      </c>
      <c r="W96" s="27" t="s">
        <v>27</v>
      </c>
      <c r="X96" s="28" t="n">
        <v>2944.08333333333</v>
      </c>
      <c r="Y96" s="29" t="n">
        <v>1</v>
      </c>
      <c r="Z96" s="30" t="n">
        <f aca="false">X96*Y96</f>
        <v>2944.08333333333</v>
      </c>
    </row>
    <row r="97" customFormat="false" ht="15.75" hidden="false" customHeight="false" outlineLevel="0" collapsed="false">
      <c r="B97" s="8"/>
      <c r="C97" s="19" t="n">
        <f aca="false">S97</f>
        <v>84</v>
      </c>
      <c r="D97" s="20" t="str">
        <f aca="false">T97</f>
        <v>ОКПД 2: 29.32.30.390 Ось сателлита </v>
      </c>
      <c r="E97" s="21" t="s">
        <v>23</v>
      </c>
      <c r="F97" s="21" t="s">
        <v>23</v>
      </c>
      <c r="G97" s="21" t="s">
        <v>23</v>
      </c>
      <c r="H97" s="19" t="str">
        <f aca="false">V97</f>
        <v>шт</v>
      </c>
      <c r="I97" s="19" t="str">
        <f aca="false">W97</f>
        <v>да</v>
      </c>
      <c r="J97" s="22" t="n">
        <f aca="false">X97</f>
        <v>1142.16666666667</v>
      </c>
      <c r="K97" s="23" t="n">
        <f aca="false">IF(I97="да",$N$154,1)</f>
        <v>1</v>
      </c>
      <c r="L97" s="22" t="n">
        <f aca="false">J97*K97</f>
        <v>1142.16666666667</v>
      </c>
      <c r="M97" s="24" t="n">
        <f aca="false">Y97</f>
        <v>1</v>
      </c>
      <c r="N97" s="22" t="n">
        <f aca="false">L97*M97</f>
        <v>1142.16666666667</v>
      </c>
      <c r="O97" s="10"/>
      <c r="S97" s="25" t="n">
        <v>84</v>
      </c>
      <c r="T97" s="20" t="s">
        <v>103</v>
      </c>
      <c r="U97" s="26" t="s">
        <v>25</v>
      </c>
      <c r="V97" s="27" t="s">
        <v>26</v>
      </c>
      <c r="W97" s="27" t="s">
        <v>27</v>
      </c>
      <c r="X97" s="28" t="n">
        <v>1142.16666666667</v>
      </c>
      <c r="Y97" s="29" t="n">
        <v>1</v>
      </c>
      <c r="Z97" s="30" t="n">
        <f aca="false">X97*Y97</f>
        <v>1142.16666666667</v>
      </c>
    </row>
    <row r="98" customFormat="false" ht="63" hidden="false" customHeight="false" outlineLevel="0" collapsed="false">
      <c r="B98" s="8"/>
      <c r="C98" s="19" t="n">
        <f aca="false">S98</f>
        <v>85</v>
      </c>
      <c r="D98" s="20" t="str">
        <f aca="false">T98</f>
        <v>ОКПД 2: 29.32.30.390 Патрубок КАМАЗ радиатора верхний (L=390мм, d=60)
силикон</v>
      </c>
      <c r="E98" s="21" t="s">
        <v>23</v>
      </c>
      <c r="F98" s="21" t="s">
        <v>23</v>
      </c>
      <c r="G98" s="21" t="s">
        <v>23</v>
      </c>
      <c r="H98" s="19" t="str">
        <f aca="false">V98</f>
        <v>шт</v>
      </c>
      <c r="I98" s="19" t="str">
        <f aca="false">W98</f>
        <v>да</v>
      </c>
      <c r="J98" s="22" t="n">
        <f aca="false">X98</f>
        <v>637</v>
      </c>
      <c r="K98" s="23" t="n">
        <f aca="false">IF(I98="да",$N$154,1)</f>
        <v>1</v>
      </c>
      <c r="L98" s="22" t="n">
        <f aca="false">J98*K98</f>
        <v>637</v>
      </c>
      <c r="M98" s="24" t="n">
        <f aca="false">Y98</f>
        <v>1</v>
      </c>
      <c r="N98" s="22" t="n">
        <f aca="false">L98*M98</f>
        <v>637</v>
      </c>
      <c r="O98" s="10"/>
      <c r="S98" s="25" t="n">
        <v>85</v>
      </c>
      <c r="T98" s="20" t="s">
        <v>104</v>
      </c>
      <c r="U98" s="26" t="s">
        <v>25</v>
      </c>
      <c r="V98" s="27" t="s">
        <v>26</v>
      </c>
      <c r="W98" s="27" t="s">
        <v>27</v>
      </c>
      <c r="X98" s="28" t="n">
        <v>637</v>
      </c>
      <c r="Y98" s="29" t="n">
        <v>1</v>
      </c>
      <c r="Z98" s="30" t="n">
        <f aca="false">X98*Y98</f>
        <v>637</v>
      </c>
    </row>
    <row r="99" customFormat="false" ht="26.85" hidden="false" customHeight="false" outlineLevel="0" collapsed="false">
      <c r="B99" s="8"/>
      <c r="C99" s="19" t="n">
        <f aca="false">S99</f>
        <v>86</v>
      </c>
      <c r="D99" s="20" t="str">
        <f aca="false">T99</f>
        <v>ОКПД 2: 29.32.30.390 Патрубок КАМАЗ радиатора верхний (силикон) </v>
      </c>
      <c r="E99" s="21" t="s">
        <v>23</v>
      </c>
      <c r="F99" s="21" t="s">
        <v>23</v>
      </c>
      <c r="G99" s="21" t="s">
        <v>23</v>
      </c>
      <c r="H99" s="19" t="str">
        <f aca="false">V99</f>
        <v>шт</v>
      </c>
      <c r="I99" s="19" t="str">
        <f aca="false">W99</f>
        <v>да</v>
      </c>
      <c r="J99" s="22" t="n">
        <f aca="false">X99</f>
        <v>359.916666666667</v>
      </c>
      <c r="K99" s="23" t="n">
        <f aca="false">IF(I99="да",$N$154,1)</f>
        <v>1</v>
      </c>
      <c r="L99" s="22" t="n">
        <f aca="false">J99*K99</f>
        <v>359.916666666667</v>
      </c>
      <c r="M99" s="24" t="n">
        <f aca="false">Y99</f>
        <v>1</v>
      </c>
      <c r="N99" s="22" t="n">
        <f aca="false">L99*M99</f>
        <v>359.916666666667</v>
      </c>
      <c r="O99" s="10"/>
      <c r="S99" s="25" t="n">
        <v>86</v>
      </c>
      <c r="T99" s="20" t="s">
        <v>105</v>
      </c>
      <c r="U99" s="26" t="s">
        <v>25</v>
      </c>
      <c r="V99" s="27" t="s">
        <v>26</v>
      </c>
      <c r="W99" s="27" t="s">
        <v>27</v>
      </c>
      <c r="X99" s="28" t="n">
        <v>359.916666666667</v>
      </c>
      <c r="Y99" s="29" t="n">
        <v>1</v>
      </c>
      <c r="Z99" s="30" t="n">
        <f aca="false">X99*Y99</f>
        <v>359.916666666667</v>
      </c>
    </row>
    <row r="100" customFormat="false" ht="26.85" hidden="false" customHeight="false" outlineLevel="0" collapsed="false">
      <c r="B100" s="8"/>
      <c r="C100" s="19" t="n">
        <f aca="false">S100</f>
        <v>87</v>
      </c>
      <c r="D100" s="20" t="str">
        <f aca="false">T100</f>
        <v>ОКПД 2: 29.32.30.390 Патрубок КАМАЗ-6520 ЕВРО радиатора (силикон) </v>
      </c>
      <c r="E100" s="21" t="s">
        <v>23</v>
      </c>
      <c r="F100" s="21" t="s">
        <v>23</v>
      </c>
      <c r="G100" s="21" t="s">
        <v>23</v>
      </c>
      <c r="H100" s="19" t="str">
        <f aca="false">V100</f>
        <v>шт</v>
      </c>
      <c r="I100" s="19" t="str">
        <f aca="false">W100</f>
        <v>да</v>
      </c>
      <c r="J100" s="22" t="n">
        <f aca="false">X100</f>
        <v>730.916666666667</v>
      </c>
      <c r="K100" s="23" t="n">
        <f aca="false">IF(I100="да",$N$154,1)</f>
        <v>1</v>
      </c>
      <c r="L100" s="22" t="n">
        <f aca="false">J100*K100</f>
        <v>730.916666666667</v>
      </c>
      <c r="M100" s="24" t="n">
        <f aca="false">Y100</f>
        <v>1</v>
      </c>
      <c r="N100" s="22" t="n">
        <f aca="false">L100*M100</f>
        <v>730.916666666667</v>
      </c>
      <c r="O100" s="10"/>
      <c r="S100" s="25" t="n">
        <v>87</v>
      </c>
      <c r="T100" s="20" t="s">
        <v>106</v>
      </c>
      <c r="U100" s="26" t="s">
        <v>25</v>
      </c>
      <c r="V100" s="27" t="s">
        <v>26</v>
      </c>
      <c r="W100" s="27" t="s">
        <v>27</v>
      </c>
      <c r="X100" s="28" t="n">
        <v>730.916666666667</v>
      </c>
      <c r="Y100" s="29" t="n">
        <v>1</v>
      </c>
      <c r="Z100" s="30" t="n">
        <f aca="false">X100*Y100</f>
        <v>730.916666666667</v>
      </c>
    </row>
    <row r="101" customFormat="false" ht="26.85" hidden="false" customHeight="false" outlineLevel="0" collapsed="false">
      <c r="B101" s="8"/>
      <c r="C101" s="19" t="n">
        <f aca="false">S101</f>
        <v>88</v>
      </c>
      <c r="D101" s="20" t="str">
        <f aca="false">T101</f>
        <v>ОКПД 2: 29.32.30.390 Подушка КАМАЗ-ЕВРО стабилизатора </v>
      </c>
      <c r="E101" s="21" t="s">
        <v>23</v>
      </c>
      <c r="F101" s="21" t="s">
        <v>23</v>
      </c>
      <c r="G101" s="21" t="s">
        <v>23</v>
      </c>
      <c r="H101" s="19" t="str">
        <f aca="false">V101</f>
        <v>шт</v>
      </c>
      <c r="I101" s="19" t="str">
        <f aca="false">W101</f>
        <v>да</v>
      </c>
      <c r="J101" s="22" t="n">
        <f aca="false">X101</f>
        <v>556.5</v>
      </c>
      <c r="K101" s="23" t="n">
        <f aca="false">IF(I101="да",$N$154,1)</f>
        <v>1</v>
      </c>
      <c r="L101" s="22" t="n">
        <f aca="false">J101*K101</f>
        <v>556.5</v>
      </c>
      <c r="M101" s="24" t="n">
        <f aca="false">Y101</f>
        <v>1</v>
      </c>
      <c r="N101" s="22" t="n">
        <f aca="false">L101*M101</f>
        <v>556.5</v>
      </c>
      <c r="O101" s="10"/>
      <c r="S101" s="25" t="n">
        <v>88</v>
      </c>
      <c r="T101" s="20" t="s">
        <v>107</v>
      </c>
      <c r="U101" s="26" t="s">
        <v>25</v>
      </c>
      <c r="V101" s="27" t="s">
        <v>26</v>
      </c>
      <c r="W101" s="27" t="s">
        <v>27</v>
      </c>
      <c r="X101" s="28" t="n">
        <v>556.5</v>
      </c>
      <c r="Y101" s="29" t="n">
        <v>1</v>
      </c>
      <c r="Z101" s="30" t="n">
        <f aca="false">X101*Y101</f>
        <v>556.5</v>
      </c>
    </row>
    <row r="102" customFormat="false" ht="26.85" hidden="false" customHeight="false" outlineLevel="0" collapsed="false">
      <c r="B102" s="8"/>
      <c r="C102" s="19" t="n">
        <f aca="false">S102</f>
        <v>89</v>
      </c>
      <c r="D102" s="20" t="str">
        <f aca="false">T102</f>
        <v>ОКПД 2: 29.32.30.390 Подшипник роликовый игольчатый К30х42х30Н </v>
      </c>
      <c r="E102" s="21" t="s">
        <v>23</v>
      </c>
      <c r="F102" s="21" t="s">
        <v>23</v>
      </c>
      <c r="G102" s="21" t="s">
        <v>23</v>
      </c>
      <c r="H102" s="19" t="str">
        <f aca="false">V102</f>
        <v>шт</v>
      </c>
      <c r="I102" s="19" t="str">
        <f aca="false">W102</f>
        <v>да</v>
      </c>
      <c r="J102" s="22" t="n">
        <f aca="false">X102</f>
        <v>264.833333333333</v>
      </c>
      <c r="K102" s="23" t="n">
        <f aca="false">IF(I102="да",$N$154,1)</f>
        <v>1</v>
      </c>
      <c r="L102" s="22" t="n">
        <f aca="false">J102*K102</f>
        <v>264.833333333333</v>
      </c>
      <c r="M102" s="24" t="n">
        <f aca="false">Y102</f>
        <v>1</v>
      </c>
      <c r="N102" s="22" t="n">
        <f aca="false">L102*M102</f>
        <v>264.833333333333</v>
      </c>
      <c r="O102" s="10"/>
      <c r="S102" s="25" t="n">
        <v>89</v>
      </c>
      <c r="T102" s="20" t="s">
        <v>108</v>
      </c>
      <c r="U102" s="26" t="s">
        <v>25</v>
      </c>
      <c r="V102" s="27" t="s">
        <v>26</v>
      </c>
      <c r="W102" s="27" t="s">
        <v>27</v>
      </c>
      <c r="X102" s="28" t="n">
        <v>264.833333333333</v>
      </c>
      <c r="Y102" s="29" t="n">
        <v>1</v>
      </c>
      <c r="Z102" s="30" t="n">
        <f aca="false">X102*Y102</f>
        <v>264.833333333333</v>
      </c>
    </row>
    <row r="103" customFormat="false" ht="26.85" hidden="false" customHeight="false" outlineLevel="0" collapsed="false">
      <c r="B103" s="8"/>
      <c r="C103" s="19" t="n">
        <f aca="false">S103</f>
        <v>90</v>
      </c>
      <c r="D103" s="20" t="str">
        <f aca="false">T103</f>
        <v>ОКПД 2: 29.32.30.390 Подшипник ступицы КАМАЗ-6520 задней внутренний </v>
      </c>
      <c r="E103" s="21" t="s">
        <v>23</v>
      </c>
      <c r="F103" s="21" t="s">
        <v>23</v>
      </c>
      <c r="G103" s="21" t="s">
        <v>23</v>
      </c>
      <c r="H103" s="19" t="str">
        <f aca="false">V103</f>
        <v>шт</v>
      </c>
      <c r="I103" s="19" t="str">
        <f aca="false">W103</f>
        <v>да</v>
      </c>
      <c r="J103" s="22" t="n">
        <f aca="false">X103</f>
        <v>1737.75</v>
      </c>
      <c r="K103" s="23" t="n">
        <f aca="false">IF(I103="да",$N$154,1)</f>
        <v>1</v>
      </c>
      <c r="L103" s="22" t="n">
        <f aca="false">J103*K103</f>
        <v>1737.75</v>
      </c>
      <c r="M103" s="24" t="n">
        <f aca="false">Y103</f>
        <v>1</v>
      </c>
      <c r="N103" s="22" t="n">
        <f aca="false">L103*M103</f>
        <v>1737.75</v>
      </c>
      <c r="O103" s="10"/>
      <c r="S103" s="25" t="n">
        <v>90</v>
      </c>
      <c r="T103" s="20" t="s">
        <v>109</v>
      </c>
      <c r="U103" s="26" t="s">
        <v>25</v>
      </c>
      <c r="V103" s="27" t="s">
        <v>26</v>
      </c>
      <c r="W103" s="27" t="s">
        <v>27</v>
      </c>
      <c r="X103" s="28" t="n">
        <v>1737.75</v>
      </c>
      <c r="Y103" s="29" t="n">
        <v>1</v>
      </c>
      <c r="Z103" s="30" t="n">
        <f aca="false">X103*Y103</f>
        <v>1737.75</v>
      </c>
    </row>
    <row r="104" customFormat="false" ht="26.85" hidden="false" customHeight="false" outlineLevel="0" collapsed="false">
      <c r="B104" s="8"/>
      <c r="C104" s="19" t="n">
        <f aca="false">S104</f>
        <v>91</v>
      </c>
      <c r="D104" s="20" t="str">
        <f aca="false">T104</f>
        <v>ОКПД 2: 29.32.30.390 Подшипник ступицы КАМАЗ-6520 задней наружный </v>
      </c>
      <c r="E104" s="21" t="s">
        <v>23</v>
      </c>
      <c r="F104" s="21" t="s">
        <v>23</v>
      </c>
      <c r="G104" s="21" t="s">
        <v>23</v>
      </c>
      <c r="H104" s="19" t="str">
        <f aca="false">V104</f>
        <v>шт</v>
      </c>
      <c r="I104" s="19" t="str">
        <f aca="false">W104</f>
        <v>да</v>
      </c>
      <c r="J104" s="22" t="n">
        <f aca="false">X104</f>
        <v>2760.91666666667</v>
      </c>
      <c r="K104" s="23" t="n">
        <f aca="false">IF(I104="да",$N$154,1)</f>
        <v>1</v>
      </c>
      <c r="L104" s="22" t="n">
        <f aca="false">J104*K104</f>
        <v>2760.91666666667</v>
      </c>
      <c r="M104" s="24" t="n">
        <f aca="false">Y104</f>
        <v>1</v>
      </c>
      <c r="N104" s="22" t="n">
        <f aca="false">L104*M104</f>
        <v>2760.91666666667</v>
      </c>
      <c r="O104" s="10"/>
      <c r="S104" s="25" t="n">
        <v>91</v>
      </c>
      <c r="T104" s="20" t="s">
        <v>110</v>
      </c>
      <c r="U104" s="26" t="s">
        <v>25</v>
      </c>
      <c r="V104" s="27" t="s">
        <v>26</v>
      </c>
      <c r="W104" s="27" t="s">
        <v>27</v>
      </c>
      <c r="X104" s="28" t="n">
        <v>2760.91666666667</v>
      </c>
      <c r="Y104" s="29" t="n">
        <v>1</v>
      </c>
      <c r="Z104" s="30" t="n">
        <f aca="false">X104*Y104</f>
        <v>2760.91666666667</v>
      </c>
    </row>
    <row r="105" customFormat="false" ht="39.55" hidden="false" customHeight="false" outlineLevel="0" collapsed="false">
      <c r="B105" s="8"/>
      <c r="C105" s="19" t="n">
        <f aca="false">S105</f>
        <v>92</v>
      </c>
      <c r="D105" s="20" t="str">
        <f aca="false">T105</f>
        <v>ОКПД 2: 29.32.30.390 Подшипник ступицы КАМАЗ-6520 передний
внутренний </v>
      </c>
      <c r="E105" s="21" t="s">
        <v>23</v>
      </c>
      <c r="F105" s="21" t="s">
        <v>23</v>
      </c>
      <c r="G105" s="21" t="s">
        <v>23</v>
      </c>
      <c r="H105" s="19" t="str">
        <f aca="false">V105</f>
        <v>шт</v>
      </c>
      <c r="I105" s="19" t="str">
        <f aca="false">W105</f>
        <v>да</v>
      </c>
      <c r="J105" s="22" t="n">
        <f aca="false">X105</f>
        <v>950.833333333333</v>
      </c>
      <c r="K105" s="23" t="n">
        <f aca="false">IF(I105="да",$N$154,1)</f>
        <v>1</v>
      </c>
      <c r="L105" s="22" t="n">
        <f aca="false">J105*K105</f>
        <v>950.833333333333</v>
      </c>
      <c r="M105" s="24" t="n">
        <f aca="false">Y105</f>
        <v>1</v>
      </c>
      <c r="N105" s="22" t="n">
        <f aca="false">L105*M105</f>
        <v>950.833333333333</v>
      </c>
      <c r="O105" s="10"/>
      <c r="S105" s="25" t="n">
        <v>92</v>
      </c>
      <c r="T105" s="20" t="s">
        <v>111</v>
      </c>
      <c r="U105" s="26" t="s">
        <v>25</v>
      </c>
      <c r="V105" s="27" t="s">
        <v>26</v>
      </c>
      <c r="W105" s="27" t="s">
        <v>27</v>
      </c>
      <c r="X105" s="28" t="n">
        <v>950.833333333333</v>
      </c>
      <c r="Y105" s="29" t="n">
        <v>1</v>
      </c>
      <c r="Z105" s="30" t="n">
        <f aca="false">X105*Y105</f>
        <v>950.833333333333</v>
      </c>
    </row>
    <row r="106" customFormat="false" ht="39.55" hidden="false" customHeight="false" outlineLevel="0" collapsed="false">
      <c r="B106" s="8"/>
      <c r="C106" s="19" t="n">
        <f aca="false">S106</f>
        <v>93</v>
      </c>
      <c r="D106" s="20" t="str">
        <f aca="false">T106</f>
        <v>ОКПД 2: 29.32.30.390 Подшипник ступицы КАМАЗ-6520 передний
наружный</v>
      </c>
      <c r="E106" s="21" t="s">
        <v>23</v>
      </c>
      <c r="F106" s="21" t="s">
        <v>23</v>
      </c>
      <c r="G106" s="21" t="s">
        <v>23</v>
      </c>
      <c r="H106" s="19" t="str">
        <f aca="false">V106</f>
        <v>шт</v>
      </c>
      <c r="I106" s="19" t="str">
        <f aca="false">W106</f>
        <v>да</v>
      </c>
      <c r="J106" s="22" t="n">
        <f aca="false">X106</f>
        <v>634.083333333333</v>
      </c>
      <c r="K106" s="23" t="n">
        <f aca="false">IF(I106="да",$N$154,1)</f>
        <v>1</v>
      </c>
      <c r="L106" s="22" t="n">
        <f aca="false">J106*K106</f>
        <v>634.083333333333</v>
      </c>
      <c r="M106" s="24" t="n">
        <f aca="false">Y106</f>
        <v>1</v>
      </c>
      <c r="N106" s="22" t="n">
        <f aca="false">L106*M106</f>
        <v>634.083333333333</v>
      </c>
      <c r="O106" s="10"/>
      <c r="S106" s="25" t="n">
        <v>93</v>
      </c>
      <c r="T106" s="20" t="s">
        <v>112</v>
      </c>
      <c r="U106" s="26" t="s">
        <v>25</v>
      </c>
      <c r="V106" s="27" t="s">
        <v>26</v>
      </c>
      <c r="W106" s="27" t="s">
        <v>27</v>
      </c>
      <c r="X106" s="28" t="n">
        <v>634.083333333333</v>
      </c>
      <c r="Y106" s="29" t="n">
        <v>1</v>
      </c>
      <c r="Z106" s="30" t="n">
        <f aca="false">X106*Y106</f>
        <v>634.083333333333</v>
      </c>
    </row>
    <row r="107" customFormat="false" ht="39.55" hidden="false" customHeight="false" outlineLevel="0" collapsed="false">
      <c r="B107" s="8"/>
      <c r="C107" s="19" t="n">
        <f aca="false">S107</f>
        <v>94</v>
      </c>
      <c r="D107" s="20" t="str">
        <f aca="false">T107</f>
        <v>ОКПД 2: 29.32.30.390 Прокладка двигателя КАМАЗ-ЕВРО-4 полный
комплект</v>
      </c>
      <c r="E107" s="21" t="s">
        <v>23</v>
      </c>
      <c r="F107" s="21" t="s">
        <v>23</v>
      </c>
      <c r="G107" s="21" t="s">
        <v>23</v>
      </c>
      <c r="H107" s="19" t="str">
        <f aca="false">V107</f>
        <v>шт</v>
      </c>
      <c r="I107" s="19" t="str">
        <f aca="false">W107</f>
        <v>да</v>
      </c>
      <c r="J107" s="22" t="n">
        <f aca="false">X107</f>
        <v>4503.91666666667</v>
      </c>
      <c r="K107" s="23" t="n">
        <f aca="false">IF(I107="да",$N$154,1)</f>
        <v>1</v>
      </c>
      <c r="L107" s="22" t="n">
        <f aca="false">J107*K107</f>
        <v>4503.91666666667</v>
      </c>
      <c r="M107" s="24" t="n">
        <f aca="false">Y107</f>
        <v>1</v>
      </c>
      <c r="N107" s="22" t="n">
        <f aca="false">L107*M107</f>
        <v>4503.91666666667</v>
      </c>
      <c r="O107" s="10"/>
      <c r="S107" s="25" t="n">
        <v>94</v>
      </c>
      <c r="T107" s="20" t="s">
        <v>113</v>
      </c>
      <c r="U107" s="26" t="s">
        <v>25</v>
      </c>
      <c r="V107" s="27" t="s">
        <v>26</v>
      </c>
      <c r="W107" s="27" t="s">
        <v>27</v>
      </c>
      <c r="X107" s="28" t="n">
        <v>4503.91666666667</v>
      </c>
      <c r="Y107" s="29" t="n">
        <v>1</v>
      </c>
      <c r="Z107" s="30" t="n">
        <f aca="false">X107*Y107</f>
        <v>4503.91666666667</v>
      </c>
    </row>
    <row r="108" customFormat="false" ht="26.85" hidden="false" customHeight="false" outlineLevel="0" collapsed="false">
      <c r="B108" s="8"/>
      <c r="C108" s="19" t="n">
        <f aca="false">S108</f>
        <v>95</v>
      </c>
      <c r="D108" s="20" t="str">
        <f aca="false">T108</f>
        <v>ОКПД 2: 29.32.30.390 Радиатор КАМАЗ-6520 медный 3-х рядный </v>
      </c>
      <c r="E108" s="21" t="s">
        <v>23</v>
      </c>
      <c r="F108" s="21" t="s">
        <v>23</v>
      </c>
      <c r="G108" s="21" t="s">
        <v>23</v>
      </c>
      <c r="H108" s="19" t="str">
        <f aca="false">V108</f>
        <v>шт</v>
      </c>
      <c r="I108" s="19" t="str">
        <f aca="false">W108</f>
        <v>да</v>
      </c>
      <c r="J108" s="22" t="n">
        <f aca="false">X108</f>
        <v>21613.6666666667</v>
      </c>
      <c r="K108" s="23" t="n">
        <f aca="false">IF(I108="да",$N$154,1)</f>
        <v>1</v>
      </c>
      <c r="L108" s="22" t="n">
        <f aca="false">J108*K108</f>
        <v>21613.6666666667</v>
      </c>
      <c r="M108" s="24" t="n">
        <f aca="false">Y108</f>
        <v>1</v>
      </c>
      <c r="N108" s="22" t="n">
        <f aca="false">L108*M108</f>
        <v>21613.6666666667</v>
      </c>
      <c r="O108" s="10"/>
      <c r="S108" s="25" t="n">
        <v>95</v>
      </c>
      <c r="T108" s="20" t="s">
        <v>114</v>
      </c>
      <c r="U108" s="26" t="s">
        <v>25</v>
      </c>
      <c r="V108" s="27" t="s">
        <v>26</v>
      </c>
      <c r="W108" s="27" t="s">
        <v>27</v>
      </c>
      <c r="X108" s="28" t="n">
        <v>21613.6666666667</v>
      </c>
      <c r="Y108" s="29" t="n">
        <v>1</v>
      </c>
      <c r="Z108" s="30" t="n">
        <f aca="false">X108*Y108</f>
        <v>21613.6666666667</v>
      </c>
    </row>
    <row r="109" customFormat="false" ht="26.85" hidden="false" customHeight="false" outlineLevel="0" collapsed="false">
      <c r="B109" s="8"/>
      <c r="C109" s="19" t="n">
        <f aca="false">S109</f>
        <v>96</v>
      </c>
      <c r="D109" s="20" t="str">
        <f aca="false">T109</f>
        <v>ОКПД 2: 29.32.30.390 Ремень КАМАЗ-ЕВРО генератора поликлиновой </v>
      </c>
      <c r="E109" s="21" t="s">
        <v>23</v>
      </c>
      <c r="F109" s="21" t="s">
        <v>23</v>
      </c>
      <c r="G109" s="21" t="s">
        <v>23</v>
      </c>
      <c r="H109" s="19" t="str">
        <f aca="false">V109</f>
        <v>шт</v>
      </c>
      <c r="I109" s="19" t="str">
        <f aca="false">W109</f>
        <v>да</v>
      </c>
      <c r="J109" s="22" t="n">
        <f aca="false">X109</f>
        <v>666.75</v>
      </c>
      <c r="K109" s="23" t="n">
        <f aca="false">IF(I109="да",$N$154,1)</f>
        <v>1</v>
      </c>
      <c r="L109" s="22" t="n">
        <f aca="false">J109*K109</f>
        <v>666.75</v>
      </c>
      <c r="M109" s="24" t="n">
        <f aca="false">Y109</f>
        <v>1</v>
      </c>
      <c r="N109" s="22" t="n">
        <f aca="false">L109*M109</f>
        <v>666.75</v>
      </c>
      <c r="O109" s="10"/>
      <c r="S109" s="25" t="n">
        <v>96</v>
      </c>
      <c r="T109" s="20" t="s">
        <v>115</v>
      </c>
      <c r="U109" s="26" t="s">
        <v>25</v>
      </c>
      <c r="V109" s="27" t="s">
        <v>26</v>
      </c>
      <c r="W109" s="27" t="s">
        <v>27</v>
      </c>
      <c r="X109" s="28" t="n">
        <v>666.75</v>
      </c>
      <c r="Y109" s="29" t="n">
        <v>1</v>
      </c>
      <c r="Z109" s="30" t="n">
        <f aca="false">X109*Y109</f>
        <v>666.75</v>
      </c>
    </row>
    <row r="110" customFormat="false" ht="26.85" hidden="false" customHeight="false" outlineLevel="0" collapsed="false">
      <c r="B110" s="8"/>
      <c r="C110" s="19" t="n">
        <f aca="false">S110</f>
        <v>97</v>
      </c>
      <c r="D110" s="20" t="str">
        <f aca="false">T110</f>
        <v>ОКПД 2: 29.32.30.390 Рессора КАМАЗ-6520 задняя (13 листов) L=1600мм </v>
      </c>
      <c r="E110" s="21" t="s">
        <v>23</v>
      </c>
      <c r="F110" s="21" t="s">
        <v>23</v>
      </c>
      <c r="G110" s="21" t="s">
        <v>23</v>
      </c>
      <c r="H110" s="19" t="str">
        <f aca="false">V110</f>
        <v>шт</v>
      </c>
      <c r="I110" s="19" t="str">
        <f aca="false">W110</f>
        <v>да</v>
      </c>
      <c r="J110" s="22" t="n">
        <f aca="false">X110</f>
        <v>50411.6666666667</v>
      </c>
      <c r="K110" s="23" t="n">
        <f aca="false">IF(I110="да",$N$154,1)</f>
        <v>1</v>
      </c>
      <c r="L110" s="22" t="n">
        <f aca="false">J110*K110</f>
        <v>50411.6666666667</v>
      </c>
      <c r="M110" s="24" t="n">
        <f aca="false">Y110</f>
        <v>1</v>
      </c>
      <c r="N110" s="22" t="n">
        <f aca="false">L110*M110</f>
        <v>50411.6666666667</v>
      </c>
      <c r="O110" s="10"/>
      <c r="S110" s="25" t="n">
        <v>97</v>
      </c>
      <c r="T110" s="20" t="s">
        <v>116</v>
      </c>
      <c r="U110" s="26" t="s">
        <v>25</v>
      </c>
      <c r="V110" s="27" t="s">
        <v>26</v>
      </c>
      <c r="W110" s="27" t="s">
        <v>27</v>
      </c>
      <c r="X110" s="28" t="n">
        <v>50411.6666666667</v>
      </c>
      <c r="Y110" s="29" t="n">
        <v>1</v>
      </c>
      <c r="Z110" s="30" t="n">
        <f aca="false">X110*Y110</f>
        <v>50411.6666666667</v>
      </c>
    </row>
    <row r="111" customFormat="false" ht="63" hidden="false" customHeight="false" outlineLevel="0" collapsed="false">
      <c r="B111" s="8"/>
      <c r="C111" s="19" t="n">
        <f aca="false">S111</f>
        <v>98</v>
      </c>
      <c r="D111" s="20" t="str">
        <f aca="false">T111</f>
        <v>ОКПД 2: 29.32.30.390 Рессора КАМАЗ-6520 передняя (12 листов) с ушком
L=1880мм</v>
      </c>
      <c r="E111" s="21" t="s">
        <v>23</v>
      </c>
      <c r="F111" s="21" t="s">
        <v>23</v>
      </c>
      <c r="G111" s="21" t="s">
        <v>23</v>
      </c>
      <c r="H111" s="19" t="str">
        <f aca="false">V111</f>
        <v>шт</v>
      </c>
      <c r="I111" s="19" t="str">
        <f aca="false">W111</f>
        <v>да</v>
      </c>
      <c r="J111" s="22" t="n">
        <f aca="false">X111</f>
        <v>39077.5</v>
      </c>
      <c r="K111" s="23" t="n">
        <f aca="false">IF(I111="да",$N$154,1)</f>
        <v>1</v>
      </c>
      <c r="L111" s="22" t="n">
        <f aca="false">J111*K111</f>
        <v>39077.5</v>
      </c>
      <c r="M111" s="24" t="n">
        <f aca="false">Y111</f>
        <v>1</v>
      </c>
      <c r="N111" s="22" t="n">
        <f aca="false">L111*M111</f>
        <v>39077.5</v>
      </c>
      <c r="O111" s="10"/>
      <c r="S111" s="25" t="n">
        <v>98</v>
      </c>
      <c r="T111" s="20" t="s">
        <v>117</v>
      </c>
      <c r="U111" s="26" t="s">
        <v>25</v>
      </c>
      <c r="V111" s="27" t="s">
        <v>26</v>
      </c>
      <c r="W111" s="27" t="s">
        <v>27</v>
      </c>
      <c r="X111" s="28" t="n">
        <v>39077.5</v>
      </c>
      <c r="Y111" s="29" t="n">
        <v>1</v>
      </c>
      <c r="Z111" s="30" t="n">
        <f aca="false">X111*Y111</f>
        <v>39077.5</v>
      </c>
    </row>
    <row r="112" customFormat="false" ht="26.85" hidden="false" customHeight="false" outlineLevel="0" collapsed="false">
      <c r="B112" s="8"/>
      <c r="C112" s="19" t="n">
        <f aca="false">S112</f>
        <v>99</v>
      </c>
      <c r="D112" s="20" t="str">
        <f aca="false">T112</f>
        <v>ОКПД 2: 29.32.30.390 Ролик натяжной КАМАЗ-ЕВРО (металл) </v>
      </c>
      <c r="E112" s="21" t="s">
        <v>23</v>
      </c>
      <c r="F112" s="21" t="s">
        <v>23</v>
      </c>
      <c r="G112" s="21" t="s">
        <v>23</v>
      </c>
      <c r="H112" s="19" t="str">
        <f aca="false">V112</f>
        <v>шт</v>
      </c>
      <c r="I112" s="19" t="str">
        <f aca="false">W112</f>
        <v>да</v>
      </c>
      <c r="J112" s="22" t="n">
        <f aca="false">X112</f>
        <v>1309</v>
      </c>
      <c r="K112" s="23" t="n">
        <f aca="false">IF(I112="да",$N$154,1)</f>
        <v>1</v>
      </c>
      <c r="L112" s="22" t="n">
        <f aca="false">J112*K112</f>
        <v>1309</v>
      </c>
      <c r="M112" s="24" t="n">
        <f aca="false">Y112</f>
        <v>1</v>
      </c>
      <c r="N112" s="22" t="n">
        <f aca="false">L112*M112</f>
        <v>1309</v>
      </c>
      <c r="O112" s="10"/>
      <c r="S112" s="25" t="n">
        <v>99</v>
      </c>
      <c r="T112" s="20" t="s">
        <v>118</v>
      </c>
      <c r="U112" s="26" t="s">
        <v>25</v>
      </c>
      <c r="V112" s="27" t="s">
        <v>26</v>
      </c>
      <c r="W112" s="27" t="s">
        <v>27</v>
      </c>
      <c r="X112" s="28" t="n">
        <v>1309</v>
      </c>
      <c r="Y112" s="29" t="n">
        <v>1</v>
      </c>
      <c r="Z112" s="30" t="n">
        <f aca="false">X112*Y112</f>
        <v>1309</v>
      </c>
    </row>
    <row r="113" customFormat="false" ht="26.85" hidden="false" customHeight="false" outlineLevel="0" collapsed="false">
      <c r="B113" s="8"/>
      <c r="C113" s="19" t="n">
        <f aca="false">S113</f>
        <v>100</v>
      </c>
      <c r="D113" s="20" t="str">
        <f aca="false">T113</f>
        <v>ОКПД 2: 29.32.30.390 Рукав ОНВ 100х108 синий (холодная сторона) </v>
      </c>
      <c r="E113" s="21" t="s">
        <v>23</v>
      </c>
      <c r="F113" s="21" t="s">
        <v>23</v>
      </c>
      <c r="G113" s="21" t="s">
        <v>23</v>
      </c>
      <c r="H113" s="19" t="str">
        <f aca="false">V113</f>
        <v>шт</v>
      </c>
      <c r="I113" s="19" t="str">
        <f aca="false">W113</f>
        <v>да</v>
      </c>
      <c r="J113" s="22" t="n">
        <f aca="false">X113</f>
        <v>1335.25</v>
      </c>
      <c r="K113" s="23" t="n">
        <f aca="false">IF(I113="да",$N$154,1)</f>
        <v>1</v>
      </c>
      <c r="L113" s="22" t="n">
        <f aca="false">J113*K113</f>
        <v>1335.25</v>
      </c>
      <c r="M113" s="24" t="n">
        <f aca="false">Y113</f>
        <v>1</v>
      </c>
      <c r="N113" s="22" t="n">
        <f aca="false">L113*M113</f>
        <v>1335.25</v>
      </c>
      <c r="O113" s="10"/>
      <c r="S113" s="25" t="n">
        <v>100</v>
      </c>
      <c r="T113" s="20" t="s">
        <v>119</v>
      </c>
      <c r="U113" s="26" t="s">
        <v>25</v>
      </c>
      <c r="V113" s="27" t="s">
        <v>26</v>
      </c>
      <c r="W113" s="27" t="s">
        <v>27</v>
      </c>
      <c r="X113" s="28" t="n">
        <v>1335.25</v>
      </c>
      <c r="Y113" s="29" t="n">
        <v>1</v>
      </c>
      <c r="Z113" s="30" t="n">
        <f aca="false">X113*Y113</f>
        <v>1335.25</v>
      </c>
    </row>
    <row r="114" customFormat="false" ht="39.55" hidden="false" customHeight="false" outlineLevel="0" collapsed="false">
      <c r="B114" s="8"/>
      <c r="C114" s="19" t="n">
        <f aca="false">S114</f>
        <v>101</v>
      </c>
      <c r="D114" s="20" t="str">
        <f aca="false">T114</f>
        <v>ОКПД 2: 29.32.30.390 Сальник КАМАЗ, УРАЛ хвостовика редуктора и РК
70х92х13/18.5 (реверсивный) SKT</v>
      </c>
      <c r="E114" s="21" t="s">
        <v>23</v>
      </c>
      <c r="F114" s="21" t="s">
        <v>23</v>
      </c>
      <c r="G114" s="21" t="s">
        <v>23</v>
      </c>
      <c r="H114" s="19" t="str">
        <f aca="false">V114</f>
        <v>шт</v>
      </c>
      <c r="I114" s="19" t="str">
        <f aca="false">W114</f>
        <v>да</v>
      </c>
      <c r="J114" s="22" t="n">
        <f aca="false">X114</f>
        <v>253.166666666667</v>
      </c>
      <c r="K114" s="23" t="n">
        <f aca="false">IF(I114="да",$N$154,1)</f>
        <v>1</v>
      </c>
      <c r="L114" s="22" t="n">
        <f aca="false">J114*K114</f>
        <v>253.166666666667</v>
      </c>
      <c r="M114" s="24" t="n">
        <f aca="false">Y114</f>
        <v>1</v>
      </c>
      <c r="N114" s="22" t="n">
        <f aca="false">L114*M114</f>
        <v>253.166666666667</v>
      </c>
      <c r="O114" s="10"/>
      <c r="S114" s="25" t="n">
        <v>101</v>
      </c>
      <c r="T114" s="20" t="s">
        <v>120</v>
      </c>
      <c r="U114" s="26" t="s">
        <v>25</v>
      </c>
      <c r="V114" s="27" t="s">
        <v>26</v>
      </c>
      <c r="W114" s="27" t="s">
        <v>27</v>
      </c>
      <c r="X114" s="28" t="n">
        <v>253.166666666667</v>
      </c>
      <c r="Y114" s="29" t="n">
        <v>1</v>
      </c>
      <c r="Z114" s="30" t="n">
        <f aca="false">X114*Y114</f>
        <v>253.166666666667</v>
      </c>
    </row>
    <row r="115" customFormat="false" ht="39.55" hidden="false" customHeight="false" outlineLevel="0" collapsed="false">
      <c r="B115" s="8"/>
      <c r="C115" s="19" t="n">
        <f aca="false">S115</f>
        <v>102</v>
      </c>
      <c r="D115" s="20" t="str">
        <f aca="false">T115</f>
        <v>ОКПД 2: 29.32.30.390 Сальник КАМАЗ-6520 башмака балансира 1.2-
140х175х15 </v>
      </c>
      <c r="E115" s="21" t="s">
        <v>23</v>
      </c>
      <c r="F115" s="21" t="s">
        <v>23</v>
      </c>
      <c r="G115" s="21" t="s">
        <v>23</v>
      </c>
      <c r="H115" s="19" t="str">
        <f aca="false">V115</f>
        <v>шт</v>
      </c>
      <c r="I115" s="19" t="str">
        <f aca="false">W115</f>
        <v>да</v>
      </c>
      <c r="J115" s="22" t="n">
        <f aca="false">X115</f>
        <v>197.75</v>
      </c>
      <c r="K115" s="23" t="n">
        <f aca="false">IF(I115="да",$N$154,1)</f>
        <v>1</v>
      </c>
      <c r="L115" s="22" t="n">
        <f aca="false">J115*K115</f>
        <v>197.75</v>
      </c>
      <c r="M115" s="24" t="n">
        <f aca="false">Y115</f>
        <v>1</v>
      </c>
      <c r="N115" s="22" t="n">
        <f aca="false">L115*M115</f>
        <v>197.75</v>
      </c>
      <c r="O115" s="10"/>
      <c r="S115" s="25" t="n">
        <v>102</v>
      </c>
      <c r="T115" s="20" t="s">
        <v>121</v>
      </c>
      <c r="U115" s="26" t="s">
        <v>25</v>
      </c>
      <c r="V115" s="27" t="s">
        <v>26</v>
      </c>
      <c r="W115" s="27" t="s">
        <v>27</v>
      </c>
      <c r="X115" s="28" t="n">
        <v>197.75</v>
      </c>
      <c r="Y115" s="29" t="n">
        <v>1</v>
      </c>
      <c r="Z115" s="30" t="n">
        <f aca="false">X115*Y115</f>
        <v>197.75</v>
      </c>
    </row>
    <row r="116" customFormat="false" ht="47.25" hidden="false" customHeight="false" outlineLevel="0" collapsed="false">
      <c r="B116" s="8"/>
      <c r="C116" s="19" t="n">
        <f aca="false">S116</f>
        <v>103</v>
      </c>
      <c r="D116" s="20" t="str">
        <f aca="false">T116</f>
        <v>ОКПД 2: 29.32.30.390 Сальник КАМАЗ-6520 редуктора правого вращения </v>
      </c>
      <c r="E116" s="21" t="s">
        <v>23</v>
      </c>
      <c r="F116" s="21" t="s">
        <v>23</v>
      </c>
      <c r="G116" s="21" t="s">
        <v>23</v>
      </c>
      <c r="H116" s="19" t="str">
        <f aca="false">V116</f>
        <v>шт</v>
      </c>
      <c r="I116" s="19" t="str">
        <f aca="false">W116</f>
        <v>да</v>
      </c>
      <c r="J116" s="22" t="n">
        <f aca="false">X116</f>
        <v>98.5833333333333</v>
      </c>
      <c r="K116" s="23" t="n">
        <f aca="false">IF(I116="да",$N$154,1)</f>
        <v>1</v>
      </c>
      <c r="L116" s="22" t="n">
        <f aca="false">J116*K116</f>
        <v>98.5833333333333</v>
      </c>
      <c r="M116" s="24" t="n">
        <f aca="false">Y116</f>
        <v>1</v>
      </c>
      <c r="N116" s="22" t="n">
        <f aca="false">L116*M116</f>
        <v>98.5833333333333</v>
      </c>
      <c r="O116" s="10"/>
      <c r="S116" s="25" t="n">
        <v>103</v>
      </c>
      <c r="T116" s="20" t="s">
        <v>122</v>
      </c>
      <c r="U116" s="26" t="s">
        <v>25</v>
      </c>
      <c r="V116" s="27" t="s">
        <v>26</v>
      </c>
      <c r="W116" s="27" t="s">
        <v>27</v>
      </c>
      <c r="X116" s="28" t="n">
        <v>98.5833333333333</v>
      </c>
      <c r="Y116" s="29" t="n">
        <v>1</v>
      </c>
      <c r="Z116" s="30" t="n">
        <f aca="false">X116*Y116</f>
        <v>98.5833333333333</v>
      </c>
    </row>
    <row r="117" customFormat="false" ht="63" hidden="false" customHeight="false" outlineLevel="0" collapsed="false">
      <c r="B117" s="8"/>
      <c r="C117" s="19" t="n">
        <f aca="false">S117</f>
        <v>104</v>
      </c>
      <c r="D117" s="20" t="str">
        <f aca="false">T117</f>
        <v>ОКПД 2: 29.32.30.390 Сальник КАМАЗ-ЕВРО ступицы задней (без крышки)
2.2-142х168х15 </v>
      </c>
      <c r="E117" s="21" t="s">
        <v>23</v>
      </c>
      <c r="F117" s="21" t="s">
        <v>23</v>
      </c>
      <c r="G117" s="21" t="s">
        <v>23</v>
      </c>
      <c r="H117" s="19" t="str">
        <f aca="false">V117</f>
        <v>шт</v>
      </c>
      <c r="I117" s="19" t="str">
        <f aca="false">W117</f>
        <v>да</v>
      </c>
      <c r="J117" s="22" t="n">
        <f aca="false">X117</f>
        <v>195.416666666667</v>
      </c>
      <c r="K117" s="23" t="n">
        <f aca="false">IF(I117="да",$N$154,1)</f>
        <v>1</v>
      </c>
      <c r="L117" s="22" t="n">
        <f aca="false">J117*K117</f>
        <v>195.416666666667</v>
      </c>
      <c r="M117" s="24" t="n">
        <f aca="false">Y117</f>
        <v>1</v>
      </c>
      <c r="N117" s="22" t="n">
        <f aca="false">L117*M117</f>
        <v>195.416666666667</v>
      </c>
      <c r="O117" s="10"/>
      <c r="S117" s="25" t="n">
        <v>104</v>
      </c>
      <c r="T117" s="20" t="s">
        <v>123</v>
      </c>
      <c r="U117" s="26" t="s">
        <v>25</v>
      </c>
      <c r="V117" s="27" t="s">
        <v>26</v>
      </c>
      <c r="W117" s="27" t="s">
        <v>27</v>
      </c>
      <c r="X117" s="28" t="n">
        <v>195.416666666667</v>
      </c>
      <c r="Y117" s="29" t="n">
        <v>1</v>
      </c>
      <c r="Z117" s="30" t="n">
        <f aca="false">X117*Y117</f>
        <v>195.416666666667</v>
      </c>
    </row>
    <row r="118" customFormat="false" ht="26.85" hidden="false" customHeight="false" outlineLevel="0" collapsed="false">
      <c r="B118" s="8"/>
      <c r="C118" s="19" t="n">
        <f aca="false">S118</f>
        <v>105</v>
      </c>
      <c r="D118" s="20" t="str">
        <f aca="false">T118</f>
        <v>ОКПД 2: 29.32.30.390 Сателлит колесной передачи </v>
      </c>
      <c r="E118" s="21" t="s">
        <v>23</v>
      </c>
      <c r="F118" s="21" t="s">
        <v>23</v>
      </c>
      <c r="G118" s="21" t="s">
        <v>23</v>
      </c>
      <c r="H118" s="19" t="str">
        <f aca="false">V118</f>
        <v>шт</v>
      </c>
      <c r="I118" s="19" t="str">
        <f aca="false">W118</f>
        <v>да</v>
      </c>
      <c r="J118" s="22" t="n">
        <f aca="false">X118</f>
        <v>1057.58333333333</v>
      </c>
      <c r="K118" s="23" t="n">
        <f aca="false">IF(I118="да",$N$154,1)</f>
        <v>1</v>
      </c>
      <c r="L118" s="22" t="n">
        <f aca="false">J118*K118</f>
        <v>1057.58333333333</v>
      </c>
      <c r="M118" s="24" t="n">
        <f aca="false">Y118</f>
        <v>1</v>
      </c>
      <c r="N118" s="22" t="n">
        <f aca="false">L118*M118</f>
        <v>1057.58333333333</v>
      </c>
      <c r="O118" s="10"/>
      <c r="S118" s="25" t="n">
        <v>105</v>
      </c>
      <c r="T118" s="20" t="s">
        <v>124</v>
      </c>
      <c r="U118" s="26" t="s">
        <v>25</v>
      </c>
      <c r="V118" s="27" t="s">
        <v>26</v>
      </c>
      <c r="W118" s="27" t="s">
        <v>27</v>
      </c>
      <c r="X118" s="28" t="n">
        <v>1057.58333333333</v>
      </c>
      <c r="Y118" s="29" t="n">
        <v>1</v>
      </c>
      <c r="Z118" s="30" t="n">
        <f aca="false">X118*Y118</f>
        <v>1057.58333333333</v>
      </c>
    </row>
    <row r="119" customFormat="false" ht="26.85" hidden="false" customHeight="false" outlineLevel="0" collapsed="false">
      <c r="B119" s="8"/>
      <c r="C119" s="19" t="n">
        <f aca="false">S119</f>
        <v>106</v>
      </c>
      <c r="D119" s="20" t="str">
        <f aca="false">T119</f>
        <v>ОКПД 2: 29.32.30.390 Стекло ветровое КАМАЗ-6520 </v>
      </c>
      <c r="E119" s="21" t="s">
        <v>23</v>
      </c>
      <c r="F119" s="21" t="s">
        <v>23</v>
      </c>
      <c r="G119" s="21" t="s">
        <v>23</v>
      </c>
      <c r="H119" s="19" t="str">
        <f aca="false">V119</f>
        <v>шт</v>
      </c>
      <c r="I119" s="19" t="str">
        <f aca="false">W119</f>
        <v>да</v>
      </c>
      <c r="J119" s="22" t="n">
        <f aca="false">X119</f>
        <v>4008.08333333333</v>
      </c>
      <c r="K119" s="23" t="n">
        <f aca="false">IF(I119="да",$N$154,1)</f>
        <v>1</v>
      </c>
      <c r="L119" s="22" t="n">
        <f aca="false">J119*K119</f>
        <v>4008.08333333333</v>
      </c>
      <c r="M119" s="24" t="n">
        <f aca="false">Y119</f>
        <v>1</v>
      </c>
      <c r="N119" s="22" t="n">
        <f aca="false">L119*M119</f>
        <v>4008.08333333333</v>
      </c>
      <c r="O119" s="10"/>
      <c r="S119" s="25" t="n">
        <v>106</v>
      </c>
      <c r="T119" s="20" t="s">
        <v>125</v>
      </c>
      <c r="U119" s="26" t="s">
        <v>25</v>
      </c>
      <c r="V119" s="27" t="s">
        <v>26</v>
      </c>
      <c r="W119" s="27" t="s">
        <v>27</v>
      </c>
      <c r="X119" s="28" t="n">
        <v>4008.08333333333</v>
      </c>
      <c r="Y119" s="29" t="n">
        <v>1</v>
      </c>
      <c r="Z119" s="30" t="n">
        <f aca="false">X119*Y119</f>
        <v>4008.08333333333</v>
      </c>
    </row>
    <row r="120" customFormat="false" ht="63" hidden="false" customHeight="false" outlineLevel="0" collapsed="false">
      <c r="B120" s="8"/>
      <c r="C120" s="19" t="n">
        <f aca="false">S120</f>
        <v>107</v>
      </c>
      <c r="D120" s="20" t="str">
        <f aca="false">T120</f>
        <v>ОКПД 2: 29.32.30.390 Стремянка КАМАЗ-6520 рессоры задней (20 тонн)
L=455мм;М30х2мм кованая в сборе</v>
      </c>
      <c r="E120" s="21" t="s">
        <v>23</v>
      </c>
      <c r="F120" s="21" t="s">
        <v>23</v>
      </c>
      <c r="G120" s="21" t="s">
        <v>23</v>
      </c>
      <c r="H120" s="19" t="str">
        <f aca="false">V120</f>
        <v>шт</v>
      </c>
      <c r="I120" s="19" t="str">
        <f aca="false">W120</f>
        <v>да</v>
      </c>
      <c r="J120" s="22" t="n">
        <f aca="false">X120</f>
        <v>1256.5</v>
      </c>
      <c r="K120" s="23" t="n">
        <f aca="false">IF(I120="да",$N$154,1)</f>
        <v>1</v>
      </c>
      <c r="L120" s="22" t="n">
        <f aca="false">J120*K120</f>
        <v>1256.5</v>
      </c>
      <c r="M120" s="24" t="n">
        <f aca="false">Y120</f>
        <v>1</v>
      </c>
      <c r="N120" s="22" t="n">
        <f aca="false">L120*M120</f>
        <v>1256.5</v>
      </c>
      <c r="O120" s="10"/>
      <c r="S120" s="25" t="n">
        <v>107</v>
      </c>
      <c r="T120" s="20" t="s">
        <v>126</v>
      </c>
      <c r="U120" s="26" t="s">
        <v>25</v>
      </c>
      <c r="V120" s="27" t="s">
        <v>26</v>
      </c>
      <c r="W120" s="27" t="s">
        <v>27</v>
      </c>
      <c r="X120" s="28" t="n">
        <v>1256.5</v>
      </c>
      <c r="Y120" s="29" t="n">
        <v>1</v>
      </c>
      <c r="Z120" s="30" t="n">
        <f aca="false">X120*Y120</f>
        <v>1256.5</v>
      </c>
    </row>
    <row r="121" customFormat="false" ht="26.85" hidden="false" customHeight="false" outlineLevel="0" collapsed="false">
      <c r="B121" s="8"/>
      <c r="C121" s="19" t="n">
        <f aca="false">S121</f>
        <v>108</v>
      </c>
      <c r="D121" s="20" t="str">
        <f aca="false">T121</f>
        <v>ОКПД 2: 29.32.30.390 Ступица КАМАЗ-6520 передачи колесной </v>
      </c>
      <c r="E121" s="21" t="s">
        <v>23</v>
      </c>
      <c r="F121" s="21" t="s">
        <v>23</v>
      </c>
      <c r="G121" s="21" t="s">
        <v>23</v>
      </c>
      <c r="H121" s="19" t="str">
        <f aca="false">V121</f>
        <v>шт</v>
      </c>
      <c r="I121" s="19" t="str">
        <f aca="false">W121</f>
        <v>да</v>
      </c>
      <c r="J121" s="22" t="n">
        <f aca="false">X121</f>
        <v>10243.3333333333</v>
      </c>
      <c r="K121" s="23" t="n">
        <f aca="false">IF(I121="да",$N$154,1)</f>
        <v>1</v>
      </c>
      <c r="L121" s="22" t="n">
        <f aca="false">J121*K121</f>
        <v>10243.3333333333</v>
      </c>
      <c r="M121" s="24" t="n">
        <f aca="false">Y121</f>
        <v>1</v>
      </c>
      <c r="N121" s="22" t="n">
        <f aca="false">L121*M121</f>
        <v>10243.3333333333</v>
      </c>
      <c r="O121" s="10"/>
      <c r="S121" s="25" t="n">
        <v>108</v>
      </c>
      <c r="T121" s="20" t="s">
        <v>127</v>
      </c>
      <c r="U121" s="26" t="s">
        <v>25</v>
      </c>
      <c r="V121" s="27" t="s">
        <v>26</v>
      </c>
      <c r="W121" s="27" t="s">
        <v>27</v>
      </c>
      <c r="X121" s="28" t="n">
        <v>10243.3333333333</v>
      </c>
      <c r="Y121" s="29" t="n">
        <v>1</v>
      </c>
      <c r="Z121" s="30" t="n">
        <f aca="false">X121*Y121</f>
        <v>10243.3333333333</v>
      </c>
    </row>
    <row r="122" customFormat="false" ht="26.85" hidden="false" customHeight="false" outlineLevel="0" collapsed="false">
      <c r="B122" s="8"/>
      <c r="C122" s="19" t="n">
        <f aca="false">S122</f>
        <v>109</v>
      </c>
      <c r="D122" s="20" t="str">
        <f aca="false">T122</f>
        <v>ОКПД 2: 29.32.30.390 Теплообменник охлаждения наддувочного воздуха </v>
      </c>
      <c r="E122" s="21" t="s">
        <v>23</v>
      </c>
      <c r="F122" s="21" t="s">
        <v>23</v>
      </c>
      <c r="G122" s="21" t="s">
        <v>23</v>
      </c>
      <c r="H122" s="19" t="str">
        <f aca="false">V122</f>
        <v>шт</v>
      </c>
      <c r="I122" s="19" t="str">
        <f aca="false">W122</f>
        <v>да</v>
      </c>
      <c r="J122" s="22" t="n">
        <f aca="false">X122</f>
        <v>43922.0833333333</v>
      </c>
      <c r="K122" s="23" t="n">
        <f aca="false">IF(I122="да",$N$154,1)</f>
        <v>1</v>
      </c>
      <c r="L122" s="22" t="n">
        <f aca="false">J122*K122</f>
        <v>43922.0833333333</v>
      </c>
      <c r="M122" s="24" t="n">
        <f aca="false">Y122</f>
        <v>1</v>
      </c>
      <c r="N122" s="22" t="n">
        <f aca="false">L122*M122</f>
        <v>43922.0833333333</v>
      </c>
      <c r="O122" s="10"/>
      <c r="S122" s="25" t="n">
        <v>109</v>
      </c>
      <c r="T122" s="20" t="s">
        <v>128</v>
      </c>
      <c r="U122" s="26" t="s">
        <v>25</v>
      </c>
      <c r="V122" s="27" t="s">
        <v>26</v>
      </c>
      <c r="W122" s="27" t="s">
        <v>27</v>
      </c>
      <c r="X122" s="28" t="n">
        <v>43922.0833333333</v>
      </c>
      <c r="Y122" s="29" t="n">
        <v>1</v>
      </c>
      <c r="Z122" s="30" t="n">
        <f aca="false">X122*Y122</f>
        <v>43922.0833333333</v>
      </c>
    </row>
    <row r="123" customFormat="false" ht="47.25" hidden="false" customHeight="false" outlineLevel="0" collapsed="false">
      <c r="B123" s="8"/>
      <c r="C123" s="19" t="n">
        <f aca="false">S123</f>
        <v>110</v>
      </c>
      <c r="D123" s="20" t="str">
        <f aca="false">T123</f>
        <v>ОКПД 2: 29.32.30.390 Термостат КАМАЗ,ГАЗ-2410,3302,ЗИЛ-4331 (80 град.) </v>
      </c>
      <c r="E123" s="21" t="s">
        <v>23</v>
      </c>
      <c r="F123" s="21" t="s">
        <v>23</v>
      </c>
      <c r="G123" s="21" t="s">
        <v>23</v>
      </c>
      <c r="H123" s="19" t="str">
        <f aca="false">V123</f>
        <v>шт</v>
      </c>
      <c r="I123" s="19" t="str">
        <f aca="false">W123</f>
        <v>да</v>
      </c>
      <c r="J123" s="22" t="n">
        <f aca="false">X123</f>
        <v>263.666666666667</v>
      </c>
      <c r="K123" s="23" t="n">
        <f aca="false">IF(I123="да",$N$154,1)</f>
        <v>1</v>
      </c>
      <c r="L123" s="22" t="n">
        <f aca="false">J123*K123</f>
        <v>263.666666666667</v>
      </c>
      <c r="M123" s="24" t="n">
        <f aca="false">Y123</f>
        <v>1</v>
      </c>
      <c r="N123" s="22" t="n">
        <f aca="false">L123*M123</f>
        <v>263.666666666667</v>
      </c>
      <c r="O123" s="10"/>
      <c r="S123" s="25" t="n">
        <v>110</v>
      </c>
      <c r="T123" s="20" t="s">
        <v>129</v>
      </c>
      <c r="U123" s="26" t="s">
        <v>25</v>
      </c>
      <c r="V123" s="27" t="s">
        <v>26</v>
      </c>
      <c r="W123" s="27" t="s">
        <v>27</v>
      </c>
      <c r="X123" s="28" t="n">
        <v>263.666666666667</v>
      </c>
      <c r="Y123" s="29" t="n">
        <v>1</v>
      </c>
      <c r="Z123" s="30" t="n">
        <f aca="false">X123*Y123</f>
        <v>263.666666666667</v>
      </c>
    </row>
    <row r="124" customFormat="false" ht="26.85" hidden="false" customHeight="false" outlineLevel="0" collapsed="false">
      <c r="B124" s="8"/>
      <c r="C124" s="19" t="n">
        <f aca="false">S124</f>
        <v>111</v>
      </c>
      <c r="D124" s="20" t="str">
        <f aca="false">T124</f>
        <v>ОКПД 2: 29.32.30.390 Топливопровод подкачивающего насоса подводящий </v>
      </c>
      <c r="E124" s="21" t="s">
        <v>23</v>
      </c>
      <c r="F124" s="21" t="s">
        <v>23</v>
      </c>
      <c r="G124" s="21" t="s">
        <v>23</v>
      </c>
      <c r="H124" s="19" t="str">
        <f aca="false">V124</f>
        <v>шт</v>
      </c>
      <c r="I124" s="19" t="str">
        <f aca="false">W124</f>
        <v>да</v>
      </c>
      <c r="J124" s="22" t="n">
        <f aca="false">X124</f>
        <v>1485.16666666667</v>
      </c>
      <c r="K124" s="23" t="n">
        <f aca="false">IF(I124="да",$N$154,1)</f>
        <v>1</v>
      </c>
      <c r="L124" s="22" t="n">
        <f aca="false">J124*K124</f>
        <v>1485.16666666667</v>
      </c>
      <c r="M124" s="24" t="n">
        <f aca="false">Y124</f>
        <v>1</v>
      </c>
      <c r="N124" s="22" t="n">
        <f aca="false">L124*M124</f>
        <v>1485.16666666667</v>
      </c>
      <c r="O124" s="10"/>
      <c r="S124" s="25" t="n">
        <v>111</v>
      </c>
      <c r="T124" s="20" t="s">
        <v>130</v>
      </c>
      <c r="U124" s="26" t="s">
        <v>25</v>
      </c>
      <c r="V124" s="27" t="s">
        <v>26</v>
      </c>
      <c r="W124" s="27" t="s">
        <v>27</v>
      </c>
      <c r="X124" s="28" t="n">
        <v>1485.16666666667</v>
      </c>
      <c r="Y124" s="29" t="n">
        <v>1</v>
      </c>
      <c r="Z124" s="30" t="n">
        <f aca="false">X124*Y124</f>
        <v>1485.16666666667</v>
      </c>
    </row>
    <row r="125" customFormat="false" ht="26.85" hidden="false" customHeight="false" outlineLevel="0" collapsed="false">
      <c r="B125" s="8"/>
      <c r="C125" s="19" t="n">
        <f aca="false">S125</f>
        <v>112</v>
      </c>
      <c r="D125" s="20" t="str">
        <f aca="false">T125</f>
        <v>ОКПД 2: 29.32.30.390 Тройник горизонтальный </v>
      </c>
      <c r="E125" s="21" t="s">
        <v>23</v>
      </c>
      <c r="F125" s="21" t="s">
        <v>23</v>
      </c>
      <c r="G125" s="21" t="s">
        <v>23</v>
      </c>
      <c r="H125" s="19" t="str">
        <f aca="false">V125</f>
        <v>шт</v>
      </c>
      <c r="I125" s="19" t="str">
        <f aca="false">W125</f>
        <v>да</v>
      </c>
      <c r="J125" s="22" t="n">
        <f aca="false">X125</f>
        <v>904.75</v>
      </c>
      <c r="K125" s="23" t="n">
        <f aca="false">IF(I125="да",$N$154,1)</f>
        <v>1</v>
      </c>
      <c r="L125" s="22" t="n">
        <f aca="false">J125*K125</f>
        <v>904.75</v>
      </c>
      <c r="M125" s="24" t="n">
        <f aca="false">Y125</f>
        <v>1</v>
      </c>
      <c r="N125" s="22" t="n">
        <f aca="false">L125*M125</f>
        <v>904.75</v>
      </c>
      <c r="O125" s="10"/>
      <c r="S125" s="25" t="n">
        <v>112</v>
      </c>
      <c r="T125" s="20" t="s">
        <v>131</v>
      </c>
      <c r="U125" s="26" t="s">
        <v>25</v>
      </c>
      <c r="V125" s="27" t="s">
        <v>26</v>
      </c>
      <c r="W125" s="27" t="s">
        <v>27</v>
      </c>
      <c r="X125" s="28" t="n">
        <v>904.75</v>
      </c>
      <c r="Y125" s="29" t="n">
        <v>1</v>
      </c>
      <c r="Z125" s="30" t="n">
        <f aca="false">X125*Y125</f>
        <v>904.75</v>
      </c>
    </row>
    <row r="126" customFormat="false" ht="63" hidden="false" customHeight="false" outlineLevel="0" collapsed="false">
      <c r="B126" s="8"/>
      <c r="C126" s="19" t="n">
        <f aca="false">S126</f>
        <v>113</v>
      </c>
      <c r="D126" s="20" t="str">
        <f aca="false">T126</f>
        <v>ОКПД 2: 29.32.30.390 Трос буксировочный 27т 5м-120мм ленточный (петля
петля)</v>
      </c>
      <c r="E126" s="21" t="s">
        <v>23</v>
      </c>
      <c r="F126" s="21" t="s">
        <v>23</v>
      </c>
      <c r="G126" s="21" t="s">
        <v>23</v>
      </c>
      <c r="H126" s="19" t="str">
        <f aca="false">V126</f>
        <v>шт</v>
      </c>
      <c r="I126" s="19" t="str">
        <f aca="false">W126</f>
        <v>да</v>
      </c>
      <c r="J126" s="22" t="n">
        <f aca="false">X126</f>
        <v>1115.91666666667</v>
      </c>
      <c r="K126" s="23" t="n">
        <f aca="false">IF(I126="да",$N$154,1)</f>
        <v>1</v>
      </c>
      <c r="L126" s="22" t="n">
        <f aca="false">J126*K126</f>
        <v>1115.91666666667</v>
      </c>
      <c r="M126" s="24" t="n">
        <f aca="false">Y126</f>
        <v>1</v>
      </c>
      <c r="N126" s="22" t="n">
        <f aca="false">L126*M126</f>
        <v>1115.91666666667</v>
      </c>
      <c r="O126" s="10"/>
      <c r="S126" s="25" t="n">
        <v>113</v>
      </c>
      <c r="T126" s="20" t="s">
        <v>132</v>
      </c>
      <c r="U126" s="26" t="s">
        <v>25</v>
      </c>
      <c r="V126" s="27" t="s">
        <v>26</v>
      </c>
      <c r="W126" s="27" t="s">
        <v>27</v>
      </c>
      <c r="X126" s="28" t="n">
        <v>1115.91666666667</v>
      </c>
      <c r="Y126" s="29" t="n">
        <v>1</v>
      </c>
      <c r="Z126" s="30" t="n">
        <f aca="false">X126*Y126</f>
        <v>1115.91666666667</v>
      </c>
    </row>
    <row r="127" customFormat="false" ht="26.85" hidden="false" customHeight="false" outlineLevel="0" collapsed="false">
      <c r="B127" s="8"/>
      <c r="C127" s="19" t="n">
        <f aca="false">S127</f>
        <v>114</v>
      </c>
      <c r="D127" s="20" t="str">
        <f aca="false">T127</f>
        <v>ОКПД 2: 29.32.30.390 Трубка 1-но цил. компрессора (медная) </v>
      </c>
      <c r="E127" s="21" t="s">
        <v>23</v>
      </c>
      <c r="F127" s="21" t="s">
        <v>23</v>
      </c>
      <c r="G127" s="21" t="s">
        <v>23</v>
      </c>
      <c r="H127" s="19" t="str">
        <f aca="false">V127</f>
        <v>шт</v>
      </c>
      <c r="I127" s="19" t="str">
        <f aca="false">W127</f>
        <v>да</v>
      </c>
      <c r="J127" s="22" t="n">
        <f aca="false">X127</f>
        <v>1309.58333333333</v>
      </c>
      <c r="K127" s="23" t="n">
        <f aca="false">IF(I127="да",$N$154,1)</f>
        <v>1</v>
      </c>
      <c r="L127" s="22" t="n">
        <f aca="false">J127*K127</f>
        <v>1309.58333333333</v>
      </c>
      <c r="M127" s="24" t="n">
        <f aca="false">Y127</f>
        <v>1</v>
      </c>
      <c r="N127" s="22" t="n">
        <f aca="false">L127*M127</f>
        <v>1309.58333333333</v>
      </c>
      <c r="O127" s="10"/>
      <c r="S127" s="25" t="n">
        <v>114</v>
      </c>
      <c r="T127" s="20" t="s">
        <v>133</v>
      </c>
      <c r="U127" s="26" t="s">
        <v>25</v>
      </c>
      <c r="V127" s="27" t="s">
        <v>26</v>
      </c>
      <c r="W127" s="27" t="s">
        <v>27</v>
      </c>
      <c r="X127" s="28" t="n">
        <v>1309.58333333333</v>
      </c>
      <c r="Y127" s="29" t="n">
        <v>1</v>
      </c>
      <c r="Z127" s="30" t="n">
        <f aca="false">X127*Y127</f>
        <v>1309.58333333333</v>
      </c>
    </row>
    <row r="128" customFormat="false" ht="26.85" hidden="false" customHeight="false" outlineLevel="0" collapsed="false">
      <c r="B128" s="8"/>
      <c r="C128" s="19" t="n">
        <f aca="false">S128</f>
        <v>115</v>
      </c>
      <c r="D128" s="20" t="str">
        <f aca="false">T128</f>
        <v>ОКПД 2: 29.32.30.390 Трубка КАМАЗ-ЕВРО подвода масла к ТНВД </v>
      </c>
      <c r="E128" s="21" t="s">
        <v>23</v>
      </c>
      <c r="F128" s="21" t="s">
        <v>23</v>
      </c>
      <c r="G128" s="21" t="s">
        <v>23</v>
      </c>
      <c r="H128" s="19" t="str">
        <f aca="false">V128</f>
        <v>шт</v>
      </c>
      <c r="I128" s="19" t="str">
        <f aca="false">W128</f>
        <v>да</v>
      </c>
      <c r="J128" s="22" t="n">
        <f aca="false">X128</f>
        <v>180.25</v>
      </c>
      <c r="K128" s="23" t="n">
        <f aca="false">IF(I128="да",$N$154,1)</f>
        <v>1</v>
      </c>
      <c r="L128" s="22" t="n">
        <f aca="false">J128*K128</f>
        <v>180.25</v>
      </c>
      <c r="M128" s="24" t="n">
        <f aca="false">Y128</f>
        <v>1</v>
      </c>
      <c r="N128" s="22" t="n">
        <f aca="false">L128*M128</f>
        <v>180.25</v>
      </c>
      <c r="O128" s="10"/>
      <c r="S128" s="25" t="n">
        <v>115</v>
      </c>
      <c r="T128" s="20" t="s">
        <v>134</v>
      </c>
      <c r="U128" s="26" t="s">
        <v>25</v>
      </c>
      <c r="V128" s="27" t="s">
        <v>26</v>
      </c>
      <c r="W128" s="27" t="s">
        <v>27</v>
      </c>
      <c r="X128" s="28" t="n">
        <v>180.25</v>
      </c>
      <c r="Y128" s="29" t="n">
        <v>1</v>
      </c>
      <c r="Z128" s="30" t="n">
        <f aca="false">X128*Y128</f>
        <v>180.25</v>
      </c>
    </row>
    <row r="129" customFormat="false" ht="26.85" hidden="false" customHeight="false" outlineLevel="0" collapsed="false">
      <c r="B129" s="8"/>
      <c r="C129" s="19" t="n">
        <f aca="false">S129</f>
        <v>116</v>
      </c>
      <c r="D129" s="20" t="str">
        <f aca="false">T129</f>
        <v>ОКПД 2: 29.32.30.390 Трубка топливная КАМАЗ электронного блока </v>
      </c>
      <c r="E129" s="21" t="s">
        <v>23</v>
      </c>
      <c r="F129" s="21" t="s">
        <v>23</v>
      </c>
      <c r="G129" s="21" t="s">
        <v>23</v>
      </c>
      <c r="H129" s="19" t="str">
        <f aca="false">V129</f>
        <v>шт</v>
      </c>
      <c r="I129" s="19" t="str">
        <f aca="false">W129</f>
        <v>да</v>
      </c>
      <c r="J129" s="22" t="n">
        <f aca="false">X129</f>
        <v>1599.5</v>
      </c>
      <c r="K129" s="23" t="n">
        <f aca="false">IF(I129="да",$N$154,1)</f>
        <v>1</v>
      </c>
      <c r="L129" s="22" t="n">
        <f aca="false">J129*K129</f>
        <v>1599.5</v>
      </c>
      <c r="M129" s="24" t="n">
        <f aca="false">Y129</f>
        <v>1</v>
      </c>
      <c r="N129" s="22" t="n">
        <f aca="false">L129*M129</f>
        <v>1599.5</v>
      </c>
      <c r="O129" s="10"/>
      <c r="S129" s="25" t="n">
        <v>116</v>
      </c>
      <c r="T129" s="20" t="s">
        <v>135</v>
      </c>
      <c r="U129" s="26" t="s">
        <v>25</v>
      </c>
      <c r="V129" s="27" t="s">
        <v>26</v>
      </c>
      <c r="W129" s="27" t="s">
        <v>27</v>
      </c>
      <c r="X129" s="28" t="n">
        <v>1599.5</v>
      </c>
      <c r="Y129" s="29" t="n">
        <v>1</v>
      </c>
      <c r="Z129" s="30" t="n">
        <f aca="false">X129*Y129</f>
        <v>1599.5</v>
      </c>
    </row>
    <row r="130" customFormat="false" ht="39.55" hidden="false" customHeight="false" outlineLevel="0" collapsed="false">
      <c r="B130" s="8"/>
      <c r="C130" s="19" t="n">
        <f aca="false">S130</f>
        <v>117</v>
      </c>
      <c r="D130" s="20" t="str">
        <f aca="false">T130</f>
        <v>ОКПД 2: 29.32.30.390 Трубка топливная КАМАЗ-ЕВРО дренажная форсунок
левая</v>
      </c>
      <c r="E130" s="21" t="s">
        <v>23</v>
      </c>
      <c r="F130" s="21" t="s">
        <v>23</v>
      </c>
      <c r="G130" s="21" t="s">
        <v>23</v>
      </c>
      <c r="H130" s="19" t="str">
        <f aca="false">V130</f>
        <v>шт</v>
      </c>
      <c r="I130" s="19" t="str">
        <f aca="false">W130</f>
        <v>да</v>
      </c>
      <c r="J130" s="22" t="n">
        <f aca="false">X130</f>
        <v>2537.5</v>
      </c>
      <c r="K130" s="23" t="n">
        <f aca="false">IF(I130="да",$N$154,1)</f>
        <v>1</v>
      </c>
      <c r="L130" s="22" t="n">
        <f aca="false">J130*K130</f>
        <v>2537.5</v>
      </c>
      <c r="M130" s="24" t="n">
        <f aca="false">Y130</f>
        <v>1</v>
      </c>
      <c r="N130" s="22" t="n">
        <f aca="false">L130*M130</f>
        <v>2537.5</v>
      </c>
      <c r="O130" s="10"/>
      <c r="S130" s="25" t="n">
        <v>117</v>
      </c>
      <c r="T130" s="20" t="s">
        <v>136</v>
      </c>
      <c r="U130" s="26" t="s">
        <v>25</v>
      </c>
      <c r="V130" s="27" t="s">
        <v>26</v>
      </c>
      <c r="W130" s="27" t="s">
        <v>27</v>
      </c>
      <c r="X130" s="28" t="n">
        <v>2537.5</v>
      </c>
      <c r="Y130" s="29" t="n">
        <v>1</v>
      </c>
      <c r="Z130" s="30" t="n">
        <f aca="false">X130*Y130</f>
        <v>2537.5</v>
      </c>
    </row>
    <row r="131" customFormat="false" ht="39.55" hidden="false" customHeight="false" outlineLevel="0" collapsed="false">
      <c r="B131" s="8"/>
      <c r="C131" s="19" t="n">
        <f aca="false">S131</f>
        <v>118</v>
      </c>
      <c r="D131" s="20" t="str">
        <f aca="false">T131</f>
        <v>ОКПД 2: 29.32.30.390 Трубка топливная КАМАЗ-ЕВРО дренажная форсунок
правая</v>
      </c>
      <c r="E131" s="21" t="s">
        <v>23</v>
      </c>
      <c r="F131" s="21" t="s">
        <v>23</v>
      </c>
      <c r="G131" s="21" t="s">
        <v>23</v>
      </c>
      <c r="H131" s="19" t="str">
        <f aca="false">V131</f>
        <v>шт</v>
      </c>
      <c r="I131" s="19" t="str">
        <f aca="false">W131</f>
        <v>да</v>
      </c>
      <c r="J131" s="22" t="n">
        <f aca="false">X131</f>
        <v>845.833333333333</v>
      </c>
      <c r="K131" s="23" t="n">
        <f aca="false">IF(I131="да",$N$154,1)</f>
        <v>1</v>
      </c>
      <c r="L131" s="22" t="n">
        <f aca="false">J131*K131</f>
        <v>845.833333333333</v>
      </c>
      <c r="M131" s="24" t="n">
        <f aca="false">Y131</f>
        <v>1</v>
      </c>
      <c r="N131" s="22" t="n">
        <f aca="false">L131*M131</f>
        <v>845.833333333333</v>
      </c>
      <c r="O131" s="10"/>
      <c r="S131" s="25" t="n">
        <v>118</v>
      </c>
      <c r="T131" s="20" t="s">
        <v>137</v>
      </c>
      <c r="U131" s="26" t="s">
        <v>25</v>
      </c>
      <c r="V131" s="27" t="s">
        <v>26</v>
      </c>
      <c r="W131" s="27" t="s">
        <v>27</v>
      </c>
      <c r="X131" s="28" t="n">
        <v>845.833333333333</v>
      </c>
      <c r="Y131" s="29" t="n">
        <v>1</v>
      </c>
      <c r="Z131" s="30" t="n">
        <f aca="false">X131*Y131</f>
        <v>845.833333333333</v>
      </c>
    </row>
    <row r="132" customFormat="false" ht="26.85" hidden="false" customHeight="false" outlineLevel="0" collapsed="false">
      <c r="B132" s="8"/>
      <c r="C132" s="19" t="n">
        <f aca="false">S132</f>
        <v>119</v>
      </c>
      <c r="D132" s="20" t="str">
        <f aca="false">T132</f>
        <v>ОКПД 2: 29.32.30.390 Трубка топливная КАМАЗ-ЕВРО отводящая ТНВД </v>
      </c>
      <c r="E132" s="21" t="s">
        <v>23</v>
      </c>
      <c r="F132" s="21" t="s">
        <v>23</v>
      </c>
      <c r="G132" s="21" t="s">
        <v>23</v>
      </c>
      <c r="H132" s="19" t="str">
        <f aca="false">V132</f>
        <v>шт</v>
      </c>
      <c r="I132" s="19" t="str">
        <f aca="false">W132</f>
        <v>да</v>
      </c>
      <c r="J132" s="22" t="n">
        <f aca="false">X132</f>
        <v>893.666666666667</v>
      </c>
      <c r="K132" s="23" t="n">
        <f aca="false">IF(I132="да",$N$154,1)</f>
        <v>1</v>
      </c>
      <c r="L132" s="22" t="n">
        <f aca="false">J132*K132</f>
        <v>893.666666666667</v>
      </c>
      <c r="M132" s="24" t="n">
        <f aca="false">Y132</f>
        <v>1</v>
      </c>
      <c r="N132" s="22" t="n">
        <f aca="false">L132*M132</f>
        <v>893.666666666667</v>
      </c>
      <c r="O132" s="10"/>
      <c r="S132" s="25" t="n">
        <v>119</v>
      </c>
      <c r="T132" s="20" t="s">
        <v>138</v>
      </c>
      <c r="U132" s="26" t="s">
        <v>25</v>
      </c>
      <c r="V132" s="27" t="s">
        <v>26</v>
      </c>
      <c r="W132" s="27" t="s">
        <v>27</v>
      </c>
      <c r="X132" s="28" t="n">
        <v>893.666666666667</v>
      </c>
      <c r="Y132" s="29" t="n">
        <v>1</v>
      </c>
      <c r="Z132" s="30" t="n">
        <f aca="false">X132*Y132</f>
        <v>893.666666666667</v>
      </c>
    </row>
    <row r="133" customFormat="false" ht="26.85" hidden="false" customHeight="false" outlineLevel="0" collapsed="false">
      <c r="B133" s="8"/>
      <c r="C133" s="19" t="n">
        <f aca="false">S133</f>
        <v>120</v>
      </c>
      <c r="D133" s="20" t="str">
        <f aca="false">T133</f>
        <v>ОКПД 2: 29.32.30.390 Трубка топливная КАМАЗ-ЕВРО отводящая ТНВД </v>
      </c>
      <c r="E133" s="21" t="s">
        <v>23</v>
      </c>
      <c r="F133" s="21" t="s">
        <v>23</v>
      </c>
      <c r="G133" s="21" t="s">
        <v>23</v>
      </c>
      <c r="H133" s="19" t="str">
        <f aca="false">V133</f>
        <v>шт</v>
      </c>
      <c r="I133" s="19" t="str">
        <f aca="false">W133</f>
        <v>да</v>
      </c>
      <c r="J133" s="22" t="n">
        <f aca="false">X133</f>
        <v>454.416666666667</v>
      </c>
      <c r="K133" s="23" t="n">
        <f aca="false">IF(I133="да",$N$154,1)</f>
        <v>1</v>
      </c>
      <c r="L133" s="22" t="n">
        <f aca="false">J133*K133</f>
        <v>454.416666666667</v>
      </c>
      <c r="M133" s="24" t="n">
        <f aca="false">Y133</f>
        <v>1</v>
      </c>
      <c r="N133" s="22" t="n">
        <f aca="false">L133*M133</f>
        <v>454.416666666667</v>
      </c>
      <c r="O133" s="10"/>
      <c r="S133" s="25" t="n">
        <v>120</v>
      </c>
      <c r="T133" s="20" t="s">
        <v>138</v>
      </c>
      <c r="U133" s="26" t="s">
        <v>25</v>
      </c>
      <c r="V133" s="27" t="s">
        <v>26</v>
      </c>
      <c r="W133" s="27" t="s">
        <v>27</v>
      </c>
      <c r="X133" s="28" t="n">
        <v>454.416666666667</v>
      </c>
      <c r="Y133" s="29" t="n">
        <v>1</v>
      </c>
      <c r="Z133" s="30" t="n">
        <f aca="false">X133*Y133</f>
        <v>454.416666666667</v>
      </c>
    </row>
    <row r="134" customFormat="false" ht="26.85" hidden="false" customHeight="false" outlineLevel="0" collapsed="false">
      <c r="B134" s="8"/>
      <c r="C134" s="19" t="n">
        <f aca="false">S134</f>
        <v>121</v>
      </c>
      <c r="D134" s="20" t="str">
        <f aca="false">T134</f>
        <v>ОКПД 2: 29.32.30.390 Трубка топливная КАМАЗ-ЕВРО подводящая ТНВД </v>
      </c>
      <c r="E134" s="21" t="s">
        <v>23</v>
      </c>
      <c r="F134" s="21" t="s">
        <v>23</v>
      </c>
      <c r="G134" s="21" t="s">
        <v>23</v>
      </c>
      <c r="H134" s="19" t="str">
        <f aca="false">V134</f>
        <v>шт</v>
      </c>
      <c r="I134" s="19" t="str">
        <f aca="false">W134</f>
        <v>да</v>
      </c>
      <c r="J134" s="22" t="n">
        <f aca="false">X134</f>
        <v>551.833333333333</v>
      </c>
      <c r="K134" s="23" t="n">
        <f aca="false">IF(I134="да",$N$154,1)</f>
        <v>1</v>
      </c>
      <c r="L134" s="22" t="n">
        <f aca="false">J134*K134</f>
        <v>551.833333333333</v>
      </c>
      <c r="M134" s="24" t="n">
        <f aca="false">Y134</f>
        <v>1</v>
      </c>
      <c r="N134" s="22" t="n">
        <f aca="false">L134*M134</f>
        <v>551.833333333333</v>
      </c>
      <c r="O134" s="10"/>
      <c r="S134" s="25" t="n">
        <v>121</v>
      </c>
      <c r="T134" s="20" t="s">
        <v>139</v>
      </c>
      <c r="U134" s="26" t="s">
        <v>25</v>
      </c>
      <c r="V134" s="27" t="s">
        <v>26</v>
      </c>
      <c r="W134" s="27" t="s">
        <v>27</v>
      </c>
      <c r="X134" s="28" t="n">
        <v>551.833333333333</v>
      </c>
      <c r="Y134" s="29" t="n">
        <v>1</v>
      </c>
      <c r="Z134" s="30" t="n">
        <f aca="false">X134*Y134</f>
        <v>551.833333333333</v>
      </c>
    </row>
    <row r="135" customFormat="false" ht="63" hidden="false" customHeight="false" outlineLevel="0" collapsed="false">
      <c r="B135" s="8"/>
      <c r="C135" s="19" t="n">
        <f aca="false">S135</f>
        <v>122</v>
      </c>
      <c r="D135" s="20" t="str">
        <f aca="false">T135</f>
        <v>ОКПД 2: 29.32.30.390 Турбокомпрессор КАМАЗ дв.ЕВРО-5 JP100 (аналог
S300G) </v>
      </c>
      <c r="E135" s="21" t="s">
        <v>23</v>
      </c>
      <c r="F135" s="21" t="s">
        <v>23</v>
      </c>
      <c r="G135" s="21" t="s">
        <v>23</v>
      </c>
      <c r="H135" s="19" t="str">
        <f aca="false">V135</f>
        <v>шт</v>
      </c>
      <c r="I135" s="19" t="str">
        <f aca="false">W135</f>
        <v>да</v>
      </c>
      <c r="J135" s="22" t="n">
        <f aca="false">X135</f>
        <v>27995.9166666667</v>
      </c>
      <c r="K135" s="23" t="n">
        <f aca="false">IF(I135="да",$N$154,1)</f>
        <v>1</v>
      </c>
      <c r="L135" s="22" t="n">
        <f aca="false">J135*K135</f>
        <v>27995.9166666667</v>
      </c>
      <c r="M135" s="24" t="n">
        <f aca="false">Y135</f>
        <v>1</v>
      </c>
      <c r="N135" s="22" t="n">
        <f aca="false">L135*M135</f>
        <v>27995.9166666667</v>
      </c>
      <c r="O135" s="10"/>
      <c r="S135" s="25" t="n">
        <v>122</v>
      </c>
      <c r="T135" s="20" t="s">
        <v>140</v>
      </c>
      <c r="U135" s="26" t="s">
        <v>25</v>
      </c>
      <c r="V135" s="27" t="s">
        <v>26</v>
      </c>
      <c r="W135" s="27" t="s">
        <v>27</v>
      </c>
      <c r="X135" s="28" t="n">
        <v>27995.9166666667</v>
      </c>
      <c r="Y135" s="29" t="n">
        <v>1</v>
      </c>
      <c r="Z135" s="30" t="n">
        <f aca="false">X135*Y135</f>
        <v>27995.9166666667</v>
      </c>
    </row>
    <row r="136" customFormat="false" ht="26.85" hidden="false" customHeight="false" outlineLevel="0" collapsed="false">
      <c r="B136" s="8"/>
      <c r="C136" s="19" t="n">
        <f aca="false">S136</f>
        <v>123</v>
      </c>
      <c r="D136" s="20" t="str">
        <f aca="false">T136</f>
        <v>ОКПД 2: 29.32.30.390 Тяга рулевая КАМАЗ-6520 поперечная в сборе </v>
      </c>
      <c r="E136" s="21" t="s">
        <v>23</v>
      </c>
      <c r="F136" s="21" t="s">
        <v>23</v>
      </c>
      <c r="G136" s="21" t="s">
        <v>23</v>
      </c>
      <c r="H136" s="19" t="str">
        <f aca="false">V136</f>
        <v>шт</v>
      </c>
      <c r="I136" s="19" t="str">
        <f aca="false">W136</f>
        <v>да</v>
      </c>
      <c r="J136" s="22" t="n">
        <f aca="false">X136</f>
        <v>11435.6666666667</v>
      </c>
      <c r="K136" s="23" t="n">
        <f aca="false">IF(I136="да",$N$154,1)</f>
        <v>1</v>
      </c>
      <c r="L136" s="22" t="n">
        <f aca="false">J136*K136</f>
        <v>11435.6666666667</v>
      </c>
      <c r="M136" s="24" t="n">
        <f aca="false">Y136</f>
        <v>1</v>
      </c>
      <c r="N136" s="22" t="n">
        <f aca="false">L136*M136</f>
        <v>11435.6666666667</v>
      </c>
      <c r="O136" s="10"/>
      <c r="S136" s="25" t="n">
        <v>123</v>
      </c>
      <c r="T136" s="20" t="s">
        <v>141</v>
      </c>
      <c r="U136" s="26" t="s">
        <v>25</v>
      </c>
      <c r="V136" s="27" t="s">
        <v>26</v>
      </c>
      <c r="W136" s="27" t="s">
        <v>27</v>
      </c>
      <c r="X136" s="28" t="n">
        <v>11435.6666666667</v>
      </c>
      <c r="Y136" s="29" t="n">
        <v>1</v>
      </c>
      <c r="Z136" s="30" t="n">
        <f aca="false">X136*Y136</f>
        <v>11435.6666666667</v>
      </c>
    </row>
    <row r="137" customFormat="false" ht="26.85" hidden="false" customHeight="false" outlineLevel="0" collapsed="false">
      <c r="B137" s="8"/>
      <c r="C137" s="19" t="n">
        <f aca="false">S137</f>
        <v>124</v>
      </c>
      <c r="D137" s="20" t="str">
        <f aca="false">T137</f>
        <v>ОКПД 2: 29.32.30.390 Тяга рулевая КАМАЗ-6520 продольная в сборе </v>
      </c>
      <c r="E137" s="21" t="s">
        <v>23</v>
      </c>
      <c r="F137" s="21" t="s">
        <v>23</v>
      </c>
      <c r="G137" s="21" t="s">
        <v>23</v>
      </c>
      <c r="H137" s="19" t="str">
        <f aca="false">V137</f>
        <v>шт</v>
      </c>
      <c r="I137" s="19" t="str">
        <f aca="false">W137</f>
        <v>да</v>
      </c>
      <c r="J137" s="22" t="n">
        <f aca="false">X137</f>
        <v>11342.9166666667</v>
      </c>
      <c r="K137" s="23" t="n">
        <f aca="false">IF(I137="да",$N$154,1)</f>
        <v>1</v>
      </c>
      <c r="L137" s="22" t="n">
        <f aca="false">J137*K137</f>
        <v>11342.9166666667</v>
      </c>
      <c r="M137" s="24" t="n">
        <f aca="false">Y137</f>
        <v>1</v>
      </c>
      <c r="N137" s="22" t="n">
        <f aca="false">L137*M137</f>
        <v>11342.9166666667</v>
      </c>
      <c r="O137" s="10"/>
      <c r="S137" s="25" t="n">
        <v>124</v>
      </c>
      <c r="T137" s="20" t="s">
        <v>142</v>
      </c>
      <c r="U137" s="26" t="s">
        <v>25</v>
      </c>
      <c r="V137" s="27" t="s">
        <v>26</v>
      </c>
      <c r="W137" s="27" t="s">
        <v>27</v>
      </c>
      <c r="X137" s="28" t="n">
        <v>11342.9166666667</v>
      </c>
      <c r="Y137" s="29" t="n">
        <v>1</v>
      </c>
      <c r="Z137" s="30" t="n">
        <f aca="false">X137*Y137</f>
        <v>11342.9166666667</v>
      </c>
    </row>
    <row r="138" customFormat="false" ht="26.85" hidden="false" customHeight="false" outlineLevel="0" collapsed="false">
      <c r="B138" s="8"/>
      <c r="C138" s="19" t="n">
        <f aca="false">S138</f>
        <v>125</v>
      </c>
      <c r="D138" s="20" t="str">
        <f aca="false">T138</f>
        <v>ОКПД 2: 29.32.30.390 Фара блок КАМАЗ-6520,6511,4308 с ДХО левая Н/О </v>
      </c>
      <c r="E138" s="21" t="s">
        <v>23</v>
      </c>
      <c r="F138" s="21" t="s">
        <v>23</v>
      </c>
      <c r="G138" s="21" t="s">
        <v>23</v>
      </c>
      <c r="H138" s="19" t="str">
        <f aca="false">V138</f>
        <v>шт</v>
      </c>
      <c r="I138" s="19" t="str">
        <f aca="false">W138</f>
        <v>да</v>
      </c>
      <c r="J138" s="22" t="n">
        <f aca="false">X138</f>
        <v>4544.16666666667</v>
      </c>
      <c r="K138" s="23" t="n">
        <f aca="false">IF(I138="да",$N$154,1)</f>
        <v>1</v>
      </c>
      <c r="L138" s="22" t="n">
        <f aca="false">J138*K138</f>
        <v>4544.16666666667</v>
      </c>
      <c r="M138" s="24" t="n">
        <f aca="false">Y138</f>
        <v>1</v>
      </c>
      <c r="N138" s="22" t="n">
        <f aca="false">L138*M138</f>
        <v>4544.16666666667</v>
      </c>
      <c r="O138" s="10"/>
      <c r="S138" s="25" t="n">
        <v>125</v>
      </c>
      <c r="T138" s="20" t="s">
        <v>143</v>
      </c>
      <c r="U138" s="26" t="s">
        <v>25</v>
      </c>
      <c r="V138" s="27" t="s">
        <v>26</v>
      </c>
      <c r="W138" s="27" t="s">
        <v>27</v>
      </c>
      <c r="X138" s="28" t="n">
        <v>4544.16666666667</v>
      </c>
      <c r="Y138" s="29" t="n">
        <v>1</v>
      </c>
      <c r="Z138" s="30" t="n">
        <f aca="false">X138*Y138</f>
        <v>4544.16666666667</v>
      </c>
    </row>
    <row r="139" customFormat="false" ht="26.85" hidden="false" customHeight="false" outlineLevel="0" collapsed="false">
      <c r="B139" s="8"/>
      <c r="C139" s="19" t="n">
        <f aca="false">S139</f>
        <v>126</v>
      </c>
      <c r="D139" s="20" t="str">
        <f aca="false">T139</f>
        <v>ОКПД 2: 29.32.30.390 Фара блок КАМАЗ-6520,6511,4308 с ДХО правая Н/О </v>
      </c>
      <c r="E139" s="21" t="s">
        <v>23</v>
      </c>
      <c r="F139" s="21" t="s">
        <v>23</v>
      </c>
      <c r="G139" s="21" t="s">
        <v>23</v>
      </c>
      <c r="H139" s="19" t="str">
        <f aca="false">V139</f>
        <v>шт</v>
      </c>
      <c r="I139" s="19" t="str">
        <f aca="false">W139</f>
        <v>да</v>
      </c>
      <c r="J139" s="22" t="n">
        <f aca="false">X139</f>
        <v>4544.16666666667</v>
      </c>
      <c r="K139" s="23" t="n">
        <f aca="false">IF(I139="да",$N$154,1)</f>
        <v>1</v>
      </c>
      <c r="L139" s="22" t="n">
        <f aca="false">J139*K139</f>
        <v>4544.16666666667</v>
      </c>
      <c r="M139" s="24" t="n">
        <f aca="false">Y139</f>
        <v>1</v>
      </c>
      <c r="N139" s="22" t="n">
        <f aca="false">L139*M139</f>
        <v>4544.16666666667</v>
      </c>
      <c r="O139" s="10"/>
      <c r="S139" s="25" t="n">
        <v>126</v>
      </c>
      <c r="T139" s="20" t="s">
        <v>144</v>
      </c>
      <c r="U139" s="26" t="s">
        <v>25</v>
      </c>
      <c r="V139" s="27" t="s">
        <v>26</v>
      </c>
      <c r="W139" s="27" t="s">
        <v>27</v>
      </c>
      <c r="X139" s="28" t="n">
        <v>4544.16666666667</v>
      </c>
      <c r="Y139" s="29" t="n">
        <v>1</v>
      </c>
      <c r="Z139" s="30" t="n">
        <f aca="false">X139*Y139</f>
        <v>4544.16666666667</v>
      </c>
    </row>
    <row r="140" customFormat="false" ht="63" hidden="false" customHeight="false" outlineLevel="0" collapsed="false">
      <c r="B140" s="8"/>
      <c r="C140" s="19" t="n">
        <f aca="false">S140</f>
        <v>127</v>
      </c>
      <c r="D140" s="20" t="str">
        <f aca="false">T140</f>
        <v>ОКПД 2: 29.32.30.390 Фильтр воздушный КАМАЗ-5490,6520 дв.OM457LA
LIEBHERR LTM 1130-5.1 комплект </v>
      </c>
      <c r="E140" s="21" t="s">
        <v>23</v>
      </c>
      <c r="F140" s="21" t="s">
        <v>23</v>
      </c>
      <c r="G140" s="21" t="s">
        <v>23</v>
      </c>
      <c r="H140" s="19" t="str">
        <f aca="false">V140</f>
        <v>шт</v>
      </c>
      <c r="I140" s="19" t="str">
        <f aca="false">W140</f>
        <v>да</v>
      </c>
      <c r="J140" s="22" t="n">
        <f aca="false">X140</f>
        <v>2251.08333333333</v>
      </c>
      <c r="K140" s="23" t="n">
        <f aca="false">IF(I140="да",$N$154,1)</f>
        <v>1</v>
      </c>
      <c r="L140" s="22" t="n">
        <f aca="false">J140*K140</f>
        <v>2251.08333333333</v>
      </c>
      <c r="M140" s="24" t="n">
        <f aca="false">Y140</f>
        <v>1</v>
      </c>
      <c r="N140" s="22" t="n">
        <f aca="false">L140*M140</f>
        <v>2251.08333333333</v>
      </c>
      <c r="O140" s="10"/>
      <c r="S140" s="25" t="n">
        <v>127</v>
      </c>
      <c r="T140" s="20" t="s">
        <v>145</v>
      </c>
      <c r="U140" s="26" t="s">
        <v>25</v>
      </c>
      <c r="V140" s="27" t="s">
        <v>26</v>
      </c>
      <c r="W140" s="27" t="s">
        <v>27</v>
      </c>
      <c r="X140" s="28" t="n">
        <v>2251.08333333333</v>
      </c>
      <c r="Y140" s="29" t="n">
        <v>1</v>
      </c>
      <c r="Z140" s="30" t="n">
        <f aca="false">X140*Y140</f>
        <v>2251.08333333333</v>
      </c>
    </row>
    <row r="141" customFormat="false" ht="15" hidden="false" customHeight="false" outlineLevel="0" collapsed="false">
      <c r="B141" s="8"/>
      <c r="C141" s="19" t="n">
        <f aca="false">S141</f>
        <v>128</v>
      </c>
      <c r="D141" s="20" t="str">
        <f aca="false">T141</f>
        <v>ОКПД 2: 29.32.30.390 Фитинг прямой </v>
      </c>
      <c r="E141" s="21" t="s">
        <v>23</v>
      </c>
      <c r="F141" s="21" t="s">
        <v>23</v>
      </c>
      <c r="G141" s="21" t="s">
        <v>23</v>
      </c>
      <c r="H141" s="19" t="str">
        <f aca="false">V141</f>
        <v>шт</v>
      </c>
      <c r="I141" s="19" t="str">
        <f aca="false">W141</f>
        <v>да</v>
      </c>
      <c r="J141" s="22" t="n">
        <f aca="false">X141</f>
        <v>32.6666666666667</v>
      </c>
      <c r="K141" s="23" t="n">
        <f aca="false">IF(I141="да",$N$154,1)</f>
        <v>1</v>
      </c>
      <c r="L141" s="22" t="n">
        <f aca="false">J141*K141</f>
        <v>32.6666666666667</v>
      </c>
      <c r="M141" s="24" t="n">
        <f aca="false">Y141</f>
        <v>1</v>
      </c>
      <c r="N141" s="22" t="n">
        <f aca="false">L141*M141</f>
        <v>32.6666666666667</v>
      </c>
      <c r="O141" s="10"/>
      <c r="S141" s="25" t="n">
        <v>128</v>
      </c>
      <c r="T141" s="20" t="s">
        <v>146</v>
      </c>
      <c r="U141" s="26" t="s">
        <v>25</v>
      </c>
      <c r="V141" s="27" t="s">
        <v>26</v>
      </c>
      <c r="W141" s="27" t="s">
        <v>27</v>
      </c>
      <c r="X141" s="28" t="n">
        <v>32.6666666666667</v>
      </c>
      <c r="Y141" s="29" t="n">
        <v>1</v>
      </c>
      <c r="Z141" s="30" t="n">
        <f aca="false">X141*Y141</f>
        <v>32.6666666666667</v>
      </c>
    </row>
    <row r="142" customFormat="false" ht="15" hidden="false" customHeight="false" outlineLevel="0" collapsed="false">
      <c r="B142" s="8"/>
      <c r="C142" s="19" t="n">
        <f aca="false">S142</f>
        <v>129</v>
      </c>
      <c r="D142" s="20" t="str">
        <f aca="false">T142</f>
        <v>ОКПД 2: 29.32.30.390 Фитинг прямой </v>
      </c>
      <c r="E142" s="21" t="s">
        <v>23</v>
      </c>
      <c r="F142" s="21" t="s">
        <v>23</v>
      </c>
      <c r="G142" s="21" t="s">
        <v>23</v>
      </c>
      <c r="H142" s="19" t="str">
        <f aca="false">V142</f>
        <v>шт</v>
      </c>
      <c r="I142" s="19" t="str">
        <f aca="false">W142</f>
        <v>да</v>
      </c>
      <c r="J142" s="22" t="n">
        <f aca="false">X142</f>
        <v>73.5</v>
      </c>
      <c r="K142" s="23" t="n">
        <f aca="false">IF(I142="да",$N$154,1)</f>
        <v>1</v>
      </c>
      <c r="L142" s="22" t="n">
        <f aca="false">J142*K142</f>
        <v>73.5</v>
      </c>
      <c r="M142" s="24" t="n">
        <f aca="false">Y142</f>
        <v>1</v>
      </c>
      <c r="N142" s="22" t="n">
        <f aca="false">L142*M142</f>
        <v>73.5</v>
      </c>
      <c r="O142" s="10"/>
      <c r="S142" s="25" t="n">
        <v>129</v>
      </c>
      <c r="T142" s="20" t="s">
        <v>146</v>
      </c>
      <c r="U142" s="26" t="s">
        <v>25</v>
      </c>
      <c r="V142" s="27" t="s">
        <v>26</v>
      </c>
      <c r="W142" s="27" t="s">
        <v>27</v>
      </c>
      <c r="X142" s="28" t="n">
        <v>73.5</v>
      </c>
      <c r="Y142" s="29" t="n">
        <v>1</v>
      </c>
      <c r="Z142" s="30" t="n">
        <f aca="false">X142*Y142</f>
        <v>73.5</v>
      </c>
    </row>
    <row r="143" customFormat="false" ht="15" hidden="false" customHeight="false" outlineLevel="0" collapsed="false">
      <c r="B143" s="8"/>
      <c r="C143" s="19" t="n">
        <f aca="false">S143</f>
        <v>130</v>
      </c>
      <c r="D143" s="20" t="str">
        <f aca="false">T143</f>
        <v>ОКПД 2: 29.32.30.390 Фитинг угловой </v>
      </c>
      <c r="E143" s="21" t="s">
        <v>23</v>
      </c>
      <c r="F143" s="21" t="s">
        <v>23</v>
      </c>
      <c r="G143" s="21" t="s">
        <v>23</v>
      </c>
      <c r="H143" s="19" t="str">
        <f aca="false">V143</f>
        <v>шт</v>
      </c>
      <c r="I143" s="19" t="str">
        <f aca="false">W143</f>
        <v>да</v>
      </c>
      <c r="J143" s="22" t="n">
        <f aca="false">X143</f>
        <v>407.75</v>
      </c>
      <c r="K143" s="23" t="n">
        <f aca="false">IF(I143="да",$N$154,1)</f>
        <v>1</v>
      </c>
      <c r="L143" s="22" t="n">
        <f aca="false">J143*K143</f>
        <v>407.75</v>
      </c>
      <c r="M143" s="24" t="n">
        <f aca="false">Y143</f>
        <v>1</v>
      </c>
      <c r="N143" s="22" t="n">
        <f aca="false">L143*M143</f>
        <v>407.75</v>
      </c>
      <c r="O143" s="10"/>
      <c r="S143" s="25" t="n">
        <v>130</v>
      </c>
      <c r="T143" s="20" t="s">
        <v>147</v>
      </c>
      <c r="U143" s="26" t="s">
        <v>25</v>
      </c>
      <c r="V143" s="27" t="s">
        <v>26</v>
      </c>
      <c r="W143" s="27" t="s">
        <v>27</v>
      </c>
      <c r="X143" s="28" t="n">
        <v>407.75</v>
      </c>
      <c r="Y143" s="29" t="n">
        <v>1</v>
      </c>
      <c r="Z143" s="30" t="n">
        <f aca="false">X143*Y143</f>
        <v>407.75</v>
      </c>
    </row>
    <row r="144" customFormat="false" ht="39.55" hidden="false" customHeight="false" outlineLevel="0" collapsed="false">
      <c r="B144" s="8"/>
      <c r="C144" s="19" t="n">
        <f aca="false">S144</f>
        <v>131</v>
      </c>
      <c r="D144" s="20" t="str">
        <f aca="false">T144</f>
        <v>ОКПД 2: 29.32.30.390 Фонарь задний КАМАЗ-5490,МАЗ левый
светодиодный с разъемом SKV </v>
      </c>
      <c r="E144" s="21" t="s">
        <v>23</v>
      </c>
      <c r="F144" s="21" t="s">
        <v>23</v>
      </c>
      <c r="G144" s="21" t="s">
        <v>23</v>
      </c>
      <c r="H144" s="19" t="str">
        <f aca="false">V144</f>
        <v>шт</v>
      </c>
      <c r="I144" s="19" t="str">
        <f aca="false">W144</f>
        <v>да</v>
      </c>
      <c r="J144" s="22" t="n">
        <f aca="false">X144</f>
        <v>1750</v>
      </c>
      <c r="K144" s="23" t="n">
        <f aca="false">IF(I144="да",$N$154,1)</f>
        <v>1</v>
      </c>
      <c r="L144" s="22" t="n">
        <f aca="false">J144*K144</f>
        <v>1750</v>
      </c>
      <c r="M144" s="24" t="n">
        <f aca="false">Y144</f>
        <v>1</v>
      </c>
      <c r="N144" s="22" t="n">
        <f aca="false">L144*M144</f>
        <v>1750</v>
      </c>
      <c r="O144" s="10"/>
      <c r="S144" s="25" t="n">
        <v>131</v>
      </c>
      <c r="T144" s="20" t="s">
        <v>148</v>
      </c>
      <c r="U144" s="26" t="s">
        <v>25</v>
      </c>
      <c r="V144" s="27" t="s">
        <v>26</v>
      </c>
      <c r="W144" s="27" t="s">
        <v>27</v>
      </c>
      <c r="X144" s="28" t="n">
        <v>1750</v>
      </c>
      <c r="Y144" s="29" t="n">
        <v>1</v>
      </c>
      <c r="Z144" s="30" t="n">
        <f aca="false">X144*Y144</f>
        <v>1750</v>
      </c>
    </row>
    <row r="145" customFormat="false" ht="39.55" hidden="false" customHeight="false" outlineLevel="0" collapsed="false">
      <c r="B145" s="8"/>
      <c r="C145" s="19" t="n">
        <f aca="false">S145</f>
        <v>132</v>
      </c>
      <c r="D145" s="20" t="str">
        <f aca="false">T145</f>
        <v>ОКПД 2: 29.32.30.390 Фонарь задний КАМАЗ-5490,МАЗ правый
светодиодный с разъемом SKV </v>
      </c>
      <c r="E145" s="21" t="s">
        <v>23</v>
      </c>
      <c r="F145" s="21" t="s">
        <v>23</v>
      </c>
      <c r="G145" s="21" t="s">
        <v>23</v>
      </c>
      <c r="H145" s="19" t="str">
        <f aca="false">V145</f>
        <v>шт</v>
      </c>
      <c r="I145" s="19" t="str">
        <f aca="false">W145</f>
        <v>да</v>
      </c>
      <c r="J145" s="22" t="n">
        <f aca="false">X145</f>
        <v>1750</v>
      </c>
      <c r="K145" s="23" t="n">
        <f aca="false">IF(I145="да",$N$154,1)</f>
        <v>1</v>
      </c>
      <c r="L145" s="22" t="n">
        <f aca="false">J145*K145</f>
        <v>1750</v>
      </c>
      <c r="M145" s="24" t="n">
        <f aca="false">Y145</f>
        <v>1</v>
      </c>
      <c r="N145" s="22" t="n">
        <f aca="false">L145*M145</f>
        <v>1750</v>
      </c>
      <c r="O145" s="10"/>
      <c r="S145" s="25" t="n">
        <v>132</v>
      </c>
      <c r="T145" s="20" t="s">
        <v>149</v>
      </c>
      <c r="U145" s="26" t="s">
        <v>25</v>
      </c>
      <c r="V145" s="27" t="s">
        <v>26</v>
      </c>
      <c r="W145" s="27" t="s">
        <v>27</v>
      </c>
      <c r="X145" s="28" t="n">
        <v>1750</v>
      </c>
      <c r="Y145" s="29" t="n">
        <v>1</v>
      </c>
      <c r="Z145" s="30" t="n">
        <f aca="false">X145*Y145</f>
        <v>1750</v>
      </c>
    </row>
    <row r="146" customFormat="false" ht="15.75" hidden="false" customHeight="false" outlineLevel="0" collapsed="false">
      <c r="B146" s="8"/>
      <c r="C146" s="19" t="n">
        <f aca="false">S146</f>
        <v>133</v>
      </c>
      <c r="D146" s="20" t="str">
        <f aca="false">T146</f>
        <v>ОКПД 2: 29.32.30.390 Шайба </v>
      </c>
      <c r="E146" s="21" t="s">
        <v>23</v>
      </c>
      <c r="F146" s="21" t="s">
        <v>23</v>
      </c>
      <c r="G146" s="21" t="s">
        <v>23</v>
      </c>
      <c r="H146" s="19" t="str">
        <f aca="false">V146</f>
        <v>шт</v>
      </c>
      <c r="I146" s="19" t="str">
        <f aca="false">W146</f>
        <v>да</v>
      </c>
      <c r="J146" s="22" t="n">
        <f aca="false">X146</f>
        <v>161.583333333333</v>
      </c>
      <c r="K146" s="23" t="n">
        <f aca="false">IF(I146="да",$N$154,1)</f>
        <v>1</v>
      </c>
      <c r="L146" s="22" t="n">
        <f aca="false">J146*K146</f>
        <v>161.583333333333</v>
      </c>
      <c r="M146" s="24" t="n">
        <f aca="false">Y146</f>
        <v>1</v>
      </c>
      <c r="N146" s="22" t="n">
        <f aca="false">L146*M146</f>
        <v>161.583333333333</v>
      </c>
      <c r="O146" s="10"/>
      <c r="S146" s="25" t="n">
        <v>133</v>
      </c>
      <c r="T146" s="20" t="s">
        <v>150</v>
      </c>
      <c r="U146" s="26" t="s">
        <v>25</v>
      </c>
      <c r="V146" s="27" t="s">
        <v>26</v>
      </c>
      <c r="W146" s="27" t="s">
        <v>27</v>
      </c>
      <c r="X146" s="28" t="n">
        <v>161.583333333333</v>
      </c>
      <c r="Y146" s="29" t="n">
        <v>1</v>
      </c>
      <c r="Z146" s="30" t="n">
        <f aca="false">X146*Y146</f>
        <v>161.583333333333</v>
      </c>
    </row>
    <row r="147" customFormat="false" ht="31.5" hidden="false" customHeight="false" outlineLevel="0" collapsed="false">
      <c r="B147" s="8"/>
      <c r="C147" s="19" t="n">
        <f aca="false">S147</f>
        <v>134</v>
      </c>
      <c r="D147" s="20" t="str">
        <f aca="false">T147</f>
        <v>ОКПД 2: 29.32.30.390 Шайба КАМАЗ-6520 ведущей шестерни </v>
      </c>
      <c r="E147" s="21" t="s">
        <v>23</v>
      </c>
      <c r="F147" s="21" t="s">
        <v>23</v>
      </c>
      <c r="G147" s="21" t="s">
        <v>23</v>
      </c>
      <c r="H147" s="19" t="str">
        <f aca="false">V147</f>
        <v>шт</v>
      </c>
      <c r="I147" s="19" t="str">
        <f aca="false">W147</f>
        <v>да</v>
      </c>
      <c r="J147" s="22" t="n">
        <f aca="false">X147</f>
        <v>398.416666666667</v>
      </c>
      <c r="K147" s="23" t="n">
        <f aca="false">IF(I147="да",$N$154,1)</f>
        <v>1</v>
      </c>
      <c r="L147" s="22" t="n">
        <f aca="false">J147*K147</f>
        <v>398.416666666667</v>
      </c>
      <c r="M147" s="24" t="n">
        <f aca="false">Y147</f>
        <v>1</v>
      </c>
      <c r="N147" s="22" t="n">
        <f aca="false">L147*M147</f>
        <v>398.416666666667</v>
      </c>
      <c r="O147" s="10"/>
      <c r="S147" s="25" t="n">
        <v>134</v>
      </c>
      <c r="T147" s="20" t="s">
        <v>151</v>
      </c>
      <c r="U147" s="26" t="s">
        <v>25</v>
      </c>
      <c r="V147" s="27" t="s">
        <v>26</v>
      </c>
      <c r="W147" s="27" t="s">
        <v>27</v>
      </c>
      <c r="X147" s="28" t="n">
        <v>398.416666666667</v>
      </c>
      <c r="Y147" s="29" t="n">
        <v>1</v>
      </c>
      <c r="Z147" s="30" t="n">
        <f aca="false">X147*Y147</f>
        <v>398.416666666667</v>
      </c>
    </row>
    <row r="148" customFormat="false" ht="39.55" hidden="false" customHeight="false" outlineLevel="0" collapsed="false">
      <c r="B148" s="8"/>
      <c r="C148" s="19" t="n">
        <f aca="false">S148</f>
        <v>135</v>
      </c>
      <c r="D148" s="20" t="str">
        <f aca="false">T148</f>
        <v>ОКПД 2: 29.32.30.390 Шайба КАМАЗ-6520 замковая ступицы среднего и
заднего моста</v>
      </c>
      <c r="E148" s="21" t="s">
        <v>23</v>
      </c>
      <c r="F148" s="21" t="s">
        <v>23</v>
      </c>
      <c r="G148" s="21" t="s">
        <v>23</v>
      </c>
      <c r="H148" s="19" t="str">
        <f aca="false">V148</f>
        <v>шт</v>
      </c>
      <c r="I148" s="19" t="str">
        <f aca="false">W148</f>
        <v>да</v>
      </c>
      <c r="J148" s="22" t="n">
        <f aca="false">X148</f>
        <v>128.916666666667</v>
      </c>
      <c r="K148" s="23" t="n">
        <f aca="false">IF(I148="да",$N$154,1)</f>
        <v>1</v>
      </c>
      <c r="L148" s="22" t="n">
        <f aca="false">J148*K148</f>
        <v>128.916666666667</v>
      </c>
      <c r="M148" s="24" t="n">
        <f aca="false">Y148</f>
        <v>1</v>
      </c>
      <c r="N148" s="22" t="n">
        <f aca="false">L148*M148</f>
        <v>128.916666666667</v>
      </c>
      <c r="O148" s="10"/>
      <c r="S148" s="25" t="n">
        <v>135</v>
      </c>
      <c r="T148" s="20" t="s">
        <v>152</v>
      </c>
      <c r="U148" s="26" t="s">
        <v>25</v>
      </c>
      <c r="V148" s="27" t="s">
        <v>26</v>
      </c>
      <c r="W148" s="27" t="s">
        <v>27</v>
      </c>
      <c r="X148" s="28" t="n">
        <v>128.916666666667</v>
      </c>
      <c r="Y148" s="29" t="n">
        <v>1</v>
      </c>
      <c r="Z148" s="30" t="n">
        <f aca="false">X148*Y148</f>
        <v>128.916666666667</v>
      </c>
    </row>
    <row r="149" customFormat="false" ht="39.55" hidden="false" customHeight="false" outlineLevel="0" collapsed="false">
      <c r="B149" s="8"/>
      <c r="C149" s="19" t="n">
        <f aca="false">S149</f>
        <v>136</v>
      </c>
      <c r="D149" s="20" t="str">
        <f aca="false">T149</f>
        <v>ОКПД 2: 29.32.30.390 Шайба КАМАЗ-6520 замковая ступицы среднего и
заднего моста</v>
      </c>
      <c r="E149" s="21" t="s">
        <v>23</v>
      </c>
      <c r="F149" s="21" t="s">
        <v>23</v>
      </c>
      <c r="G149" s="21" t="s">
        <v>23</v>
      </c>
      <c r="H149" s="19" t="str">
        <f aca="false">V149</f>
        <v>шт</v>
      </c>
      <c r="I149" s="19" t="str">
        <f aca="false">W149</f>
        <v>да</v>
      </c>
      <c r="J149" s="22" t="n">
        <f aca="false">X149</f>
        <v>642.25</v>
      </c>
      <c r="K149" s="23" t="n">
        <f aca="false">IF(I149="да",$N$154,1)</f>
        <v>1</v>
      </c>
      <c r="L149" s="22" t="n">
        <f aca="false">J149*K149</f>
        <v>642.25</v>
      </c>
      <c r="M149" s="24" t="n">
        <f aca="false">Y149</f>
        <v>1</v>
      </c>
      <c r="N149" s="22" t="n">
        <f aca="false">L149*M149</f>
        <v>642.25</v>
      </c>
      <c r="O149" s="10"/>
      <c r="S149" s="25" t="n">
        <v>136</v>
      </c>
      <c r="T149" s="20" t="s">
        <v>152</v>
      </c>
      <c r="U149" s="26" t="s">
        <v>25</v>
      </c>
      <c r="V149" s="27" t="s">
        <v>26</v>
      </c>
      <c r="W149" s="27" t="s">
        <v>27</v>
      </c>
      <c r="X149" s="28" t="n">
        <v>642.25</v>
      </c>
      <c r="Y149" s="29" t="n">
        <v>1</v>
      </c>
      <c r="Z149" s="30" t="n">
        <f aca="false">X149*Y149</f>
        <v>642.25</v>
      </c>
    </row>
    <row r="150" customFormat="false" ht="39.55" hidden="false" customHeight="false" outlineLevel="0" collapsed="false">
      <c r="B150" s="8"/>
      <c r="C150" s="19" t="n">
        <f aca="false">S150</f>
        <v>137</v>
      </c>
      <c r="D150" s="20" t="str">
        <f aca="false">T150</f>
        <v>ОКПД 2: 29.32.30.390 Шайба КАМАЗ-6520 стопорная ступицы среднего и
заднего моста</v>
      </c>
      <c r="E150" s="21" t="s">
        <v>23</v>
      </c>
      <c r="F150" s="21" t="s">
        <v>23</v>
      </c>
      <c r="G150" s="21" t="s">
        <v>23</v>
      </c>
      <c r="H150" s="19" t="str">
        <f aca="false">V150</f>
        <v>шт</v>
      </c>
      <c r="I150" s="19" t="str">
        <f aca="false">W150</f>
        <v>да</v>
      </c>
      <c r="J150" s="22" t="n">
        <f aca="false">X150</f>
        <v>730.916666666667</v>
      </c>
      <c r="K150" s="23" t="n">
        <f aca="false">IF(I150="да",$N$154,1)</f>
        <v>1</v>
      </c>
      <c r="L150" s="22" t="n">
        <f aca="false">J150*K150</f>
        <v>730.916666666667</v>
      </c>
      <c r="M150" s="24" t="n">
        <f aca="false">Y150</f>
        <v>1</v>
      </c>
      <c r="N150" s="22" t="n">
        <f aca="false">L150*M150</f>
        <v>730.916666666667</v>
      </c>
      <c r="O150" s="10"/>
      <c r="S150" s="25" t="n">
        <v>137</v>
      </c>
      <c r="T150" s="20" t="s">
        <v>153</v>
      </c>
      <c r="U150" s="26" t="s">
        <v>25</v>
      </c>
      <c r="V150" s="27" t="s">
        <v>26</v>
      </c>
      <c r="W150" s="27" t="s">
        <v>27</v>
      </c>
      <c r="X150" s="28" t="n">
        <v>730.916666666667</v>
      </c>
      <c r="Y150" s="29" t="n">
        <v>1</v>
      </c>
      <c r="Z150" s="30" t="n">
        <f aca="false">X150*Y150</f>
        <v>730.916666666667</v>
      </c>
    </row>
    <row r="151" customFormat="false" ht="39.55" hidden="false" customHeight="false" outlineLevel="0" collapsed="false">
      <c r="B151" s="8"/>
      <c r="C151" s="19" t="n">
        <f aca="false">S151</f>
        <v>138</v>
      </c>
      <c r="D151" s="20" t="str">
        <f aca="false">T151</f>
        <v>ОКПД 2: 29.32.30.390 Шестерня КАМАЗ-6520 ведомая колесной передачи
(64 зуба) </v>
      </c>
      <c r="E151" s="21" t="s">
        <v>23</v>
      </c>
      <c r="F151" s="21" t="s">
        <v>23</v>
      </c>
      <c r="G151" s="21" t="s">
        <v>23</v>
      </c>
      <c r="H151" s="19" t="str">
        <f aca="false">V151</f>
        <v>шт</v>
      </c>
      <c r="I151" s="19" t="str">
        <f aca="false">W151</f>
        <v>да</v>
      </c>
      <c r="J151" s="22" t="n">
        <f aca="false">X151</f>
        <v>13313.4166666667</v>
      </c>
      <c r="K151" s="23" t="n">
        <f aca="false">IF(I151="да",$N$154,1)</f>
        <v>1</v>
      </c>
      <c r="L151" s="22" t="n">
        <f aca="false">J151*K151</f>
        <v>13313.4166666667</v>
      </c>
      <c r="M151" s="24" t="n">
        <f aca="false">Y151</f>
        <v>1</v>
      </c>
      <c r="N151" s="22" t="n">
        <f aca="false">L151*M151</f>
        <v>13313.4166666667</v>
      </c>
      <c r="O151" s="10"/>
      <c r="S151" s="25" t="n">
        <v>138</v>
      </c>
      <c r="T151" s="20" t="s">
        <v>154</v>
      </c>
      <c r="U151" s="26" t="s">
        <v>25</v>
      </c>
      <c r="V151" s="27" t="s">
        <v>26</v>
      </c>
      <c r="W151" s="27" t="s">
        <v>27</v>
      </c>
      <c r="X151" s="28" t="n">
        <v>13313.4166666667</v>
      </c>
      <c r="Y151" s="29" t="n">
        <v>1</v>
      </c>
      <c r="Z151" s="30" t="n">
        <f aca="false">X151*Y151</f>
        <v>13313.4166666667</v>
      </c>
    </row>
    <row r="152" customFormat="false" ht="26.85" hidden="false" customHeight="false" outlineLevel="0" collapsed="false">
      <c r="B152" s="8"/>
      <c r="C152" s="19" t="n">
        <f aca="false">S152</f>
        <v>139</v>
      </c>
      <c r="D152" s="20" t="str">
        <f aca="false">T152</f>
        <v>ОКПД 2: 29.32.30.390 Шестерня КАМАЗ-ЕВРО ведущая </v>
      </c>
      <c r="E152" s="21" t="s">
        <v>23</v>
      </c>
      <c r="F152" s="21" t="s">
        <v>23</v>
      </c>
      <c r="G152" s="21" t="s">
        <v>23</v>
      </c>
      <c r="H152" s="19" t="str">
        <f aca="false">V152</f>
        <v>шт</v>
      </c>
      <c r="I152" s="19" t="str">
        <f aca="false">W152</f>
        <v>да</v>
      </c>
      <c r="J152" s="22" t="n">
        <f aca="false">X152</f>
        <v>4568.66666666667</v>
      </c>
      <c r="K152" s="23" t="n">
        <f aca="false">IF(I152="да",$N$154,1)</f>
        <v>1</v>
      </c>
      <c r="L152" s="22" t="n">
        <f aca="false">J152*K152</f>
        <v>4568.66666666667</v>
      </c>
      <c r="M152" s="24" t="n">
        <f aca="false">Y152</f>
        <v>1</v>
      </c>
      <c r="N152" s="22" t="n">
        <f aca="false">L152*M152</f>
        <v>4568.66666666667</v>
      </c>
      <c r="O152" s="10"/>
      <c r="S152" s="25" t="n">
        <v>139</v>
      </c>
      <c r="T152" s="20" t="s">
        <v>155</v>
      </c>
      <c r="U152" s="26" t="s">
        <v>25</v>
      </c>
      <c r="V152" s="27" t="s">
        <v>26</v>
      </c>
      <c r="W152" s="27" t="s">
        <v>27</v>
      </c>
      <c r="X152" s="28" t="n">
        <v>4568.66666666667</v>
      </c>
      <c r="Y152" s="29" t="n">
        <v>1</v>
      </c>
      <c r="Z152" s="30" t="n">
        <f aca="false">X152*Y152</f>
        <v>4568.66666666667</v>
      </c>
    </row>
    <row r="153" customFormat="false" ht="26.85" hidden="false" customHeight="false" outlineLevel="0" collapsed="false">
      <c r="B153" s="8"/>
      <c r="C153" s="19" t="n">
        <f aca="false">S153</f>
        <v>140</v>
      </c>
      <c r="D153" s="20" t="str">
        <f aca="false">T153</f>
        <v>ОКПД 2: 29.32.30.390 Энергоаккумулятор КАМАЗ ЕВРО-2,3,МАЗ 30/24 </v>
      </c>
      <c r="E153" s="21" t="s">
        <v>23</v>
      </c>
      <c r="F153" s="21" t="s">
        <v>23</v>
      </c>
      <c r="G153" s="21" t="s">
        <v>23</v>
      </c>
      <c r="H153" s="19" t="str">
        <f aca="false">V153</f>
        <v>шт</v>
      </c>
      <c r="I153" s="19" t="str">
        <f aca="false">W153</f>
        <v>да</v>
      </c>
      <c r="J153" s="22" t="n">
        <f aca="false">X153</f>
        <v>4361.58333333333</v>
      </c>
      <c r="K153" s="23" t="n">
        <f aca="false">IF(I153="да",$N$154,1)</f>
        <v>1</v>
      </c>
      <c r="L153" s="22" t="n">
        <f aca="false">J153*K153</f>
        <v>4361.58333333333</v>
      </c>
      <c r="M153" s="24" t="n">
        <f aca="false">Y153</f>
        <v>1</v>
      </c>
      <c r="N153" s="22" t="n">
        <f aca="false">L153*M153</f>
        <v>4361.58333333333</v>
      </c>
      <c r="O153" s="10"/>
      <c r="S153" s="25" t="n">
        <v>140</v>
      </c>
      <c r="T153" s="20" t="s">
        <v>156</v>
      </c>
      <c r="U153" s="26" t="s">
        <v>25</v>
      </c>
      <c r="V153" s="27" t="s">
        <v>26</v>
      </c>
      <c r="W153" s="27" t="s">
        <v>27</v>
      </c>
      <c r="X153" s="28" t="n">
        <v>4361.58333333333</v>
      </c>
      <c r="Y153" s="29" t="n">
        <v>1</v>
      </c>
      <c r="Z153" s="30" t="n">
        <f aca="false">X153*Y153</f>
        <v>4361.58333333333</v>
      </c>
    </row>
    <row r="154" customFormat="false" ht="24" hidden="false" customHeight="true" outlineLevel="0" collapsed="false">
      <c r="B154" s="8"/>
      <c r="C154" s="31" t="s">
        <v>157</v>
      </c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2" t="n">
        <v>1</v>
      </c>
      <c r="O154" s="10"/>
      <c r="S154" s="33"/>
      <c r="T154" s="33"/>
      <c r="U154" s="33"/>
      <c r="V154" s="33"/>
      <c r="W154" s="33"/>
      <c r="X154" s="33"/>
      <c r="Y154" s="33"/>
      <c r="Z154" s="33"/>
    </row>
    <row r="155" customFormat="false" ht="24" hidden="false" customHeight="true" outlineLevel="0" collapsed="false">
      <c r="B155" s="8"/>
      <c r="C155" s="31" t="s">
        <v>158</v>
      </c>
      <c r="D155" s="31"/>
      <c r="E155" s="31"/>
      <c r="F155" s="31"/>
      <c r="G155" s="31"/>
      <c r="H155" s="31"/>
      <c r="I155" s="31"/>
      <c r="J155" s="31"/>
      <c r="K155" s="31"/>
      <c r="L155" s="33" t="s">
        <v>159</v>
      </c>
      <c r="M155" s="33"/>
      <c r="N155" s="34" t="n">
        <f aca="false">Z155</f>
        <v>1899450.29</v>
      </c>
      <c r="O155" s="10"/>
      <c r="S155" s="31" t="s">
        <v>160</v>
      </c>
      <c r="T155" s="31"/>
      <c r="U155" s="31"/>
      <c r="V155" s="31"/>
      <c r="W155" s="31"/>
      <c r="X155" s="33" t="s">
        <v>159</v>
      </c>
      <c r="Y155" s="33"/>
      <c r="Z155" s="34" t="n">
        <v>1899450.29</v>
      </c>
    </row>
    <row r="156" customFormat="false" ht="24" hidden="false" customHeight="true" outlineLevel="0" collapsed="false">
      <c r="B156" s="8"/>
      <c r="C156" s="31"/>
      <c r="D156" s="31"/>
      <c r="E156" s="31"/>
      <c r="F156" s="31"/>
      <c r="G156" s="31"/>
      <c r="H156" s="31"/>
      <c r="I156" s="31"/>
      <c r="J156" s="31"/>
      <c r="K156" s="31"/>
      <c r="L156" s="35" t="s">
        <v>161</v>
      </c>
      <c r="M156" s="36" t="n">
        <f aca="false">Y156</f>
        <v>0.22</v>
      </c>
      <c r="N156" s="34" t="n">
        <f aca="false">N155*M156</f>
        <v>417879.0638</v>
      </c>
      <c r="O156" s="10"/>
      <c r="S156" s="31"/>
      <c r="T156" s="31"/>
      <c r="U156" s="31"/>
      <c r="V156" s="31"/>
      <c r="W156" s="31"/>
      <c r="X156" s="33" t="s">
        <v>161</v>
      </c>
      <c r="Y156" s="37" t="n">
        <v>0.22</v>
      </c>
      <c r="Z156" s="34" t="n">
        <f aca="false">Y156*Z155</f>
        <v>417879.0638</v>
      </c>
    </row>
    <row r="157" customFormat="false" ht="24" hidden="false" customHeight="true" outlineLevel="0" collapsed="false">
      <c r="B157" s="8"/>
      <c r="C157" s="31"/>
      <c r="D157" s="31"/>
      <c r="E157" s="31"/>
      <c r="F157" s="31"/>
      <c r="G157" s="31"/>
      <c r="H157" s="31"/>
      <c r="I157" s="31"/>
      <c r="J157" s="31"/>
      <c r="K157" s="31"/>
      <c r="L157" s="33" t="s">
        <v>162</v>
      </c>
      <c r="M157" s="33"/>
      <c r="N157" s="34" t="n">
        <f aca="false">SUM(N155:N156)</f>
        <v>2317329.3538</v>
      </c>
      <c r="O157" s="10"/>
      <c r="S157" s="31"/>
      <c r="T157" s="31"/>
      <c r="U157" s="31"/>
      <c r="V157" s="31"/>
      <c r="W157" s="31"/>
      <c r="X157" s="33" t="s">
        <v>162</v>
      </c>
      <c r="Y157" s="33"/>
      <c r="Z157" s="34" t="n">
        <f aca="false">SUM(Z155:Z156)</f>
        <v>2317329.3538</v>
      </c>
    </row>
    <row r="158" customFormat="false" ht="24" hidden="false" customHeight="true" outlineLevel="0" collapsed="false">
      <c r="B158" s="8"/>
      <c r="O158" s="10"/>
      <c r="S158" s="12"/>
      <c r="T158" s="12"/>
      <c r="U158" s="12"/>
      <c r="V158" s="12"/>
      <c r="W158" s="12"/>
      <c r="X158" s="12"/>
      <c r="Y158" s="12"/>
      <c r="Z158" s="12"/>
    </row>
    <row r="159" customFormat="false" ht="15.75" hidden="false" customHeight="true" outlineLevel="0" collapsed="false">
      <c r="B159" s="8"/>
      <c r="C159" s="16"/>
      <c r="D159" s="16"/>
      <c r="E159" s="16"/>
      <c r="F159" s="38"/>
      <c r="G159" s="39"/>
      <c r="H159" s="38"/>
      <c r="I159" s="38"/>
      <c r="J159" s="40"/>
      <c r="K159" s="40"/>
      <c r="L159" s="40"/>
      <c r="M159" s="40"/>
      <c r="N159" s="40"/>
      <c r="O159" s="10"/>
      <c r="S159" s="2"/>
      <c r="T159" s="2"/>
      <c r="U159" s="2"/>
      <c r="V159" s="2"/>
      <c r="W159" s="2"/>
      <c r="X159" s="2"/>
      <c r="Y159" s="2"/>
      <c r="Z159" s="2"/>
    </row>
    <row r="160" customFormat="false" ht="15.75" hidden="false" customHeight="false" outlineLevel="0" collapsed="false">
      <c r="B160" s="8"/>
      <c r="C160" s="41" t="s">
        <v>163</v>
      </c>
      <c r="D160" s="41"/>
      <c r="E160" s="41"/>
      <c r="F160" s="38"/>
      <c r="G160" s="42" t="s">
        <v>164</v>
      </c>
      <c r="H160" s="38" t="s">
        <v>165</v>
      </c>
      <c r="I160" s="38"/>
      <c r="J160" s="41" t="s">
        <v>166</v>
      </c>
      <c r="K160" s="41"/>
      <c r="L160" s="41"/>
      <c r="M160" s="41"/>
      <c r="N160" s="41"/>
      <c r="O160" s="10"/>
      <c r="S160" s="2"/>
      <c r="T160" s="2"/>
      <c r="U160" s="2"/>
      <c r="V160" s="2"/>
      <c r="W160" s="2"/>
      <c r="X160" s="2"/>
      <c r="Y160" s="2"/>
      <c r="Z160" s="2"/>
    </row>
    <row r="161" customFormat="false" ht="15.75" hidden="false" customHeight="false" outlineLevel="0" collapsed="false">
      <c r="B161" s="4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5"/>
      <c r="S161" s="12"/>
      <c r="T161" s="12"/>
      <c r="U161" s="12"/>
      <c r="V161" s="12"/>
      <c r="W161" s="12"/>
      <c r="X161" s="12"/>
      <c r="Y161" s="12"/>
      <c r="Z161" s="12"/>
    </row>
    <row r="162" customFormat="false" ht="15.75" hidden="false" customHeight="true" outlineLevel="0" collapsed="false">
      <c r="S162" s="46"/>
      <c r="T162" s="46"/>
      <c r="U162" s="46"/>
      <c r="V162" s="46"/>
      <c r="W162" s="46"/>
      <c r="X162" s="46"/>
      <c r="Y162" s="46"/>
      <c r="Z162" s="46"/>
    </row>
    <row r="163" customFormat="false" ht="15.75" hidden="false" customHeight="true" outlineLevel="0" collapsed="false">
      <c r="B163" s="47" t="s">
        <v>167</v>
      </c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S163" s="46"/>
      <c r="T163" s="46"/>
      <c r="U163" s="46"/>
      <c r="V163" s="46"/>
      <c r="W163" s="46"/>
      <c r="X163" s="46"/>
      <c r="Y163" s="46"/>
      <c r="Z163" s="46"/>
    </row>
    <row r="164" customFormat="false" ht="15.75" hidden="false" customHeight="false" outlineLevel="0" collapsed="false"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S164" s="46"/>
      <c r="T164" s="46"/>
      <c r="U164" s="46"/>
      <c r="V164" s="46"/>
      <c r="W164" s="46"/>
      <c r="X164" s="46"/>
      <c r="Y164" s="46"/>
      <c r="Z164" s="46"/>
    </row>
    <row r="165" customFormat="false" ht="15.75" hidden="false" customHeight="false" outlineLevel="0" collapsed="false"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S165" s="46"/>
      <c r="T165" s="46"/>
      <c r="U165" s="46"/>
      <c r="V165" s="46"/>
      <c r="W165" s="46"/>
      <c r="X165" s="46"/>
      <c r="Y165" s="46"/>
      <c r="Z165" s="46"/>
    </row>
    <row r="166" customFormat="false" ht="15.75" hidden="false" customHeight="false" outlineLevel="0" collapsed="false"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S166" s="46"/>
      <c r="T166" s="46"/>
      <c r="U166" s="46"/>
      <c r="V166" s="46"/>
      <c r="W166" s="46"/>
      <c r="X166" s="46"/>
      <c r="Y166" s="46"/>
      <c r="Z166" s="46"/>
    </row>
    <row r="167" customFormat="false" ht="52.5" hidden="false" customHeight="true" outlineLevel="0" collapsed="false"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S167" s="46"/>
      <c r="T167" s="46"/>
      <c r="U167" s="46"/>
      <c r="V167" s="46"/>
      <c r="W167" s="46"/>
      <c r="X167" s="46"/>
      <c r="Y167" s="46"/>
      <c r="Z167" s="46"/>
    </row>
    <row r="168" customFormat="false" ht="33.75" hidden="false" customHeight="true" outlineLevel="0" collapsed="false">
      <c r="S168" s="46"/>
      <c r="T168" s="46"/>
      <c r="U168" s="46"/>
      <c r="V168" s="46"/>
      <c r="W168" s="46"/>
      <c r="X168" s="46"/>
      <c r="Y168" s="46"/>
      <c r="Z168" s="46"/>
    </row>
    <row r="169" customFormat="false" ht="15.75" hidden="false" customHeight="false" outlineLevel="0" collapsed="false">
      <c r="S169" s="46"/>
      <c r="T169" s="46"/>
      <c r="U169" s="46"/>
      <c r="V169" s="46"/>
      <c r="W169" s="46"/>
      <c r="X169" s="46"/>
      <c r="Y169" s="46"/>
      <c r="Z169" s="46"/>
    </row>
    <row r="170" customFormat="false" ht="15.75" hidden="false" customHeight="false" outlineLevel="0" collapsed="false">
      <c r="S170" s="46"/>
      <c r="T170" s="46"/>
      <c r="U170" s="46"/>
      <c r="V170" s="46"/>
      <c r="W170" s="46"/>
      <c r="X170" s="46"/>
      <c r="Y170" s="46"/>
      <c r="Z170" s="46"/>
    </row>
    <row r="171" customFormat="false" ht="15.75" hidden="false" customHeight="false" outlineLevel="0" collapsed="false"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S171" s="46"/>
      <c r="T171" s="46"/>
      <c r="U171" s="46"/>
      <c r="V171" s="46"/>
      <c r="W171" s="46"/>
      <c r="X171" s="46"/>
      <c r="Y171" s="46"/>
      <c r="Z171" s="46"/>
    </row>
    <row r="172" customFormat="false" ht="15.75" hidden="false" customHeight="false" outlineLevel="0" collapsed="false"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S172" s="46"/>
      <c r="T172" s="46"/>
      <c r="U172" s="46"/>
      <c r="V172" s="46"/>
      <c r="W172" s="46"/>
      <c r="X172" s="46"/>
      <c r="Y172" s="46"/>
      <c r="Z172" s="46"/>
    </row>
    <row r="173" customFormat="false" ht="22.5" hidden="false" customHeight="true" outlineLevel="0" collapsed="false"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S173" s="46"/>
      <c r="T173" s="46"/>
      <c r="U173" s="46"/>
      <c r="V173" s="46"/>
      <c r="W173" s="46"/>
      <c r="X173" s="46"/>
      <c r="Y173" s="46"/>
      <c r="Z173" s="46"/>
    </row>
  </sheetData>
  <mergeCells count="25">
    <mergeCell ref="B1:Z1"/>
    <mergeCell ref="S3:Z5"/>
    <mergeCell ref="C7:N7"/>
    <mergeCell ref="S7:Z7"/>
    <mergeCell ref="C9:D9"/>
    <mergeCell ref="E9:J9"/>
    <mergeCell ref="C10:D10"/>
    <mergeCell ref="E10:J10"/>
    <mergeCell ref="C11:D11"/>
    <mergeCell ref="E11:J11"/>
    <mergeCell ref="C154:M154"/>
    <mergeCell ref="S154:Z154"/>
    <mergeCell ref="C155:K157"/>
    <mergeCell ref="L155:M155"/>
    <mergeCell ref="S155:W157"/>
    <mergeCell ref="X155:Y155"/>
    <mergeCell ref="L157:M157"/>
    <mergeCell ref="X157:Y157"/>
    <mergeCell ref="C159:E159"/>
    <mergeCell ref="J159:N159"/>
    <mergeCell ref="S159:Z160"/>
    <mergeCell ref="C160:E160"/>
    <mergeCell ref="J160:N160"/>
    <mergeCell ref="S162:Z173"/>
    <mergeCell ref="B163:O167"/>
  </mergeCells>
  <dataValidations count="2">
    <dataValidation allowBlank="true" errorStyle="stop" operator="between" showDropDown="false" showErrorMessage="true" showInputMessage="true" sqref="N154" type="decimal">
      <formula1>0</formula1>
      <formula2>1</formula2>
    </dataValidation>
    <dataValidation allowBlank="true" errorStyle="stop" operator="between" showDropDown="false" showErrorMessage="true" showInputMessage="true" sqref="W14:W153" type="list">
      <formula1>"да,нет"</formula1>
      <formula2>0</formula2>
    </dataValidation>
  </dataValidations>
  <printOptions headings="false" gridLines="false" gridLinesSet="true" horizontalCentered="false" verticalCentered="false"/>
  <pageMargins left="0.25" right="0.25" top="0.75" bottom="0.75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2023-05-26T08:17:29Z</dcterms:created>
  <dc:creator>Владимир Щербаков</dc:creator>
  <dc:description/>
  <dc:language>ru-RU</dc:language>
  <cp:lastModifiedBy>perfilevvv@corp.gidroogk.com</cp:lastModifiedBy>
  <cp:lastPrinted>2026-06-01T04:07:52Z</cp:lastPrinted>
  <dcterms:modified xsi:type="dcterms:W3CDTF">2026-06-01T15:42:47Z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