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ЛиМТО\МТО\ДОГОВОРЫ\2026\Лоты\401B Инвентарь, хоз.товары\Ветошь,салфетки\Расчёт НМЦ\"/>
    </mc:Choice>
  </mc:AlternateContent>
  <bookViews>
    <workbookView xWindow="0" yWindow="-15" windowWidth="14310" windowHeight="8715" firstSheet="1" activeTab="1"/>
  </bookViews>
  <sheets>
    <sheet name="Расчет НМЦ единицы_Приложение 1" sheetId="1" r:id="rId1"/>
    <sheet name="Расчет НМЦ лота закупки_Прил2" sheetId="5" r:id="rId2"/>
  </sheets>
  <definedNames>
    <definedName name="_xlnm._FilterDatabase" localSheetId="0" hidden="1">'Расчет НМЦ единицы_Приложение 1'!$A$5:$S$6</definedName>
    <definedName name="_xlnm._FilterDatabase" localSheetId="1" hidden="1">'Расчет НМЦ лота закупки_Прил2'!$A$5:$U$12</definedName>
    <definedName name="_xlnm.Print_Area" localSheetId="1">'Расчет НМЦ лота закупки_Прил2'!$A$1:$U$31</definedName>
  </definedNames>
  <calcPr calcId="162913"/>
</workbook>
</file>

<file path=xl/calcChain.xml><?xml version="1.0" encoding="utf-8"?>
<calcChain xmlns="http://schemas.openxmlformats.org/spreadsheetml/2006/main">
  <c r="R10" i="5" l="1"/>
  <c r="L10" i="5"/>
  <c r="L9" i="5"/>
  <c r="L8" i="5"/>
  <c r="L7" i="5"/>
  <c r="L6" i="5"/>
  <c r="U10" i="5" l="1"/>
  <c r="F6" i="1"/>
  <c r="S6" i="1"/>
  <c r="P6" i="1"/>
  <c r="J6" i="1"/>
  <c r="H6" i="1"/>
  <c r="K6" i="1"/>
  <c r="N6" i="1"/>
  <c r="Q6" i="1"/>
  <c r="M6" i="1"/>
  <c r="G6" i="1"/>
</calcChain>
</file>

<file path=xl/sharedStrings.xml><?xml version="1.0" encoding="utf-8"?>
<sst xmlns="http://schemas.openxmlformats.org/spreadsheetml/2006/main" count="99" uniqueCount="61">
  <si>
    <t>Краткий текст материала</t>
  </si>
  <si>
    <t>ЕИ</t>
  </si>
  <si>
    <t>№</t>
  </si>
  <si>
    <t xml:space="preserve">Согласовано, </t>
  </si>
  <si>
    <t>Кол-во</t>
  </si>
  <si>
    <t>Цена, руб. без НДС</t>
  </si>
  <si>
    <t>Справочник цен</t>
  </si>
  <si>
    <t>Цена, руб. с НДС</t>
  </si>
  <si>
    <t>Отчет:</t>
  </si>
  <si>
    <t>Номер материала SAP</t>
  </si>
  <si>
    <t>Сумма, руб. без НДС</t>
  </si>
  <si>
    <t>2. В цене материалов/оборудования включены доставка и все дополнительные расходы.</t>
  </si>
  <si>
    <t>Итог</t>
  </si>
  <si>
    <t>1. Цена была определена как наименьшая среди представленных ТКП.</t>
  </si>
  <si>
    <t>1. Стоимость лота/закупки была определена как наименьшая среди представленных ТКП.</t>
  </si>
  <si>
    <t>Приложение №1</t>
  </si>
  <si>
    <t>______________ /Р.В.Солянин/</t>
  </si>
  <si>
    <t>______________ /Н.Е. Горшкова/</t>
  </si>
  <si>
    <t>Приложение № 2 к МИ БС 5/02-02/2019</t>
  </si>
  <si>
    <t xml:space="preserve">КП №1                                           </t>
  </si>
  <si>
    <t xml:space="preserve">КП № 2                                                </t>
  </si>
  <si>
    <t>КП №3</t>
  </si>
  <si>
    <t>______________ /Курмаев А.В./</t>
  </si>
  <si>
    <t>ШТ</t>
  </si>
  <si>
    <t>Исп. Специалист 2 кат.
УЛиМТО КоноваловаТ.А., тел.  8-48763-9-93-24</t>
  </si>
  <si>
    <t>И.о. руководителя Дирекции по логистике и МТО ПАО "Россети Центр" - управляющей организацией ПАО "Россети Центр и Приволжье"</t>
  </si>
  <si>
    <t>Начальник отдела логистики  УЛиМТО филиала ПАО "Россети Центр и Приволжье"-"Тулэнерго"</t>
  </si>
  <si>
    <t>если 0, итог = КП наименьш, в справочник 0, в Прил 1</t>
  </si>
  <si>
    <t>Таль рычажная 1/3000</t>
  </si>
  <si>
    <t xml:space="preserve">Расчет начальной максимальной цены лота/закупки  (лот  401V-  Поставка грузоподъемных приспособлений )  от 20.07.2022 г. </t>
  </si>
  <si>
    <t>2. В стоимость лота/закукпки материалов/оборудования включены доставка до склада Покупателя и погрузочно-разгрузочные работы</t>
  </si>
  <si>
    <t>______________ /Терещенко В.В./</t>
  </si>
  <si>
    <t>2025 год.</t>
  </si>
  <si>
    <t>______________ /Бордунов А.Ю./</t>
  </si>
  <si>
    <t>Ведущий специалист УЛ и МТО филиала "Тулэнерго" ПАО "Россети Центр/ПАО "Россети центр и Приволжье"</t>
  </si>
  <si>
    <t>Начальник ОЛ и МТО филиала "Тулэнерго" ПАО "Россети Центр"/ПАО "Россети Центр и Приволжье"</t>
  </si>
  <si>
    <t>______________ /Горшкова Н.Е./</t>
  </si>
  <si>
    <t>Начальник УЛ и МТО филиала "Тулэнерго" ПАО "Россети Центр"/ПАО "Россети Центр и Приволжье"</t>
  </si>
  <si>
    <t xml:space="preserve"> Начальник Департамента логистики и МТО ПАО "Россети Центр"</t>
  </si>
  <si>
    <t>Сумма без НДС</t>
  </si>
  <si>
    <t>НДС 22%</t>
  </si>
  <si>
    <t>Сумма с НДС</t>
  </si>
  <si>
    <t>РЕМОНТ2026</t>
  </si>
  <si>
    <t>КОД ОКПД</t>
  </si>
  <si>
    <t>Партия</t>
  </si>
  <si>
    <t>Ветошь</t>
  </si>
  <si>
    <t>Перчатки х/б с ПВХ</t>
  </si>
  <si>
    <t>кг</t>
  </si>
  <si>
    <t>пар</t>
  </si>
  <si>
    <t>Салфетка техническая</t>
  </si>
  <si>
    <t>шт</t>
  </si>
  <si>
    <t>Салфетка хлопок 500х500</t>
  </si>
  <si>
    <t>13.94.20.110</t>
  </si>
  <si>
    <t>14.12.30.150</t>
  </si>
  <si>
    <t>13.92.29.120</t>
  </si>
  <si>
    <t>ПОКУП</t>
  </si>
  <si>
    <t xml:space="preserve">КП № 1 от 25.03.2026  г.                                                  </t>
  </si>
  <si>
    <t xml:space="preserve">КП № 2 от25.03.2026 г.                      </t>
  </si>
  <si>
    <t>КП № 3 от 26.03.2026 г.</t>
  </si>
  <si>
    <t>За расчетную стоимость лота/закупки принять стоимоть КП №1 от 25.03.2026г.</t>
  </si>
  <si>
    <t>Расчет начальной максимальной цены  ши, салфеток и перчаток хб с ПВХ   (ЛОТ 401В "Инвентарь и хозяйственные товары")  от 22.05.2026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</si>
</sst>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₽&quot;;\-#,##0.00\ &quot;₽&quot;"/>
    <numFmt numFmtId="44" formatCode="_-* #,##0.00\ &quot;₽&quot;_-;\-* #,##0.00\ &quot;₽&quot;_-;_-* &quot;-&quot;??\ &quot;₽&quot;_-;_-@_-"/>
    <numFmt numFmtId="164" formatCode="#,##0.00\ _₽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0" fontId="1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44" fontId="2" fillId="0" borderId="0" xfId="2" applyFont="1" applyAlignment="1">
      <alignment horizontal="center"/>
    </xf>
    <xf numFmtId="44" fontId="2" fillId="0" borderId="0" xfId="2" applyFont="1" applyAlignment="1">
      <alignment vertical="center"/>
    </xf>
    <xf numFmtId="44" fontId="5" fillId="2" borderId="0" xfId="2" applyFont="1" applyFill="1" applyAlignment="1">
      <alignment vertical="center"/>
    </xf>
    <xf numFmtId="44" fontId="2" fillId="2" borderId="0" xfId="2" applyFont="1" applyFill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4" fontId="2" fillId="0" borderId="0" xfId="2" applyFont="1" applyBorder="1" applyAlignment="1">
      <alignment wrapText="1"/>
    </xf>
    <xf numFmtId="44" fontId="2" fillId="0" borderId="0" xfId="2" applyFont="1" applyAlignment="1">
      <alignment wrapText="1"/>
    </xf>
    <xf numFmtId="44" fontId="2" fillId="2" borderId="0" xfId="2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/>
    <xf numFmtId="44" fontId="2" fillId="0" borderId="0" xfId="2" applyFont="1" applyBorder="1" applyAlignment="1"/>
    <xf numFmtId="44" fontId="2" fillId="0" borderId="0" xfId="2" applyFont="1" applyAlignment="1"/>
    <xf numFmtId="44" fontId="2" fillId="2" borderId="0" xfId="2" applyFont="1" applyFill="1" applyAlignment="1"/>
    <xf numFmtId="0" fontId="2" fillId="2" borderId="0" xfId="0" applyFont="1" applyFill="1" applyAlignment="1"/>
    <xf numFmtId="0" fontId="2" fillId="0" borderId="0" xfId="0" applyFont="1" applyBorder="1" applyAlignment="1"/>
    <xf numFmtId="0" fontId="3" fillId="0" borderId="2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/>
    <xf numFmtId="2" fontId="2" fillId="0" borderId="0" xfId="0" applyNumberFormat="1" applyFont="1" applyAlignment="1">
      <alignment vertical="center"/>
    </xf>
    <xf numFmtId="7" fontId="2" fillId="0" borderId="0" xfId="2" applyNumberFormat="1" applyFont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2" fontId="8" fillId="0" borderId="2" xfId="2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0" xfId="2" applyNumberFormat="1" applyFont="1" applyAlignment="1"/>
    <xf numFmtId="4" fontId="2" fillId="2" borderId="0" xfId="0" applyNumberFormat="1" applyFont="1" applyFill="1" applyAlignment="1"/>
    <xf numFmtId="4" fontId="2" fillId="2" borderId="0" xfId="2" applyNumberFormat="1" applyFont="1" applyFill="1" applyAlignment="1"/>
    <xf numFmtId="4" fontId="2" fillId="0" borderId="0" xfId="0" applyNumberFormat="1" applyFont="1" applyAlignment="1"/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4" fontId="8" fillId="0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4" fontId="8" fillId="0" borderId="0" xfId="0" applyNumberFormat="1" applyFont="1" applyFill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8" fillId="0" borderId="0" xfId="0" applyFont="1"/>
    <xf numFmtId="0" fontId="8" fillId="2" borderId="0" xfId="0" applyFont="1" applyFill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left" vertical="top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4" fontId="11" fillId="0" borderId="2" xfId="0" applyNumberFormat="1" applyFont="1" applyBorder="1" applyAlignment="1"/>
    <xf numFmtId="0" fontId="11" fillId="0" borderId="2" xfId="0" applyFont="1" applyFill="1" applyBorder="1" applyAlignment="1">
      <alignment wrapText="1"/>
    </xf>
    <xf numFmtId="0" fontId="14" fillId="0" borderId="2" xfId="0" applyFont="1" applyFill="1" applyBorder="1" applyAlignment="1"/>
    <xf numFmtId="0" fontId="11" fillId="0" borderId="2" xfId="0" applyFont="1" applyFill="1" applyBorder="1" applyAlignment="1"/>
    <xf numFmtId="3" fontId="14" fillId="0" borderId="2" xfId="0" applyNumberFormat="1" applyFont="1" applyFill="1" applyBorder="1" applyAlignment="1"/>
    <xf numFmtId="4" fontId="14" fillId="0" borderId="2" xfId="0" applyNumberFormat="1" applyFont="1" applyFill="1" applyBorder="1" applyAlignment="1"/>
    <xf numFmtId="0" fontId="11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4" fontId="11" fillId="0" borderId="1" xfId="0" applyNumberFormat="1" applyFont="1" applyFill="1" applyBorder="1" applyAlignment="1">
      <alignment wrapText="1"/>
    </xf>
    <xf numFmtId="1" fontId="11" fillId="0" borderId="1" xfId="0" applyNumberFormat="1" applyFont="1" applyFill="1" applyBorder="1" applyAlignment="1">
      <alignment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left" vertical="top" wrapText="1"/>
    </xf>
    <xf numFmtId="4" fontId="15" fillId="0" borderId="7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4" fontId="2" fillId="2" borderId="0" xfId="2" applyFont="1" applyFill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4" fontId="17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</cellXfs>
  <cellStyles count="4">
    <cellStyle name="Денежный" xfId="2" builtinId="4"/>
    <cellStyle name="Обычный" xfId="0" builtinId="0"/>
    <cellStyle name="Обычный 12" xfId="1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532754</xdr:colOff>
      <xdr:row>16</xdr:row>
      <xdr:rowOff>121081</xdr:rowOff>
    </xdr:from>
    <xdr:to>
      <xdr:col>11</xdr:col>
      <xdr:colOff>869831</xdr:colOff>
      <xdr:row>20</xdr:row>
      <xdr:rowOff>88792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9491" y="4197458"/>
          <a:ext cx="1200785" cy="6457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view="pageBreakPreview" zoomScale="75" zoomScaleNormal="112" zoomScaleSheetLayoutView="75" workbookViewId="0">
      <selection activeCell="D26" sqref="D26"/>
    </sheetView>
  </sheetViews>
  <sheetFormatPr defaultRowHeight="15" x14ac:dyDescent="0.25"/>
  <cols>
    <col min="1" max="1" width="5.5703125" style="16" customWidth="1"/>
    <col min="2" max="2" width="10.28515625" style="16" customWidth="1"/>
    <col min="3" max="3" width="24.5703125" style="17" customWidth="1"/>
    <col min="4" max="4" width="9.5703125" style="16" customWidth="1"/>
    <col min="5" max="5" width="8.5703125" style="16" hidden="1" customWidth="1"/>
    <col min="6" max="6" width="11.28515625" style="18" customWidth="1"/>
    <col min="7" max="7" width="12.140625" style="18" customWidth="1"/>
    <col min="8" max="8" width="8.85546875" style="31" hidden="1" customWidth="1"/>
    <col min="9" max="9" width="11.7109375" style="19" customWidth="1"/>
    <col min="10" max="10" width="12.7109375" style="19" customWidth="1"/>
    <col min="11" max="11" width="10.7109375" style="16" hidden="1" customWidth="1"/>
    <col min="12" max="12" width="13.5703125" style="19" customWidth="1"/>
    <col min="13" max="13" width="12.42578125" style="19" customWidth="1"/>
    <col min="14" max="14" width="8.5703125" style="21" hidden="1" customWidth="1"/>
    <col min="15" max="15" width="11" style="20" customWidth="1"/>
    <col min="16" max="16" width="17.7109375" style="20" customWidth="1"/>
    <col min="17" max="17" width="10.28515625" style="16" hidden="1" customWidth="1"/>
    <col min="18" max="18" width="10.7109375" style="20" customWidth="1"/>
    <col min="19" max="19" width="11.7109375" style="20" customWidth="1"/>
    <col min="20" max="20" width="9.140625" style="16"/>
    <col min="21" max="21" width="23.28515625" style="16" hidden="1" customWidth="1"/>
    <col min="22" max="16384" width="9.140625" style="16"/>
  </cols>
  <sheetData>
    <row r="1" spans="1:21" ht="15" customHeight="1" x14ac:dyDescent="0.25">
      <c r="N1" s="19"/>
      <c r="O1" s="19"/>
      <c r="P1" s="116" t="s">
        <v>15</v>
      </c>
      <c r="Q1" s="116"/>
      <c r="R1" s="116"/>
      <c r="S1" s="116"/>
    </row>
    <row r="2" spans="1:21" s="2" customFormat="1" ht="27.75" customHeight="1" x14ac:dyDescent="0.25">
      <c r="A2" s="122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1" x14ac:dyDescent="0.25">
      <c r="B3" s="22"/>
      <c r="C3" s="23"/>
    </row>
    <row r="4" spans="1:21" ht="27.75" customHeight="1" x14ac:dyDescent="0.25">
      <c r="A4" s="124" t="s">
        <v>2</v>
      </c>
      <c r="B4" s="129" t="s">
        <v>9</v>
      </c>
      <c r="C4" s="129" t="s">
        <v>0</v>
      </c>
      <c r="D4" s="129" t="s">
        <v>1</v>
      </c>
      <c r="E4" s="129" t="s">
        <v>12</v>
      </c>
      <c r="F4" s="129"/>
      <c r="G4" s="129"/>
      <c r="H4" s="129" t="s">
        <v>6</v>
      </c>
      <c r="I4" s="129"/>
      <c r="J4" s="129"/>
      <c r="K4" s="125" t="s">
        <v>19</v>
      </c>
      <c r="L4" s="126"/>
      <c r="M4" s="127"/>
      <c r="N4" s="125" t="s">
        <v>20</v>
      </c>
      <c r="O4" s="126"/>
      <c r="P4" s="127"/>
      <c r="Q4" s="125" t="s">
        <v>21</v>
      </c>
      <c r="R4" s="126"/>
      <c r="S4" s="127"/>
    </row>
    <row r="5" spans="1:21" s="2" customFormat="1" ht="64.5" customHeight="1" x14ac:dyDescent="0.25">
      <c r="A5" s="124"/>
      <c r="B5" s="129"/>
      <c r="C5" s="129"/>
      <c r="D5" s="129"/>
      <c r="E5" s="4" t="s">
        <v>4</v>
      </c>
      <c r="F5" s="46" t="s">
        <v>5</v>
      </c>
      <c r="G5" s="46" t="s">
        <v>7</v>
      </c>
      <c r="H5" s="32" t="s">
        <v>4</v>
      </c>
      <c r="I5" s="46" t="s">
        <v>5</v>
      </c>
      <c r="J5" s="46" t="s">
        <v>7</v>
      </c>
      <c r="K5" s="30" t="s">
        <v>4</v>
      </c>
      <c r="L5" s="46" t="s">
        <v>5</v>
      </c>
      <c r="M5" s="46" t="s">
        <v>7</v>
      </c>
      <c r="N5" s="40" t="s">
        <v>4</v>
      </c>
      <c r="O5" s="46" t="s">
        <v>5</v>
      </c>
      <c r="P5" s="46" t="s">
        <v>7</v>
      </c>
      <c r="Q5" s="30" t="s">
        <v>4</v>
      </c>
      <c r="R5" s="46" t="s">
        <v>5</v>
      </c>
      <c r="S5" s="46" t="s">
        <v>7</v>
      </c>
    </row>
    <row r="6" spans="1:21" s="5" customFormat="1" ht="45" x14ac:dyDescent="0.25">
      <c r="A6" s="49">
        <v>1</v>
      </c>
      <c r="B6" s="49">
        <v>2302766</v>
      </c>
      <c r="C6" s="50" t="s">
        <v>28</v>
      </c>
      <c r="D6" s="55" t="s">
        <v>23</v>
      </c>
      <c r="E6" s="47">
        <v>4</v>
      </c>
      <c r="F6" s="51">
        <f>L6</f>
        <v>58180.833333299997</v>
      </c>
      <c r="G6" s="48">
        <f>ROUND(F6*1.2,2)</f>
        <v>69817</v>
      </c>
      <c r="H6" s="52">
        <f>E6</f>
        <v>4</v>
      </c>
      <c r="I6" s="53">
        <v>0</v>
      </c>
      <c r="J6" s="38">
        <f>ROUND(I6*1.2,2)</f>
        <v>0</v>
      </c>
      <c r="K6" s="52">
        <f>H6</f>
        <v>4</v>
      </c>
      <c r="L6" s="51">
        <v>58180.833333299997</v>
      </c>
      <c r="M6" s="48">
        <f>ROUND(L6*1.2,2)</f>
        <v>69817</v>
      </c>
      <c r="N6" s="54">
        <f>K6</f>
        <v>4</v>
      </c>
      <c r="O6" s="48">
        <v>62500</v>
      </c>
      <c r="P6" s="48">
        <f>ROUND(O6*1.2,2)</f>
        <v>75000</v>
      </c>
      <c r="Q6" s="39">
        <f>N6</f>
        <v>4</v>
      </c>
      <c r="R6" s="48">
        <v>62795</v>
      </c>
      <c r="S6" s="48">
        <f>ROUND(R6*1.2,2)</f>
        <v>75354</v>
      </c>
      <c r="U6" s="5" t="s">
        <v>27</v>
      </c>
    </row>
    <row r="7" spans="1:21" s="24" customFormat="1" x14ac:dyDescent="0.25">
      <c r="C7" s="3"/>
      <c r="F7" s="25"/>
      <c r="G7" s="35"/>
      <c r="H7" s="33"/>
      <c r="I7" s="26"/>
      <c r="J7" s="26"/>
      <c r="L7" s="26"/>
      <c r="M7" s="41"/>
      <c r="N7" s="42"/>
      <c r="O7" s="43"/>
      <c r="P7" s="43"/>
      <c r="Q7" s="44"/>
      <c r="R7" s="43"/>
      <c r="S7" s="43"/>
    </row>
    <row r="8" spans="1:21" s="24" customFormat="1" x14ac:dyDescent="0.25">
      <c r="B8" s="123" t="s">
        <v>8</v>
      </c>
      <c r="C8" s="123"/>
      <c r="D8" s="123"/>
      <c r="E8" s="123"/>
      <c r="F8" s="123"/>
      <c r="G8" s="123"/>
      <c r="H8" s="123"/>
      <c r="I8" s="123"/>
      <c r="J8" s="123"/>
      <c r="K8" s="28"/>
      <c r="L8" s="27"/>
      <c r="M8" s="27"/>
      <c r="N8" s="28"/>
      <c r="O8" s="27"/>
      <c r="P8" s="27"/>
      <c r="Q8" s="28"/>
      <c r="R8" s="27"/>
      <c r="S8" s="27"/>
    </row>
    <row r="9" spans="1:21" s="1" customFormat="1" x14ac:dyDescent="0.25">
      <c r="B9" s="117" t="s">
        <v>13</v>
      </c>
      <c r="C9" s="117"/>
      <c r="D9" s="117"/>
      <c r="E9" s="117"/>
      <c r="F9" s="117"/>
      <c r="G9" s="117"/>
      <c r="H9" s="117"/>
      <c r="I9" s="117"/>
      <c r="J9" s="117"/>
      <c r="K9" s="7"/>
      <c r="L9" s="7"/>
      <c r="M9" s="7"/>
      <c r="N9" s="7"/>
    </row>
    <row r="10" spans="1:21" s="1" customFormat="1" x14ac:dyDescent="0.25">
      <c r="B10" s="1" t="s">
        <v>11</v>
      </c>
      <c r="E10" s="9"/>
      <c r="F10" s="9"/>
      <c r="K10" s="7"/>
      <c r="L10" s="7"/>
      <c r="M10" s="7"/>
      <c r="N10" s="7"/>
    </row>
    <row r="11" spans="1:21" s="24" customFormat="1" x14ac:dyDescent="0.25"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27"/>
      <c r="S11" s="27"/>
    </row>
    <row r="12" spans="1:21" s="6" customFormat="1" x14ac:dyDescent="0.25">
      <c r="A12" s="24"/>
      <c r="B12" s="24"/>
      <c r="C12" s="24"/>
      <c r="D12" s="24"/>
      <c r="E12" s="9"/>
      <c r="F12" s="12"/>
      <c r="G12" s="26"/>
      <c r="H12" s="33"/>
      <c r="I12" s="26"/>
      <c r="J12" s="26"/>
      <c r="K12" s="28"/>
      <c r="L12" s="27"/>
      <c r="M12" s="27"/>
      <c r="N12" s="8"/>
      <c r="O12" s="15"/>
      <c r="P12" s="15"/>
      <c r="Q12" s="28"/>
      <c r="R12" s="15"/>
      <c r="S12" s="15"/>
    </row>
    <row r="13" spans="1:21" s="6" customFormat="1" x14ac:dyDescent="0.25">
      <c r="B13" s="117" t="s">
        <v>26</v>
      </c>
      <c r="C13" s="117"/>
      <c r="D13" s="117"/>
      <c r="E13" s="117"/>
      <c r="F13" s="117"/>
      <c r="G13" s="117"/>
      <c r="H13" s="118" t="s">
        <v>17</v>
      </c>
      <c r="I13" s="118"/>
      <c r="J13" s="118"/>
      <c r="K13" s="118"/>
      <c r="L13" s="118"/>
      <c r="M13" s="8"/>
      <c r="N13" s="8"/>
      <c r="O13" s="8"/>
      <c r="P13" s="8"/>
      <c r="Q13" s="8"/>
      <c r="R13" s="8"/>
      <c r="S13" s="8"/>
    </row>
    <row r="14" spans="1:21" s="6" customFormat="1" x14ac:dyDescent="0.25">
      <c r="B14" s="117"/>
      <c r="C14" s="117"/>
      <c r="D14" s="117"/>
      <c r="E14" s="117"/>
      <c r="F14" s="117"/>
      <c r="G14" s="117"/>
      <c r="H14" s="118"/>
      <c r="I14" s="118"/>
      <c r="J14" s="118"/>
      <c r="K14" s="118"/>
      <c r="L14" s="118"/>
      <c r="M14" s="15"/>
      <c r="N14" s="8"/>
      <c r="O14" s="15"/>
      <c r="P14" s="15"/>
      <c r="Q14" s="8"/>
      <c r="R14" s="15"/>
      <c r="S14" s="15"/>
    </row>
    <row r="15" spans="1:21" s="6" customFormat="1" x14ac:dyDescent="0.25">
      <c r="B15" s="45"/>
      <c r="C15" s="45"/>
      <c r="D15" s="45"/>
      <c r="E15" s="45"/>
      <c r="F15" s="45"/>
      <c r="G15" s="45"/>
      <c r="H15" s="9"/>
      <c r="I15" s="9"/>
      <c r="J15" s="9"/>
      <c r="K15" s="8"/>
      <c r="L15" s="15"/>
      <c r="M15" s="15"/>
      <c r="N15" s="8"/>
      <c r="O15" s="15"/>
      <c r="P15" s="15"/>
      <c r="Q15" s="8"/>
      <c r="R15" s="15"/>
      <c r="S15" s="15"/>
    </row>
    <row r="16" spans="1:21" s="6" customFormat="1" x14ac:dyDescent="0.25">
      <c r="B16" s="10" t="s">
        <v>3</v>
      </c>
      <c r="C16" s="10"/>
      <c r="D16" s="10"/>
      <c r="E16" s="11"/>
      <c r="F16" s="14"/>
      <c r="G16" s="13"/>
      <c r="H16" s="34"/>
      <c r="I16" s="13"/>
      <c r="J16" s="13"/>
      <c r="K16" s="8"/>
      <c r="L16" s="15"/>
      <c r="M16" s="15"/>
      <c r="N16" s="8"/>
      <c r="O16" s="15"/>
      <c r="P16" s="15"/>
      <c r="Q16" s="8"/>
      <c r="R16" s="15"/>
      <c r="S16" s="15"/>
    </row>
    <row r="17" spans="1:19" s="24" customFormat="1" x14ac:dyDescent="0.25">
      <c r="A17" s="6"/>
      <c r="B17" s="121" t="s">
        <v>25</v>
      </c>
      <c r="C17" s="121"/>
      <c r="D17" s="121"/>
      <c r="E17" s="121"/>
      <c r="F17" s="121"/>
      <c r="G17" s="121"/>
      <c r="H17" s="119" t="s">
        <v>16</v>
      </c>
      <c r="I17" s="119"/>
      <c r="J17" s="119"/>
      <c r="K17" s="119"/>
      <c r="L17" s="119"/>
      <c r="M17" s="15"/>
      <c r="N17" s="28"/>
      <c r="O17" s="27"/>
      <c r="P17" s="27"/>
      <c r="Q17" s="8"/>
      <c r="R17" s="27"/>
      <c r="S17" s="27"/>
    </row>
    <row r="18" spans="1:19" s="24" customFormat="1" ht="30" customHeight="1" x14ac:dyDescent="0.25">
      <c r="B18" s="121"/>
      <c r="C18" s="121"/>
      <c r="D18" s="121"/>
      <c r="E18" s="121"/>
      <c r="F18" s="121"/>
      <c r="G18" s="121"/>
      <c r="H18" s="119"/>
      <c r="I18" s="119"/>
      <c r="J18" s="119"/>
      <c r="K18" s="119"/>
      <c r="L18" s="119"/>
      <c r="M18" s="27"/>
      <c r="N18" s="28"/>
      <c r="O18" s="27"/>
      <c r="P18" s="27"/>
      <c r="Q18" s="28"/>
      <c r="R18" s="27"/>
      <c r="S18" s="27"/>
    </row>
    <row r="19" spans="1:19" s="24" customFormat="1" x14ac:dyDescent="0.25">
      <c r="C19" s="3"/>
      <c r="E19" s="29"/>
      <c r="F19" s="25"/>
      <c r="G19" s="26"/>
      <c r="H19" s="33"/>
      <c r="I19" s="26"/>
      <c r="J19" s="26"/>
      <c r="K19" s="28"/>
      <c r="L19" s="27"/>
      <c r="M19" s="27"/>
      <c r="N19" s="28"/>
      <c r="O19" s="27"/>
      <c r="P19" s="27"/>
      <c r="Q19" s="28"/>
      <c r="R19" s="27"/>
      <c r="S19" s="27"/>
    </row>
    <row r="20" spans="1:19" s="24" customFormat="1" ht="39.75" customHeight="1" x14ac:dyDescent="0.25">
      <c r="B20" s="120" t="s">
        <v>24</v>
      </c>
      <c r="C20" s="120"/>
      <c r="F20" s="25"/>
      <c r="G20" s="25"/>
      <c r="H20" s="33"/>
      <c r="I20" s="26"/>
      <c r="J20" s="26"/>
      <c r="L20" s="26"/>
      <c r="M20" s="26"/>
      <c r="N20" s="28"/>
      <c r="O20" s="27"/>
      <c r="P20" s="27"/>
      <c r="R20" s="27"/>
      <c r="S20" s="27"/>
    </row>
    <row r="21" spans="1:19" x14ac:dyDescent="0.25">
      <c r="B21" s="36"/>
      <c r="C21" s="37"/>
    </row>
  </sheetData>
  <mergeCells count="19">
    <mergeCell ref="B20:C20"/>
    <mergeCell ref="B17:G18"/>
    <mergeCell ref="A2:S2"/>
    <mergeCell ref="B8:J8"/>
    <mergeCell ref="A4:A5"/>
    <mergeCell ref="N4:P4"/>
    <mergeCell ref="B11:Q11"/>
    <mergeCell ref="K4:M4"/>
    <mergeCell ref="Q4:S4"/>
    <mergeCell ref="H4:J4"/>
    <mergeCell ref="E4:G4"/>
    <mergeCell ref="D4:D5"/>
    <mergeCell ref="C4:C5"/>
    <mergeCell ref="B4:B5"/>
    <mergeCell ref="P1:S1"/>
    <mergeCell ref="B13:G14"/>
    <mergeCell ref="B9:J9"/>
    <mergeCell ref="H13:L14"/>
    <mergeCell ref="H17:L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7" orientation="landscape" r:id="rId1"/>
  <rowBreaks count="1" manualBreakCount="1">
    <brk id="22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1"/>
  <sheetViews>
    <sheetView tabSelected="1" view="pageBreakPreview" zoomScale="118" zoomScaleNormal="91" zoomScaleSheetLayoutView="118" workbookViewId="0">
      <selection activeCell="A2" sqref="A2:U2"/>
    </sheetView>
  </sheetViews>
  <sheetFormatPr defaultRowHeight="12.75" x14ac:dyDescent="0.2"/>
  <cols>
    <col min="1" max="1" width="8.42578125" style="56" customWidth="1"/>
    <col min="2" max="2" width="13.7109375" style="56" customWidth="1"/>
    <col min="3" max="3" width="26" style="57" customWidth="1"/>
    <col min="4" max="4" width="14.28515625" style="57" customWidth="1"/>
    <col min="5" max="5" width="15.5703125" style="57" customWidth="1"/>
    <col min="6" max="6" width="5.85546875" style="56" customWidth="1"/>
    <col min="7" max="7" width="10.5703125" style="58" customWidth="1"/>
    <col min="8" max="8" width="11.28515625" style="59" customWidth="1"/>
    <col min="9" max="9" width="12.85546875" style="59" customWidth="1"/>
    <col min="10" max="10" width="9.85546875" style="58" customWidth="1"/>
    <col min="11" max="11" width="13" style="58" customWidth="1"/>
    <col min="12" max="12" width="13.5703125" style="58" customWidth="1"/>
    <col min="13" max="13" width="11.28515625" style="58" customWidth="1"/>
    <col min="14" max="14" width="10.7109375" style="58" customWidth="1"/>
    <col min="15" max="15" width="13.7109375" style="58" bestFit="1" customWidth="1"/>
    <col min="16" max="16" width="10.42578125" style="58" customWidth="1"/>
    <col min="17" max="17" width="11" style="58" customWidth="1"/>
    <col min="18" max="18" width="12.85546875" style="58" customWidth="1"/>
    <col min="19" max="19" width="11.85546875" style="58" customWidth="1"/>
    <col min="20" max="20" width="10.28515625" style="58" customWidth="1"/>
    <col min="21" max="21" width="15.42578125" style="58" customWidth="1"/>
    <col min="22" max="71" width="9.140625" style="60"/>
    <col min="72" max="16384" width="9.140625" style="56"/>
  </cols>
  <sheetData>
    <row r="1" spans="1:71" x14ac:dyDescent="0.2">
      <c r="S1" s="58" t="s">
        <v>18</v>
      </c>
    </row>
    <row r="2" spans="1:71" s="62" customFormat="1" ht="27.75" customHeight="1" x14ac:dyDescent="0.25">
      <c r="A2" s="140" t="s">
        <v>60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</row>
    <row r="3" spans="1:71" x14ac:dyDescent="0.2">
      <c r="A3" s="56" t="s">
        <v>32</v>
      </c>
      <c r="B3" s="63"/>
      <c r="C3" s="64"/>
      <c r="D3" s="64"/>
      <c r="E3" s="64"/>
    </row>
    <row r="4" spans="1:71" s="66" customFormat="1" ht="54.75" customHeight="1" x14ac:dyDescent="0.25">
      <c r="A4" s="141" t="s">
        <v>2</v>
      </c>
      <c r="B4" s="143" t="s">
        <v>9</v>
      </c>
      <c r="C4" s="143" t="s">
        <v>0</v>
      </c>
      <c r="D4" s="135" t="s">
        <v>43</v>
      </c>
      <c r="E4" s="131" t="s">
        <v>44</v>
      </c>
      <c r="F4" s="143" t="s">
        <v>1</v>
      </c>
      <c r="G4" s="145" t="s">
        <v>12</v>
      </c>
      <c r="H4" s="145"/>
      <c r="I4" s="145"/>
      <c r="J4" s="145" t="s">
        <v>6</v>
      </c>
      <c r="K4" s="145"/>
      <c r="L4" s="145"/>
      <c r="M4" s="146" t="s">
        <v>56</v>
      </c>
      <c r="N4" s="147"/>
      <c r="O4" s="148"/>
      <c r="P4" s="146" t="s">
        <v>57</v>
      </c>
      <c r="Q4" s="147"/>
      <c r="R4" s="148"/>
      <c r="S4" s="146" t="s">
        <v>58</v>
      </c>
      <c r="T4" s="147"/>
      <c r="U4" s="148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</row>
    <row r="5" spans="1:71" s="70" customFormat="1" ht="64.5" customHeight="1" x14ac:dyDescent="0.25">
      <c r="A5" s="142"/>
      <c r="B5" s="144"/>
      <c r="C5" s="144"/>
      <c r="D5" s="136"/>
      <c r="E5" s="132"/>
      <c r="F5" s="144"/>
      <c r="G5" s="67" t="s">
        <v>4</v>
      </c>
      <c r="H5" s="67" t="s">
        <v>5</v>
      </c>
      <c r="I5" s="67" t="s">
        <v>10</v>
      </c>
      <c r="J5" s="67" t="s">
        <v>4</v>
      </c>
      <c r="K5" s="67" t="s">
        <v>5</v>
      </c>
      <c r="L5" s="67" t="s">
        <v>10</v>
      </c>
      <c r="M5" s="67" t="s">
        <v>4</v>
      </c>
      <c r="N5" s="67" t="s">
        <v>5</v>
      </c>
      <c r="O5" s="67" t="s">
        <v>10</v>
      </c>
      <c r="P5" s="67" t="s">
        <v>4</v>
      </c>
      <c r="Q5" s="67" t="s">
        <v>5</v>
      </c>
      <c r="R5" s="67" t="s">
        <v>10</v>
      </c>
      <c r="S5" s="67" t="s">
        <v>4</v>
      </c>
      <c r="T5" s="67" t="s">
        <v>5</v>
      </c>
      <c r="U5" s="68" t="s">
        <v>10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</row>
    <row r="6" spans="1:71" s="108" customFormat="1" ht="22.5" customHeight="1" x14ac:dyDescent="0.25">
      <c r="A6" s="105">
        <v>1</v>
      </c>
      <c r="B6" s="105">
        <v>2000932</v>
      </c>
      <c r="C6" s="105" t="s">
        <v>45</v>
      </c>
      <c r="D6" s="115" t="s">
        <v>52</v>
      </c>
      <c r="E6" s="114" t="s">
        <v>42</v>
      </c>
      <c r="F6" s="106" t="s">
        <v>47</v>
      </c>
      <c r="G6" s="110">
        <v>2160</v>
      </c>
      <c r="H6" s="109">
        <v>54.104444445550001</v>
      </c>
      <c r="I6" s="109">
        <v>116865.600002388</v>
      </c>
      <c r="J6" s="110">
        <v>2160</v>
      </c>
      <c r="K6" s="109">
        <v>444.57</v>
      </c>
      <c r="L6" s="109">
        <f>J6*K6</f>
        <v>960271.2</v>
      </c>
      <c r="M6" s="110">
        <v>2160</v>
      </c>
      <c r="N6" s="109">
        <v>54.104444445550001</v>
      </c>
      <c r="O6" s="109">
        <v>116865.600002388</v>
      </c>
      <c r="P6" s="110">
        <v>2160</v>
      </c>
      <c r="Q6" s="109">
        <v>73.773333311100004</v>
      </c>
      <c r="R6" s="109">
        <v>159350.399951976</v>
      </c>
      <c r="S6" s="110">
        <v>2160</v>
      </c>
      <c r="T6" s="109">
        <v>78.690111110000004</v>
      </c>
      <c r="U6" s="109">
        <v>169970.67</v>
      </c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</row>
    <row r="7" spans="1:71" s="108" customFormat="1" ht="22.5" customHeight="1" x14ac:dyDescent="0.25">
      <c r="A7" s="105">
        <v>2</v>
      </c>
      <c r="B7" s="105">
        <v>2265732</v>
      </c>
      <c r="C7" s="105" t="s">
        <v>46</v>
      </c>
      <c r="D7" s="115" t="s">
        <v>53</v>
      </c>
      <c r="E7" s="114" t="s">
        <v>55</v>
      </c>
      <c r="F7" s="106" t="s">
        <v>48</v>
      </c>
      <c r="G7" s="110">
        <v>10000</v>
      </c>
      <c r="H7" s="109">
        <v>13.520099998999999</v>
      </c>
      <c r="I7" s="109">
        <v>135200.99998999998</v>
      </c>
      <c r="J7" s="110">
        <v>10000</v>
      </c>
      <c r="K7" s="109">
        <v>13.53</v>
      </c>
      <c r="L7" s="109">
        <f>J7*K7</f>
        <v>135300</v>
      </c>
      <c r="M7" s="110">
        <v>10000</v>
      </c>
      <c r="N7" s="109">
        <v>13.520099998999999</v>
      </c>
      <c r="O7" s="109">
        <v>135200.99998999998</v>
      </c>
      <c r="P7" s="110">
        <v>10000</v>
      </c>
      <c r="Q7" s="109">
        <v>14.5901111</v>
      </c>
      <c r="R7" s="109">
        <v>145901.71</v>
      </c>
      <c r="S7" s="110">
        <v>10000</v>
      </c>
      <c r="T7" s="109">
        <v>17.210011099999999</v>
      </c>
      <c r="U7" s="109">
        <v>172100.15</v>
      </c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</row>
    <row r="8" spans="1:71" s="108" customFormat="1" ht="22.5" customHeight="1" x14ac:dyDescent="0.25">
      <c r="A8" s="105">
        <v>3</v>
      </c>
      <c r="B8" s="105">
        <v>2063861</v>
      </c>
      <c r="C8" s="105" t="s">
        <v>49</v>
      </c>
      <c r="D8" s="115" t="s">
        <v>54</v>
      </c>
      <c r="E8" s="114" t="s">
        <v>42</v>
      </c>
      <c r="F8" s="106" t="s">
        <v>50</v>
      </c>
      <c r="G8" s="110">
        <v>4500</v>
      </c>
      <c r="H8" s="109">
        <v>4.9211111000000001</v>
      </c>
      <c r="I8" s="109">
        <v>22144.999950000001</v>
      </c>
      <c r="J8" s="110">
        <v>4500</v>
      </c>
      <c r="K8" s="109">
        <v>17.97</v>
      </c>
      <c r="L8" s="109">
        <f>J8*K8</f>
        <v>80865</v>
      </c>
      <c r="M8" s="110">
        <v>4500</v>
      </c>
      <c r="N8" s="109">
        <v>4.9211111000000001</v>
      </c>
      <c r="O8" s="109">
        <v>22144.999950000001</v>
      </c>
      <c r="P8" s="110">
        <v>4500</v>
      </c>
      <c r="Q8" s="109">
        <v>5.0811111100000002</v>
      </c>
      <c r="R8" s="109">
        <v>22864.999995000002</v>
      </c>
      <c r="S8" s="110">
        <v>4500</v>
      </c>
      <c r="T8" s="109">
        <v>9.8403329999999993</v>
      </c>
      <c r="U8" s="109">
        <v>44281.55</v>
      </c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</row>
    <row r="9" spans="1:71" s="108" customFormat="1" ht="22.5" customHeight="1" x14ac:dyDescent="0.25">
      <c r="A9" s="100">
        <v>4</v>
      </c>
      <c r="B9" s="101">
        <v>2315528</v>
      </c>
      <c r="C9" s="101" t="s">
        <v>51</v>
      </c>
      <c r="D9" s="115" t="s">
        <v>54</v>
      </c>
      <c r="E9" s="114" t="s">
        <v>42</v>
      </c>
      <c r="F9" s="102" t="s">
        <v>50</v>
      </c>
      <c r="G9" s="103">
        <v>2403</v>
      </c>
      <c r="H9" s="99">
        <v>16.400888888888002</v>
      </c>
      <c r="I9" s="109">
        <v>39411.35</v>
      </c>
      <c r="J9" s="103">
        <v>2403</v>
      </c>
      <c r="K9" s="104">
        <v>218.68</v>
      </c>
      <c r="L9" s="109">
        <f>J9*K9</f>
        <v>525488.04</v>
      </c>
      <c r="M9" s="103">
        <v>2403</v>
      </c>
      <c r="N9" s="99">
        <v>16.400888888888002</v>
      </c>
      <c r="O9" s="109">
        <v>39411.35</v>
      </c>
      <c r="P9" s="103">
        <v>2403</v>
      </c>
      <c r="Q9" s="99">
        <v>19.671111111110001</v>
      </c>
      <c r="R9" s="109">
        <v>47269.78</v>
      </c>
      <c r="S9" s="103">
        <v>2403</v>
      </c>
      <c r="T9" s="99">
        <v>19.675555500000002</v>
      </c>
      <c r="U9" s="109">
        <v>47280.42</v>
      </c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</row>
    <row r="10" spans="1:71" s="72" customFormat="1" ht="16.5" customHeight="1" x14ac:dyDescent="0.25">
      <c r="A10" s="138" t="s">
        <v>39</v>
      </c>
      <c r="B10" s="138"/>
      <c r="C10" s="139"/>
      <c r="D10" s="113"/>
      <c r="E10" s="113"/>
      <c r="F10" s="112"/>
      <c r="G10" s="91"/>
      <c r="H10" s="111"/>
      <c r="I10" s="111">
        <v>313622.95</v>
      </c>
      <c r="J10" s="91"/>
      <c r="K10" s="91"/>
      <c r="L10" s="93">
        <f>L6+L7+L8+L9</f>
        <v>1701924.24</v>
      </c>
      <c r="M10" s="91"/>
      <c r="N10" s="91"/>
      <c r="O10" s="91">
        <v>313622.95</v>
      </c>
      <c r="P10" s="91"/>
      <c r="Q10" s="91"/>
      <c r="R10" s="91">
        <f>R6+R7+R8+R9</f>
        <v>375386.88994697598</v>
      </c>
      <c r="S10" s="91"/>
      <c r="T10" s="91"/>
      <c r="U10" s="91">
        <f>U6+U7+U8+U9</f>
        <v>433632.79</v>
      </c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</row>
    <row r="11" spans="1:71" s="72" customFormat="1" ht="16.5" customHeight="1" x14ac:dyDescent="0.25">
      <c r="A11" s="138" t="s">
        <v>40</v>
      </c>
      <c r="B11" s="138"/>
      <c r="C11" s="138"/>
      <c r="D11" s="91"/>
      <c r="E11" s="91"/>
      <c r="F11" s="112"/>
      <c r="G11" s="91"/>
      <c r="H11" s="111"/>
      <c r="I11" s="111">
        <v>68997.05</v>
      </c>
      <c r="J11" s="91"/>
      <c r="K11" s="91"/>
      <c r="L11" s="91">
        <v>374423.33</v>
      </c>
      <c r="M11" s="91"/>
      <c r="N11" s="91"/>
      <c r="O11" s="91">
        <v>68997.05</v>
      </c>
      <c r="P11" s="91"/>
      <c r="Q11" s="91"/>
      <c r="R11" s="91">
        <v>82585.119999999995</v>
      </c>
      <c r="S11" s="91"/>
      <c r="T11" s="91"/>
      <c r="U11" s="91">
        <v>95399.21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</row>
    <row r="12" spans="1:71" s="72" customFormat="1" ht="16.5" customHeight="1" x14ac:dyDescent="0.25">
      <c r="A12" s="138" t="s">
        <v>41</v>
      </c>
      <c r="B12" s="138"/>
      <c r="C12" s="139"/>
      <c r="D12" s="113"/>
      <c r="E12" s="113"/>
      <c r="F12" s="112"/>
      <c r="G12" s="92"/>
      <c r="H12" s="92"/>
      <c r="I12" s="111">
        <v>382620</v>
      </c>
      <c r="J12" s="92"/>
      <c r="K12" s="92"/>
      <c r="L12" s="92">
        <v>2076347.57</v>
      </c>
      <c r="M12" s="92"/>
      <c r="N12" s="92"/>
      <c r="O12" s="91">
        <v>382620</v>
      </c>
      <c r="P12" s="92"/>
      <c r="Q12" s="92"/>
      <c r="R12" s="92">
        <v>457972</v>
      </c>
      <c r="S12" s="92"/>
      <c r="T12" s="92"/>
      <c r="U12" s="92">
        <v>529032</v>
      </c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</row>
    <row r="13" spans="1:71" s="71" customFormat="1" ht="16.5" customHeight="1" x14ac:dyDescent="0.25">
      <c r="A13" s="88"/>
      <c r="B13" s="88"/>
      <c r="C13" s="88"/>
      <c r="D13" s="88"/>
      <c r="E13" s="88"/>
      <c r="F13" s="88"/>
      <c r="G13" s="89"/>
      <c r="H13" s="89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71" s="73" customFormat="1" x14ac:dyDescent="0.2">
      <c r="A14" s="88"/>
      <c r="B14" s="88"/>
      <c r="C14" s="88"/>
      <c r="D14" s="88"/>
      <c r="E14" s="88"/>
      <c r="F14" s="88"/>
      <c r="G14" s="88"/>
      <c r="H14" s="88"/>
      <c r="I14" s="89"/>
      <c r="J14" s="89"/>
      <c r="K14" s="90"/>
      <c r="L14" s="90"/>
      <c r="M14" s="90"/>
      <c r="N14" s="90"/>
      <c r="O14" s="90"/>
      <c r="P14" s="90"/>
      <c r="Q14" s="90"/>
      <c r="R14" s="90"/>
      <c r="S14" s="74"/>
      <c r="T14" s="74"/>
      <c r="U14" s="74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</row>
    <row r="15" spans="1:71" s="73" customFormat="1" x14ac:dyDescent="0.2">
      <c r="B15" s="137" t="s">
        <v>8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74"/>
      <c r="P15" s="74"/>
      <c r="Q15" s="74"/>
      <c r="R15" s="74"/>
      <c r="S15" s="74"/>
      <c r="T15" s="74"/>
      <c r="U15" s="74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</row>
    <row r="16" spans="1:71" s="73" customFormat="1" ht="12.75" customHeight="1" x14ac:dyDescent="0.2">
      <c r="B16" s="137" t="s">
        <v>59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94"/>
      <c r="O16" s="74"/>
      <c r="P16" s="74"/>
      <c r="Q16" s="74"/>
      <c r="R16" s="74"/>
      <c r="S16" s="74"/>
      <c r="T16" s="74"/>
      <c r="U16" s="74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</row>
    <row r="17" spans="1:71" s="73" customFormat="1" ht="15" customHeight="1" x14ac:dyDescent="0.2">
      <c r="B17" s="133" t="s">
        <v>14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74"/>
      <c r="P17" s="74"/>
      <c r="Q17" s="74"/>
      <c r="R17" s="74"/>
      <c r="S17" s="77"/>
      <c r="T17" s="77"/>
      <c r="U17" s="77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</row>
    <row r="18" spans="1:71" s="73" customFormat="1" x14ac:dyDescent="0.2">
      <c r="B18" s="73" t="s">
        <v>30</v>
      </c>
      <c r="I18" s="76"/>
      <c r="J18" s="76"/>
      <c r="O18" s="74"/>
      <c r="P18" s="74"/>
      <c r="Q18" s="74"/>
      <c r="R18" s="74"/>
      <c r="S18" s="74"/>
      <c r="T18" s="74"/>
      <c r="U18" s="74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</row>
    <row r="19" spans="1:71" s="81" customFormat="1" x14ac:dyDescent="0.2">
      <c r="A19" s="73"/>
      <c r="B19" s="73"/>
      <c r="C19" s="73"/>
      <c r="D19" s="73"/>
      <c r="E19" s="73"/>
      <c r="F19" s="73"/>
      <c r="G19" s="73"/>
      <c r="H19" s="73"/>
      <c r="I19" s="76"/>
      <c r="J19" s="76"/>
      <c r="K19" s="73"/>
      <c r="L19" s="73"/>
      <c r="M19" s="73"/>
      <c r="N19" s="73"/>
      <c r="O19" s="74"/>
      <c r="P19" s="74"/>
      <c r="Q19" s="74"/>
      <c r="R19" s="74"/>
      <c r="S19" s="79"/>
      <c r="T19" s="79"/>
      <c r="U19" s="79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</row>
    <row r="20" spans="1:71" s="81" customFormat="1" x14ac:dyDescent="0.2">
      <c r="A20" s="7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79"/>
      <c r="T20" s="79"/>
      <c r="U20" s="79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</row>
    <row r="21" spans="1:71" s="81" customFormat="1" x14ac:dyDescent="0.2">
      <c r="A21" s="73"/>
      <c r="B21" s="134" t="s">
        <v>34</v>
      </c>
      <c r="C21" s="134"/>
      <c r="D21" s="134"/>
      <c r="E21" s="134"/>
      <c r="F21" s="134"/>
      <c r="G21" s="134"/>
      <c r="H21" s="134"/>
      <c r="I21" s="134"/>
      <c r="J21" s="134"/>
      <c r="K21" s="134"/>
      <c r="L21" s="56" t="s">
        <v>31</v>
      </c>
      <c r="M21" s="78"/>
      <c r="N21" s="78"/>
      <c r="O21" s="74"/>
      <c r="P21" s="74"/>
      <c r="Q21" s="74"/>
      <c r="R21" s="74"/>
      <c r="S21" s="79"/>
      <c r="T21" s="79"/>
      <c r="U21" s="79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</row>
    <row r="22" spans="1:71" s="81" customFormat="1" x14ac:dyDescent="0.2">
      <c r="A22" s="73"/>
      <c r="B22" s="95"/>
      <c r="C22" s="95"/>
      <c r="D22" s="98"/>
      <c r="E22" s="98"/>
      <c r="F22" s="95"/>
      <c r="G22" s="95"/>
      <c r="H22" s="95"/>
      <c r="I22" s="95"/>
      <c r="J22" s="95"/>
      <c r="K22" s="95"/>
      <c r="L22" s="56"/>
      <c r="M22" s="78"/>
      <c r="N22" s="78"/>
      <c r="O22" s="74"/>
      <c r="P22" s="74"/>
      <c r="Q22" s="74"/>
      <c r="R22" s="74"/>
      <c r="S22" s="79"/>
      <c r="T22" s="79"/>
      <c r="U22" s="79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</row>
    <row r="23" spans="1:71" s="81" customFormat="1" x14ac:dyDescent="0.2">
      <c r="A23" s="73"/>
      <c r="B23" s="95"/>
      <c r="C23" s="95"/>
      <c r="D23" s="98"/>
      <c r="E23" s="98"/>
      <c r="F23" s="95"/>
      <c r="G23" s="95"/>
      <c r="H23" s="95"/>
      <c r="I23" s="95"/>
      <c r="J23" s="95"/>
      <c r="K23" s="95"/>
      <c r="L23" s="56"/>
      <c r="M23" s="78"/>
      <c r="N23" s="78"/>
      <c r="O23" s="74"/>
      <c r="P23" s="74"/>
      <c r="Q23" s="74"/>
      <c r="R23" s="74"/>
      <c r="S23" s="79"/>
      <c r="T23" s="79"/>
      <c r="U23" s="79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</row>
    <row r="24" spans="1:71" s="81" customFormat="1" x14ac:dyDescent="0.2">
      <c r="B24" s="130" t="s">
        <v>35</v>
      </c>
      <c r="C24" s="130"/>
      <c r="D24" s="130"/>
      <c r="E24" s="130"/>
      <c r="F24" s="130"/>
      <c r="G24" s="130"/>
      <c r="H24" s="130"/>
      <c r="I24" s="130"/>
      <c r="J24" s="130"/>
      <c r="K24" s="130"/>
      <c r="L24" s="56" t="s">
        <v>36</v>
      </c>
      <c r="M24" s="78"/>
      <c r="N24" s="78"/>
      <c r="O24" s="79"/>
      <c r="P24" s="79"/>
      <c r="Q24" s="79"/>
      <c r="R24" s="79"/>
      <c r="S24" s="79"/>
      <c r="T24" s="79"/>
      <c r="U24" s="79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</row>
    <row r="25" spans="1:71" s="73" customFormat="1" ht="15" customHeight="1" x14ac:dyDescent="0.2">
      <c r="B25" s="95"/>
      <c r="C25" s="95"/>
      <c r="D25" s="98"/>
      <c r="E25" s="98"/>
      <c r="F25" s="95"/>
      <c r="G25" s="95"/>
      <c r="H25" s="95"/>
      <c r="I25" s="95"/>
      <c r="J25" s="95"/>
      <c r="K25" s="95"/>
      <c r="L25" s="56"/>
      <c r="M25" s="78"/>
      <c r="N25" s="78"/>
      <c r="O25" s="74"/>
      <c r="P25" s="74"/>
      <c r="Q25" s="74"/>
      <c r="R25" s="74"/>
      <c r="S25" s="74"/>
      <c r="T25" s="74"/>
      <c r="U25" s="74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</row>
    <row r="26" spans="1:71" s="73" customFormat="1" ht="15" customHeight="1" x14ac:dyDescent="0.2">
      <c r="I26" s="76"/>
      <c r="J26" s="76"/>
      <c r="O26" s="74"/>
      <c r="P26" s="74"/>
      <c r="Q26" s="74"/>
      <c r="R26" s="74"/>
      <c r="S26" s="74"/>
      <c r="T26" s="74"/>
      <c r="U26" s="74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</row>
    <row r="27" spans="1:71" s="73" customFormat="1" x14ac:dyDescent="0.2">
      <c r="A27" s="81"/>
      <c r="B27" s="130" t="s">
        <v>37</v>
      </c>
      <c r="C27" s="130"/>
      <c r="D27" s="130"/>
      <c r="E27" s="130"/>
      <c r="F27" s="130"/>
      <c r="G27" s="130"/>
      <c r="H27" s="130"/>
      <c r="I27" s="130"/>
      <c r="J27" s="130"/>
      <c r="K27" s="130"/>
      <c r="L27" s="56" t="s">
        <v>22</v>
      </c>
      <c r="M27" s="78"/>
      <c r="N27" s="78"/>
      <c r="O27" s="79"/>
      <c r="P27" s="79"/>
      <c r="Q27" s="79"/>
      <c r="R27" s="79"/>
      <c r="S27" s="74"/>
      <c r="T27" s="74"/>
      <c r="U27" s="74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</row>
    <row r="28" spans="1:71" x14ac:dyDescent="0.2">
      <c r="A28" s="81"/>
      <c r="B28" s="82"/>
      <c r="C28" s="83"/>
      <c r="D28" s="83"/>
      <c r="E28" s="83"/>
      <c r="F28" s="83"/>
      <c r="G28" s="83"/>
      <c r="H28" s="82"/>
      <c r="I28" s="84"/>
      <c r="J28" s="85"/>
      <c r="K28" s="81"/>
      <c r="L28" s="81"/>
      <c r="M28" s="81"/>
      <c r="N28" s="81"/>
      <c r="O28" s="79"/>
      <c r="P28" s="79"/>
      <c r="Q28" s="79"/>
      <c r="R28" s="79"/>
    </row>
    <row r="29" spans="1:71" ht="15" x14ac:dyDescent="0.25">
      <c r="A29" s="81"/>
      <c r="B29" s="86" t="s">
        <v>3</v>
      </c>
      <c r="C29" s="86"/>
      <c r="D29" s="86"/>
      <c r="E29" s="86"/>
      <c r="F29" s="86"/>
      <c r="G29" s="86"/>
      <c r="H29" s="86"/>
      <c r="I29" s="87"/>
      <c r="J29" s="87"/>
      <c r="K29" s="81"/>
      <c r="L29" s="7"/>
      <c r="M29" s="96"/>
      <c r="N29" s="8"/>
      <c r="O29" s="79"/>
      <c r="P29" s="79"/>
      <c r="Q29" s="79"/>
      <c r="R29" s="79"/>
    </row>
    <row r="30" spans="1:71" ht="15" x14ac:dyDescent="0.25">
      <c r="A30" s="81"/>
      <c r="B30" s="97" t="s">
        <v>38</v>
      </c>
      <c r="C30" s="97"/>
      <c r="D30" s="97"/>
      <c r="E30" s="97"/>
      <c r="F30" s="97"/>
      <c r="G30" s="97"/>
      <c r="H30" s="97"/>
      <c r="I30" s="97"/>
      <c r="J30" s="97"/>
      <c r="K30" s="97"/>
      <c r="L30" s="7" t="s">
        <v>33</v>
      </c>
      <c r="M30" s="96"/>
      <c r="N30" s="8"/>
      <c r="O30" s="79"/>
      <c r="P30" s="79"/>
      <c r="Q30" s="79"/>
      <c r="R30" s="79"/>
    </row>
    <row r="31" spans="1:71" x14ac:dyDescent="0.2">
      <c r="F31" s="57"/>
      <c r="G31" s="57"/>
      <c r="H31" s="56"/>
      <c r="I31" s="58"/>
      <c r="J31" s="59"/>
      <c r="K31" s="59"/>
    </row>
  </sheetData>
  <autoFilter ref="A5:U12"/>
  <mergeCells count="22">
    <mergeCell ref="A2:U2"/>
    <mergeCell ref="A4:A5"/>
    <mergeCell ref="B4:B5"/>
    <mergeCell ref="C4:C5"/>
    <mergeCell ref="F4:F5"/>
    <mergeCell ref="G4:I4"/>
    <mergeCell ref="J4:L4"/>
    <mergeCell ref="M4:O4"/>
    <mergeCell ref="P4:R4"/>
    <mergeCell ref="S4:U4"/>
    <mergeCell ref="B27:K27"/>
    <mergeCell ref="E4:E5"/>
    <mergeCell ref="B17:N17"/>
    <mergeCell ref="B20:R20"/>
    <mergeCell ref="B21:K21"/>
    <mergeCell ref="B24:K24"/>
    <mergeCell ref="D4:D5"/>
    <mergeCell ref="B15:N15"/>
    <mergeCell ref="B16:M16"/>
    <mergeCell ref="A10:C10"/>
    <mergeCell ref="A11:C11"/>
    <mergeCell ref="A12:C12"/>
  </mergeCells>
  <printOptions horizontalCentered="1"/>
  <pageMargins left="0" right="0" top="0" bottom="0" header="0" footer="0"/>
  <pageSetup paperSize="9" scale="1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НМЦ единицы_Приложение 1</vt:lpstr>
      <vt:lpstr>Расчет НМЦ лота закупки_Прил2</vt:lpstr>
      <vt:lpstr>'Расчет НМЦ лота закупки_Прил2'!Область_печати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Солянин Роман Валерьевич</dc:creator>
  <cp:lastModifiedBy>Терещенко Валентин Валентинович</cp:lastModifiedBy>
  <cp:lastPrinted>2026-01-27T12:27:29Z</cp:lastPrinted>
  <dcterms:created xsi:type="dcterms:W3CDTF">2014-06-26T05:52:50Z</dcterms:created>
  <dcterms:modified xsi:type="dcterms:W3CDTF">2026-05-22T06:37:44Z</dcterms:modified>
</cp:coreProperties>
</file>