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Департамент по экономике и финансам\05. Закупки\ЗАКУПКИ 2026\конкурентные\ценовой отбор\54-ЦО Мойка Сахалин\на размещение\"/>
    </mc:Choice>
  </mc:AlternateContent>
  <xr:revisionPtr revIDLastSave="0" documentId="13_ncr:1_{BDB1EF22-2986-4DF0-8197-8B5F50EC3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5" i="1"/>
  <c r="M5" i="1" l="1"/>
  <c r="M6" i="1"/>
  <c r="M7" i="1"/>
  <c r="M8" i="1"/>
  <c r="M9" i="1"/>
  <c r="M10" i="1"/>
  <c r="M11" i="1"/>
  <c r="M12" i="1"/>
  <c r="L6" i="1"/>
  <c r="L7" i="1"/>
  <c r="L8" i="1"/>
  <c r="L9" i="1"/>
  <c r="L10" i="1"/>
  <c r="L11" i="1"/>
  <c r="L12" i="1"/>
  <c r="L5" i="1"/>
  <c r="K6" i="1"/>
  <c r="K7" i="1"/>
  <c r="K8" i="1"/>
  <c r="K9" i="1"/>
  <c r="K10" i="1"/>
  <c r="K11" i="1"/>
  <c r="K12" i="1"/>
  <c r="K5" i="1"/>
  <c r="K13" i="1" s="1"/>
  <c r="I6" i="1"/>
  <c r="I7" i="1"/>
  <c r="I8" i="1"/>
  <c r="I9" i="1"/>
  <c r="I10" i="1"/>
  <c r="I11" i="1"/>
  <c r="I12" i="1"/>
  <c r="I5" i="1"/>
  <c r="G6" i="1"/>
  <c r="G7" i="1"/>
  <c r="G8" i="1"/>
  <c r="G9" i="1"/>
  <c r="G10" i="1"/>
  <c r="G11" i="1"/>
  <c r="G12" i="1"/>
  <c r="G5" i="1"/>
  <c r="N12" i="1" l="1"/>
  <c r="N10" i="1"/>
  <c r="N8" i="1"/>
  <c r="N6" i="1"/>
  <c r="N5" i="1"/>
  <c r="N11" i="1"/>
  <c r="N9" i="1"/>
  <c r="N7" i="1"/>
  <c r="G13" i="1"/>
  <c r="I13" i="1"/>
  <c r="P12" i="1"/>
  <c r="D13" i="1"/>
  <c r="P11" i="1" l="1"/>
  <c r="P9" i="1"/>
  <c r="P7" i="1"/>
  <c r="P5" i="1"/>
  <c r="P10" i="1" l="1"/>
  <c r="P8" i="1"/>
  <c r="P6" i="1" l="1"/>
  <c r="P13" i="1" s="1"/>
</calcChain>
</file>

<file path=xl/sharedStrings.xml><?xml version="1.0" encoding="utf-8"?>
<sst xmlns="http://schemas.openxmlformats.org/spreadsheetml/2006/main" count="32" uniqueCount="27">
  <si>
    <t>№ п/п</t>
  </si>
  <si>
    <t>Наименование товара, работы, услуги</t>
  </si>
  <si>
    <t>Единица измерения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</si>
  <si>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</si>
  <si>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</si>
  <si>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НМЦ за единицу товара, работы, услуги, руб.</t>
  </si>
  <si>
    <t>Коэффициент вариации</t>
  </si>
  <si>
    <t xml:space="preserve">Источник </t>
  </si>
  <si>
    <t>Источник</t>
  </si>
  <si>
    <t>№ 1</t>
  </si>
  <si>
    <t>№ 2</t>
  </si>
  <si>
    <t>№ 3</t>
  </si>
  <si>
    <t>ИТОГО</t>
  </si>
  <si>
    <t>шт</t>
  </si>
  <si>
    <t>Стандартная  мойка (Бесконтактная мойка кузова с пеной без сушки) Легковое ТС категории 1 (класса легковой)</t>
  </si>
  <si>
    <t>Стандартная  мойка (Бесконтактная мойка кузова с пеной без сушки) Легковое ТС категории 2 (класса легковой универсал)</t>
  </si>
  <si>
    <t>Стандартная  мойка (Бесконтактная мойка кузова с пеной без сушки) Легковое ТС категории 3 (класса микроавтобус)</t>
  </si>
  <si>
    <t>Стандартная  мойка (Бесконтактная мойка кузова с пеной без сушки) Легковое ТС категории 4 (класса джип)</t>
  </si>
  <si>
    <t>Комплексная мойка:  уборка салона + бесконтактная мойка кузова без сушки  Легковое ТС категории 4 (класса джип)</t>
  </si>
  <si>
    <t>Стандартная  мойка (Бесконтактная мойка кузова с пеной без сушки) Грузовое ТС до 5 м</t>
  </si>
  <si>
    <t>Стандартная  мойка (Бесконтактная мойка кузова с пеной без сушки) Грузовое ТС от 7 до 9 м</t>
  </si>
  <si>
    <t>Стандартная  мойка (Бесконтактная мойка кузова с пеной без сушки) Грузовое ТС от 9 до 12 м</t>
  </si>
  <si>
    <t>Количество</t>
  </si>
  <si>
    <t xml:space="preserve">Итого стоимость товара (работы,услуги), рублей </t>
  </si>
  <si>
    <t>Минимальная НМЦ за единицу товара, работы, услуги, руб.</t>
  </si>
  <si>
    <t>НМЦ договора, (руб.)</t>
  </si>
  <si>
    <t>Среднее квадратичное отклонение, 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</si>
</sst>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topLeftCell="D1" workbookViewId="0">
      <selection activeCell="F15" sqref="F15"/>
    </sheetView>
  </sheetViews>
  <sheetFormatPr defaultRowHeight="15" x14ac:dyDescent="0.25"/>
  <cols>
    <col min="2" max="2" width="78.5703125" customWidth="1"/>
    <col min="4" max="4" width="14.85546875" customWidth="1"/>
    <col min="6" max="6" width="13" customWidth="1"/>
    <col min="7" max="7" width="10" bestFit="1" customWidth="1"/>
    <col min="9" max="9" width="11" customWidth="1"/>
    <col min="11" max="11" width="10" bestFit="1" customWidth="1"/>
    <col min="15" max="15" width="10.42578125" customWidth="1"/>
    <col min="16" max="16" width="14.140625" customWidth="1"/>
  </cols>
  <sheetData>
    <row r="1" spans="1:16" ht="15.75" thickBot="1" x14ac:dyDescent="0.3"/>
    <row r="2" spans="1:16" ht="84.75" customHeight="1" thickBot="1" x14ac:dyDescent="0.3">
      <c r="A2" s="1" t="s">
        <v>0</v>
      </c>
      <c r="B2" s="2" t="s">
        <v>1</v>
      </c>
      <c r="C2" s="2" t="s">
        <v>2</v>
      </c>
      <c r="D2" s="2" t="s">
        <v>22</v>
      </c>
      <c r="E2" s="2" t="s">
        <v>3</v>
      </c>
      <c r="F2" s="12" t="s">
        <v>4</v>
      </c>
      <c r="G2" s="13" t="s">
        <v>23</v>
      </c>
      <c r="H2" s="13" t="s">
        <v>4</v>
      </c>
      <c r="I2" s="13" t="s">
        <v>23</v>
      </c>
      <c r="J2" s="14" t="s">
        <v>4</v>
      </c>
      <c r="K2" s="13" t="s">
        <v>23</v>
      </c>
      <c r="L2" s="2" t="s">
        <v>5</v>
      </c>
      <c r="M2" s="2" t="s">
        <v>26</v>
      </c>
      <c r="N2" s="2" t="s">
        <v>6</v>
      </c>
      <c r="O2" s="2" t="s">
        <v>24</v>
      </c>
      <c r="P2" s="2" t="s">
        <v>25</v>
      </c>
    </row>
    <row r="3" spans="1:16" ht="15" customHeight="1" x14ac:dyDescent="0.25">
      <c r="A3" s="35"/>
      <c r="B3" s="24"/>
      <c r="C3" s="33"/>
      <c r="D3" s="24"/>
      <c r="E3" s="24"/>
      <c r="F3" s="29" t="s">
        <v>7</v>
      </c>
      <c r="G3" s="30"/>
      <c r="H3" s="29" t="s">
        <v>8</v>
      </c>
      <c r="I3" s="30"/>
      <c r="J3" s="29" t="s">
        <v>7</v>
      </c>
      <c r="K3" s="30"/>
      <c r="L3" s="24"/>
      <c r="M3" s="33"/>
      <c r="N3" s="24"/>
      <c r="O3" s="24"/>
      <c r="P3" s="24"/>
    </row>
    <row r="4" spans="1:16" ht="15.75" thickBot="1" x14ac:dyDescent="0.3">
      <c r="A4" s="36"/>
      <c r="B4" s="25"/>
      <c r="C4" s="34"/>
      <c r="D4" s="37"/>
      <c r="E4" s="25"/>
      <c r="F4" s="31" t="s">
        <v>9</v>
      </c>
      <c r="G4" s="32"/>
      <c r="H4" s="31" t="s">
        <v>10</v>
      </c>
      <c r="I4" s="32"/>
      <c r="J4" s="31" t="s">
        <v>11</v>
      </c>
      <c r="K4" s="32"/>
      <c r="L4" s="25"/>
      <c r="M4" s="34"/>
      <c r="N4" s="25"/>
      <c r="O4" s="25"/>
      <c r="P4" s="25"/>
    </row>
    <row r="5" spans="1:16" ht="24.75" thickBot="1" x14ac:dyDescent="0.3">
      <c r="A5" s="4">
        <v>1</v>
      </c>
      <c r="B5" s="7" t="s">
        <v>14</v>
      </c>
      <c r="C5" s="26" t="s">
        <v>13</v>
      </c>
      <c r="D5" s="23">
        <v>20</v>
      </c>
      <c r="E5" s="26">
        <v>3</v>
      </c>
      <c r="F5" s="16">
        <v>550</v>
      </c>
      <c r="G5" s="16">
        <f>D5*F5</f>
        <v>11000</v>
      </c>
      <c r="H5" s="16">
        <v>620</v>
      </c>
      <c r="I5" s="16">
        <f>H5*D5</f>
        <v>12400</v>
      </c>
      <c r="J5" s="16">
        <v>620</v>
      </c>
      <c r="K5" s="16">
        <f>J5*D5</f>
        <v>12400</v>
      </c>
      <c r="L5" s="16">
        <f>AVERAGE(F5,H5,J5)</f>
        <v>596.66666666666663</v>
      </c>
      <c r="M5" s="16">
        <f>STDEV(F5,H5,J5)</f>
        <v>40.414518843273804</v>
      </c>
      <c r="N5" s="21">
        <f>M5/L5</f>
        <v>6.7733830463587386E-2</v>
      </c>
      <c r="O5" s="16">
        <f>F5</f>
        <v>550</v>
      </c>
      <c r="P5" s="5">
        <f t="shared" ref="P5:P12" si="0">O5*D5</f>
        <v>11000</v>
      </c>
    </row>
    <row r="6" spans="1:16" ht="24.75" thickBot="1" x14ac:dyDescent="0.3">
      <c r="A6" s="6">
        <v>2</v>
      </c>
      <c r="B6" s="7" t="s">
        <v>15</v>
      </c>
      <c r="C6" s="27"/>
      <c r="D6" s="23">
        <v>90</v>
      </c>
      <c r="E6" s="27"/>
      <c r="F6" s="17">
        <v>550</v>
      </c>
      <c r="G6" s="16">
        <f t="shared" ref="G6:G12" si="1">D6*F6</f>
        <v>49500</v>
      </c>
      <c r="H6" s="17">
        <v>620</v>
      </c>
      <c r="I6" s="16">
        <f t="shared" ref="I6:I12" si="2">H6*D6</f>
        <v>55800</v>
      </c>
      <c r="J6" s="17">
        <v>620</v>
      </c>
      <c r="K6" s="16">
        <f t="shared" ref="K6:K12" si="3">J6*D6</f>
        <v>55800</v>
      </c>
      <c r="L6" s="16">
        <f t="shared" ref="L6:L12" si="4">AVERAGE(F6,H6,J6)</f>
        <v>596.66666666666663</v>
      </c>
      <c r="M6" s="16">
        <f t="shared" ref="M6:M12" si="5">STDEV(F6,H6,J6)</f>
        <v>40.414518843273804</v>
      </c>
      <c r="N6" s="21">
        <f t="shared" ref="N6:N12" si="6">M6/L6</f>
        <v>6.7733830463587386E-2</v>
      </c>
      <c r="O6" s="16">
        <f t="shared" ref="O6:O12" si="7">F6</f>
        <v>550</v>
      </c>
      <c r="P6" s="5">
        <f t="shared" si="0"/>
        <v>49500</v>
      </c>
    </row>
    <row r="7" spans="1:16" ht="24.75" thickBot="1" x14ac:dyDescent="0.3">
      <c r="A7" s="6">
        <v>3</v>
      </c>
      <c r="B7" s="7" t="s">
        <v>16</v>
      </c>
      <c r="C7" s="27"/>
      <c r="D7" s="23">
        <v>130</v>
      </c>
      <c r="E7" s="27"/>
      <c r="F7" s="17">
        <v>650</v>
      </c>
      <c r="G7" s="16">
        <f t="shared" si="1"/>
        <v>84500</v>
      </c>
      <c r="H7" s="17">
        <v>680</v>
      </c>
      <c r="I7" s="16">
        <f t="shared" si="2"/>
        <v>88400</v>
      </c>
      <c r="J7" s="17">
        <v>700</v>
      </c>
      <c r="K7" s="16">
        <f t="shared" si="3"/>
        <v>91000</v>
      </c>
      <c r="L7" s="16">
        <f t="shared" si="4"/>
        <v>676.66666666666663</v>
      </c>
      <c r="M7" s="16">
        <f t="shared" si="5"/>
        <v>25.16611478423583</v>
      </c>
      <c r="N7" s="21">
        <f t="shared" si="6"/>
        <v>3.7191302636801725E-2</v>
      </c>
      <c r="O7" s="16">
        <f t="shared" si="7"/>
        <v>650</v>
      </c>
      <c r="P7" s="5">
        <f t="shared" si="0"/>
        <v>84500</v>
      </c>
    </row>
    <row r="8" spans="1:16" ht="24.75" thickBot="1" x14ac:dyDescent="0.3">
      <c r="A8" s="6">
        <v>4</v>
      </c>
      <c r="B8" s="7" t="s">
        <v>17</v>
      </c>
      <c r="C8" s="27"/>
      <c r="D8" s="23">
        <v>30</v>
      </c>
      <c r="E8" s="27"/>
      <c r="F8" s="17">
        <v>650</v>
      </c>
      <c r="G8" s="16">
        <f t="shared" si="1"/>
        <v>19500</v>
      </c>
      <c r="H8" s="17">
        <v>680</v>
      </c>
      <c r="I8" s="16">
        <f t="shared" si="2"/>
        <v>20400</v>
      </c>
      <c r="J8" s="17">
        <v>710</v>
      </c>
      <c r="K8" s="16">
        <f t="shared" si="3"/>
        <v>21300</v>
      </c>
      <c r="L8" s="16">
        <f t="shared" si="4"/>
        <v>680</v>
      </c>
      <c r="M8" s="16">
        <f t="shared" si="5"/>
        <v>30</v>
      </c>
      <c r="N8" s="21">
        <f t="shared" si="6"/>
        <v>4.4117647058823532E-2</v>
      </c>
      <c r="O8" s="16">
        <f t="shared" si="7"/>
        <v>650</v>
      </c>
      <c r="P8" s="5">
        <f t="shared" si="0"/>
        <v>19500</v>
      </c>
    </row>
    <row r="9" spans="1:16" ht="24.75" thickBot="1" x14ac:dyDescent="0.3">
      <c r="A9" s="6">
        <v>5</v>
      </c>
      <c r="B9" s="7" t="s">
        <v>18</v>
      </c>
      <c r="C9" s="27"/>
      <c r="D9" s="23">
        <v>45</v>
      </c>
      <c r="E9" s="27"/>
      <c r="F9" s="17">
        <v>1200</v>
      </c>
      <c r="G9" s="16">
        <f t="shared" si="1"/>
        <v>54000</v>
      </c>
      <c r="H9" s="18">
        <v>1280</v>
      </c>
      <c r="I9" s="16">
        <f t="shared" si="2"/>
        <v>57600</v>
      </c>
      <c r="J9" s="17">
        <v>1300</v>
      </c>
      <c r="K9" s="16">
        <f t="shared" si="3"/>
        <v>58500</v>
      </c>
      <c r="L9" s="16">
        <f t="shared" si="4"/>
        <v>1260</v>
      </c>
      <c r="M9" s="16">
        <f t="shared" si="5"/>
        <v>52.915026221291811</v>
      </c>
      <c r="N9" s="21">
        <f t="shared" si="6"/>
        <v>4.1996052556580801E-2</v>
      </c>
      <c r="O9" s="16">
        <f t="shared" si="7"/>
        <v>1200</v>
      </c>
      <c r="P9" s="5">
        <f t="shared" si="0"/>
        <v>54000</v>
      </c>
    </row>
    <row r="10" spans="1:16" ht="15.75" thickBot="1" x14ac:dyDescent="0.3">
      <c r="A10" s="6">
        <v>6</v>
      </c>
      <c r="B10" s="7" t="s">
        <v>19</v>
      </c>
      <c r="C10" s="27"/>
      <c r="D10" s="23">
        <v>90</v>
      </c>
      <c r="E10" s="27"/>
      <c r="F10" s="17">
        <v>1800</v>
      </c>
      <c r="G10" s="16">
        <f t="shared" si="1"/>
        <v>162000</v>
      </c>
      <c r="H10" s="18">
        <v>1900</v>
      </c>
      <c r="I10" s="16">
        <f t="shared" si="2"/>
        <v>171000</v>
      </c>
      <c r="J10" s="17">
        <v>1900</v>
      </c>
      <c r="K10" s="16">
        <f t="shared" si="3"/>
        <v>171000</v>
      </c>
      <c r="L10" s="16">
        <f t="shared" si="4"/>
        <v>1866.6666666666667</v>
      </c>
      <c r="M10" s="16">
        <f t="shared" si="5"/>
        <v>57.735026918962575</v>
      </c>
      <c r="N10" s="21">
        <f t="shared" si="6"/>
        <v>3.0929478706587091E-2</v>
      </c>
      <c r="O10" s="16">
        <f t="shared" si="7"/>
        <v>1800</v>
      </c>
      <c r="P10" s="5">
        <f t="shared" si="0"/>
        <v>162000</v>
      </c>
    </row>
    <row r="11" spans="1:16" ht="15.75" thickBot="1" x14ac:dyDescent="0.3">
      <c r="A11" s="6">
        <v>7</v>
      </c>
      <c r="B11" s="7" t="s">
        <v>20</v>
      </c>
      <c r="C11" s="27"/>
      <c r="D11" s="23">
        <v>200</v>
      </c>
      <c r="E11" s="27"/>
      <c r="F11" s="17">
        <v>3000</v>
      </c>
      <c r="G11" s="16">
        <f t="shared" si="1"/>
        <v>600000</v>
      </c>
      <c r="H11" s="18">
        <v>3150</v>
      </c>
      <c r="I11" s="16">
        <f t="shared" si="2"/>
        <v>630000</v>
      </c>
      <c r="J11" s="17">
        <v>3200</v>
      </c>
      <c r="K11" s="16">
        <f t="shared" si="3"/>
        <v>640000</v>
      </c>
      <c r="L11" s="16">
        <f t="shared" si="4"/>
        <v>3116.6666666666665</v>
      </c>
      <c r="M11" s="16">
        <f t="shared" si="5"/>
        <v>104.08329997330664</v>
      </c>
      <c r="N11" s="21">
        <f t="shared" si="6"/>
        <v>3.339571122138181E-2</v>
      </c>
      <c r="O11" s="16">
        <f t="shared" si="7"/>
        <v>3000</v>
      </c>
      <c r="P11" s="3">
        <f t="shared" si="0"/>
        <v>600000</v>
      </c>
    </row>
    <row r="12" spans="1:16" ht="15.75" thickBot="1" x14ac:dyDescent="0.3">
      <c r="A12" s="11">
        <v>8</v>
      </c>
      <c r="B12" s="7" t="s">
        <v>21</v>
      </c>
      <c r="C12" s="27"/>
      <c r="D12" s="23">
        <v>190</v>
      </c>
      <c r="E12" s="27"/>
      <c r="F12" s="17">
        <v>3950</v>
      </c>
      <c r="G12" s="16">
        <f t="shared" si="1"/>
        <v>750500</v>
      </c>
      <c r="H12" s="18">
        <v>4100</v>
      </c>
      <c r="I12" s="16">
        <f t="shared" si="2"/>
        <v>779000</v>
      </c>
      <c r="J12" s="17">
        <v>4300</v>
      </c>
      <c r="K12" s="16">
        <f t="shared" si="3"/>
        <v>817000</v>
      </c>
      <c r="L12" s="16">
        <f t="shared" si="4"/>
        <v>4116.666666666667</v>
      </c>
      <c r="M12" s="16">
        <f t="shared" si="5"/>
        <v>175.59422921421233</v>
      </c>
      <c r="N12" s="21">
        <f t="shared" si="6"/>
        <v>4.2654468635031334E-2</v>
      </c>
      <c r="O12" s="16">
        <f t="shared" si="7"/>
        <v>3950</v>
      </c>
      <c r="P12" s="15">
        <f t="shared" si="0"/>
        <v>750500</v>
      </c>
    </row>
    <row r="13" spans="1:16" ht="15.75" thickBot="1" x14ac:dyDescent="0.3">
      <c r="A13" s="6"/>
      <c r="B13" s="8" t="s">
        <v>12</v>
      </c>
      <c r="C13" s="28"/>
      <c r="D13" s="9">
        <f>SUM(D5:D12)</f>
        <v>795</v>
      </c>
      <c r="E13" s="28"/>
      <c r="F13" s="19"/>
      <c r="G13" s="20">
        <f>SUM(G5:G12)</f>
        <v>1731000</v>
      </c>
      <c r="H13" s="10"/>
      <c r="I13" s="20">
        <f t="shared" ref="I13:K13" si="8">SUM(I5:I12)</f>
        <v>1814600</v>
      </c>
      <c r="J13" s="10"/>
      <c r="K13" s="20">
        <f t="shared" si="8"/>
        <v>1867000</v>
      </c>
      <c r="L13" s="10"/>
      <c r="M13" s="10"/>
      <c r="N13" s="10"/>
      <c r="O13" s="10">
        <v>985630</v>
      </c>
      <c r="P13" s="10">
        <f>SUM(P5:P12)</f>
        <v>1731000</v>
      </c>
    </row>
    <row r="15" spans="1:16" s="22" customFormat="1" x14ac:dyDescent="0.25"/>
    <row r="16" spans="1:16" s="22" customFormat="1" x14ac:dyDescent="0.25"/>
    <row r="17" s="22" customFormat="1" x14ac:dyDescent="0.25"/>
    <row r="18" s="22" customFormat="1" x14ac:dyDescent="0.25"/>
  </sheetData>
  <mergeCells count="18">
    <mergeCell ref="A3:A4"/>
    <mergeCell ref="B3:B4"/>
    <mergeCell ref="C3:C4"/>
    <mergeCell ref="D3:D4"/>
    <mergeCell ref="E3:E4"/>
    <mergeCell ref="L3:L4"/>
    <mergeCell ref="N3:N4"/>
    <mergeCell ref="O3:O4"/>
    <mergeCell ref="P3:P4"/>
    <mergeCell ref="C5:C13"/>
    <mergeCell ref="E5:E13"/>
    <mergeCell ref="F3:G3"/>
    <mergeCell ref="F4:G4"/>
    <mergeCell ref="H3:I3"/>
    <mergeCell ref="H4:I4"/>
    <mergeCell ref="J3:K3"/>
    <mergeCell ref="J4:K4"/>
    <mergeCell ref="M3:M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 Мария Александровна</dc:creator>
  <cp:lastModifiedBy>Портнова Елена Юрьевна</cp:lastModifiedBy>
  <cp:lastPrinted>2024-01-16T01:01:06Z</cp:lastPrinted>
  <dcterms:created xsi:type="dcterms:W3CDTF">2022-02-13T23:00:00Z</dcterms:created>
  <dcterms:modified xsi:type="dcterms:W3CDTF">2026-06-15T02:09:52Z</dcterms:modified>
</cp:coreProperties>
</file>