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закупок\Бушилова\2026\Июнь\СЗЦ не МСП\"/>
    </mc:Choice>
  </mc:AlternateContent>
  <bookViews>
    <workbookView xWindow="0" yWindow="0" windowWidth="11400" windowHeight="5892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7" i="1" l="1"/>
  <c r="K8" i="1"/>
  <c r="K6" i="1"/>
  <c r="J6" i="1"/>
  <c r="I6" i="1"/>
</calcChain>
</file>

<file path=xl/sharedStrings.xml><?xml version="1.0" encoding="utf-8"?>
<sst xmlns="http://schemas.openxmlformats.org/spreadsheetml/2006/main" count="36" uniqueCount="31">
  <si>
    <t>Приложение №1 к Обоснованию НМЦ</t>
  </si>
  <si>
    <t>Расчет начальной (максимальной) цены договора методом сопоставимых рыночных цен (анализа рынка)
Выполнение погрузочно-разгрузочных работ на объектах УФПС Орловской области</t>
  </si>
  <si>
    <t>№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</si>
  <si>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</si>
  <si>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</si>
  <si>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</si>
  <si>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</si>
  <si>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Коэффициент вариации, %</t>
  </si>
  <si>
    <t>Источник №1</t>
  </si>
  <si>
    <t>Источник №2</t>
  </si>
  <si>
    <t>Источник №3</t>
  </si>
  <si>
    <t>1</t>
  </si>
  <si>
    <t>Погрузочно-разгрузочные работы</t>
  </si>
  <si>
    <t>Человеко-час</t>
  </si>
  <si>
    <t>3</t>
  </si>
  <si>
    <t>2 295 000,00</t>
  </si>
  <si>
    <t>2 175 000,00</t>
  </si>
  <si>
    <t>ИТОГО НМЦ, руб. с НДС*:</t>
  </si>
  <si>
    <t>* в том числе НДС по применимой ставке в соответствии с законодательством Российской Федерации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</si>
  <si>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</si>
  <si>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</si>
  <si>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24.06.2026</t>
  </si>
  <si>
    <t>2</t>
  </si>
  <si>
    <t>28.06.2026</t>
  </si>
  <si>
    <t>№ б/н от 30.03.2026</t>
  </si>
  <si>
    <t xml:space="preserve">                                                                 </t>
  </si>
  <si>
    <t>№ п/п</t>
  </si>
  <si>
    <t>Наименование ТРУ</t>
  </si>
  <si>
    <t>НМЦ за единицу ТРУ, руб.</t>
  </si>
  <si>
    <t>Срок действия ценового предложения</t>
  </si>
  <si>
    <t>Начальная (максимальная)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</si>
</sst>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&quot;%&quot;"/>
  </numFmts>
  <fonts count="16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i/>
      <sz val="1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/>
    </xf>
    <xf numFmtId="4" fontId="1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0" fillId="0" borderId="2" xfId="0" applyBorder="1"/>
    <xf numFmtId="2" fontId="1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165" fontId="1" fillId="0" borderId="6" xfId="0" applyNumberFormat="1" applyFont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3"/>
  <sheetViews>
    <sheetView tabSelected="1" workbookViewId="0">
      <selection activeCell="H22" sqref="H22"/>
    </sheetView>
  </sheetViews>
  <sheetFormatPr defaultColWidth="10.42578125" defaultRowHeight="11.4" customHeight="1" x14ac:dyDescent="0.2"/>
  <cols>
    <col min="1" max="1" width="7" style="1" customWidth="1"/>
    <col min="2" max="2" width="45.42578125" style="1" customWidth="1"/>
    <col min="3" max="3" width="12.85546875" style="1" customWidth="1"/>
    <col min="4" max="4" width="16.85546875" style="1" customWidth="1"/>
    <col min="5" max="5" width="14.42578125" style="1" customWidth="1"/>
    <col min="6" max="8" width="18.42578125" style="1" customWidth="1"/>
    <col min="9" max="9" width="17.28515625" style="1" customWidth="1"/>
    <col min="10" max="10" width="14.140625" style="1" customWidth="1"/>
    <col min="11" max="11" width="17.28515625" style="1" customWidth="1"/>
    <col min="12" max="13" width="17.42578125" style="1" customWidth="1"/>
  </cols>
  <sheetData>
    <row r="1" spans="1:13" ht="15" customHeight="1" x14ac:dyDescent="0.2">
      <c r="L1" s="2" t="s">
        <v>0</v>
      </c>
    </row>
    <row r="2" spans="1:13" ht="32.1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" customHeight="1" x14ac:dyDescent="0.2"/>
    <row r="4" spans="1:13" ht="36.9" customHeight="1" x14ac:dyDescent="0.3">
      <c r="A4" s="33" t="s">
        <v>26</v>
      </c>
      <c r="B4" s="33" t="s">
        <v>27</v>
      </c>
      <c r="C4" s="35" t="s">
        <v>3</v>
      </c>
      <c r="D4" s="35" t="s">
        <v>4</v>
      </c>
      <c r="E4" s="35" t="s">
        <v>5</v>
      </c>
      <c r="F4" s="36" t="s">
        <v>6</v>
      </c>
      <c r="G4" s="36"/>
      <c r="H4" s="36"/>
      <c r="I4" s="33" t="s">
        <v>28</v>
      </c>
      <c r="J4" s="37" t="s">
        <v>7</v>
      </c>
      <c r="K4" s="39" t="s">
        <v>30</v>
      </c>
      <c r="L4" s="4"/>
      <c r="M4"/>
    </row>
    <row r="5" spans="1:13" ht="36.9" customHeight="1" x14ac:dyDescent="0.2">
      <c r="A5" s="34"/>
      <c r="B5" s="34"/>
      <c r="C5" s="34"/>
      <c r="D5" s="34"/>
      <c r="E5" s="34"/>
      <c r="F5" s="3" t="s">
        <v>8</v>
      </c>
      <c r="G5" s="3" t="s">
        <v>9</v>
      </c>
      <c r="H5" s="3" t="s">
        <v>10</v>
      </c>
      <c r="I5" s="34"/>
      <c r="J5" s="38"/>
      <c r="K5" s="39"/>
      <c r="L5" s="10"/>
      <c r="M5" s="24"/>
    </row>
    <row r="6" spans="1:13" ht="26.1" customHeight="1" x14ac:dyDescent="0.2">
      <c r="A6" s="5" t="s">
        <v>11</v>
      </c>
      <c r="B6" s="6" t="s">
        <v>12</v>
      </c>
      <c r="C6" s="6" t="s">
        <v>13</v>
      </c>
      <c r="D6" s="7">
        <v>1500</v>
      </c>
      <c r="E6" s="8" t="s">
        <v>14</v>
      </c>
      <c r="F6" s="22">
        <v>1370</v>
      </c>
      <c r="G6" s="22">
        <v>1530</v>
      </c>
      <c r="H6" s="22">
        <v>1450</v>
      </c>
      <c r="I6" s="9">
        <f>MIN(F6:H6)</f>
        <v>1370</v>
      </c>
      <c r="J6" s="27">
        <f>_xlfn.STDEV.S(F6,G6,H6)/AVERAGE(F6:H6)*100</f>
        <v>5.5172413793103452</v>
      </c>
      <c r="K6" s="29">
        <f>D6*F6</f>
        <v>2055000</v>
      </c>
      <c r="L6" s="25"/>
      <c r="M6" s="24"/>
    </row>
    <row r="7" spans="1:13" s="10" customFormat="1" ht="15" customHeight="1" x14ac:dyDescent="0.3">
      <c r="A7" s="11"/>
      <c r="B7" s="11"/>
      <c r="C7" s="11"/>
      <c r="D7" s="11"/>
      <c r="E7" s="11"/>
      <c r="F7" s="12">
        <f>D6*F6</f>
        <v>2055000</v>
      </c>
      <c r="G7" s="12" t="s">
        <v>15</v>
      </c>
      <c r="H7" s="12" t="s">
        <v>16</v>
      </c>
      <c r="I7" s="11"/>
      <c r="J7" s="28">
        <v>5.52</v>
      </c>
      <c r="K7" s="30"/>
      <c r="L7" s="26"/>
    </row>
    <row r="8" spans="1:13" ht="12.9" customHeight="1" x14ac:dyDescent="0.2">
      <c r="A8" s="40" t="s">
        <v>17</v>
      </c>
      <c r="B8" s="40"/>
      <c r="C8" s="40"/>
      <c r="D8" s="40"/>
      <c r="E8" s="40"/>
      <c r="F8" s="11"/>
      <c r="G8" s="11"/>
      <c r="H8" s="11"/>
      <c r="I8" s="11"/>
      <c r="J8" s="23"/>
      <c r="K8" s="31">
        <f>K6</f>
        <v>2055000</v>
      </c>
      <c r="M8"/>
    </row>
    <row r="9" spans="1:13" ht="11.1" customHeight="1" x14ac:dyDescent="0.2"/>
    <row r="10" spans="1:13" ht="12.9" customHeight="1" x14ac:dyDescent="0.25">
      <c r="B10" s="13" t="s">
        <v>18</v>
      </c>
    </row>
    <row r="11" spans="1:13" ht="11.1" customHeight="1" x14ac:dyDescent="0.2"/>
    <row r="12" spans="1:13" s="14" customFormat="1" ht="15" customHeight="1" x14ac:dyDescent="0.25">
      <c r="A12" s="15" t="s">
        <v>19</v>
      </c>
    </row>
    <row r="13" spans="1:13" s="16" customFormat="1" ht="38.1" customHeight="1" x14ac:dyDescent="0.25">
      <c r="A13" s="17" t="s">
        <v>2</v>
      </c>
      <c r="B13" s="41" t="s">
        <v>20</v>
      </c>
      <c r="C13" s="41"/>
      <c r="D13" s="41"/>
      <c r="E13" s="41"/>
      <c r="F13" s="42" t="s">
        <v>29</v>
      </c>
      <c r="G13" s="43"/>
      <c r="H13" s="43"/>
    </row>
    <row r="14" spans="1:13" ht="12.9" customHeight="1" x14ac:dyDescent="0.25">
      <c r="A14" s="18" t="s">
        <v>11</v>
      </c>
      <c r="B14" s="44" t="s">
        <v>24</v>
      </c>
      <c r="C14" s="44"/>
      <c r="D14" s="44"/>
      <c r="E14" s="44"/>
      <c r="F14" s="44" t="s">
        <v>21</v>
      </c>
      <c r="G14" s="44"/>
      <c r="H14" s="44"/>
    </row>
    <row r="15" spans="1:13" ht="12.9" customHeight="1" x14ac:dyDescent="0.25">
      <c r="A15" s="18" t="s">
        <v>22</v>
      </c>
      <c r="B15" s="44" t="s">
        <v>24</v>
      </c>
      <c r="C15" s="44"/>
      <c r="D15" s="44"/>
      <c r="E15" s="44"/>
      <c r="F15" s="44" t="s">
        <v>23</v>
      </c>
      <c r="G15" s="44"/>
      <c r="H15" s="44"/>
    </row>
    <row r="16" spans="1:13" ht="12.9" customHeight="1" x14ac:dyDescent="0.25">
      <c r="A16" s="18" t="s">
        <v>14</v>
      </c>
      <c r="B16" s="44" t="s">
        <v>24</v>
      </c>
      <c r="C16" s="44"/>
      <c r="D16" s="44"/>
      <c r="E16" s="44"/>
      <c r="F16" s="44" t="s">
        <v>23</v>
      </c>
      <c r="G16" s="44"/>
      <c r="H16" s="44"/>
    </row>
    <row r="18" spans="2:7" ht="13.5" customHeight="1" x14ac:dyDescent="0.25">
      <c r="B18" s="20"/>
      <c r="C18" s="21"/>
      <c r="D18" s="21"/>
      <c r="E18" s="21"/>
      <c r="F18" s="21"/>
      <c r="G18" s="21"/>
    </row>
    <row r="19" spans="2:7" ht="13.5" customHeight="1" x14ac:dyDescent="0.25">
      <c r="B19" s="46"/>
      <c r="C19" s="46"/>
      <c r="D19" s="46"/>
      <c r="E19" s="46"/>
      <c r="F19" s="21"/>
      <c r="G19" s="21"/>
    </row>
    <row r="20" spans="2:7" ht="13.5" customHeight="1" x14ac:dyDescent="0.25">
      <c r="B20" s="20"/>
      <c r="C20" s="21"/>
      <c r="D20" s="21"/>
      <c r="E20" s="21"/>
      <c r="F20" s="21"/>
      <c r="G20" s="21"/>
    </row>
    <row r="21" spans="2:7" ht="13.5" customHeight="1" x14ac:dyDescent="0.25">
      <c r="B21" s="20"/>
      <c r="C21" s="21"/>
      <c r="D21" s="21"/>
      <c r="E21" s="21"/>
      <c r="F21" s="21"/>
      <c r="G21" s="21"/>
    </row>
    <row r="22" spans="2:7" ht="13.5" customHeight="1" x14ac:dyDescent="0.25">
      <c r="B22" s="45"/>
      <c r="C22" s="45"/>
      <c r="D22" s="45"/>
      <c r="E22" s="45"/>
      <c r="F22" s="21"/>
      <c r="G22" s="21"/>
    </row>
    <row r="23" spans="2:7" ht="13.5" customHeight="1" x14ac:dyDescent="0.2">
      <c r="B23" s="19" t="s">
        <v>25</v>
      </c>
    </row>
  </sheetData>
  <mergeCells count="21">
    <mergeCell ref="B15:E15"/>
    <mergeCell ref="F15:H15"/>
    <mergeCell ref="B16:E16"/>
    <mergeCell ref="F16:H16"/>
    <mergeCell ref="B22:E22"/>
    <mergeCell ref="B19:E19"/>
    <mergeCell ref="A8:E8"/>
    <mergeCell ref="B13:E13"/>
    <mergeCell ref="F13:H13"/>
    <mergeCell ref="B14:E14"/>
    <mergeCell ref="F14:H14"/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Кондауров Владислав Юрьевич</dc:creator>
  <cp:lastModifiedBy>Бушилова Наталья Сергеевна</cp:lastModifiedBy>
  <cp:lastPrinted>2026-06-16T05:24:19Z</cp:lastPrinted>
  <dcterms:created xsi:type="dcterms:W3CDTF">2026-06-16T05:24:40Z</dcterms:created>
  <dcterms:modified xsi:type="dcterms:W3CDTF">2026-06-19T07:32:49Z</dcterms:modified>
</cp:coreProperties>
</file>