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01mopsfs01\r77\Контрактный отдел\Внутренние документы\Группа 1\Работа\2. Закупочные процедуры\ЗП-26-18346 поставка валов и роликов Мо\Публикация\"/>
    </mc:Choice>
  </mc:AlternateContent>
  <bookViews>
    <workbookView xWindow="0" yWindow="0" windowWidth="25110" windowHeight="11190"/>
  </bookViews>
  <sheets>
    <sheet name="на публикацию" sheetId="2" r:id="rId1"/>
  </sheets>
  <calcPr calcId="162913"/>
</workbook>
</file>

<file path=xl/calcChain.xml><?xml version="1.0" encoding="utf-8"?>
<calcChain xmlns="http://schemas.openxmlformats.org/spreadsheetml/2006/main">
  <c r="M10" i="2" l="1"/>
  <c r="I10" i="2" l="1"/>
  <c r="H10" i="2"/>
  <c r="G10" i="2"/>
  <c r="F10" i="2"/>
  <c r="K7" i="2" l="1"/>
  <c r="L7" i="2" s="1"/>
  <c r="K8" i="2"/>
  <c r="L8" i="2"/>
  <c r="L9" i="2"/>
  <c r="K9" i="2"/>
  <c r="M9" i="2" l="1"/>
  <c r="M8" i="2"/>
  <c r="M7" i="2" l="1"/>
</calcChain>
</file>

<file path=xl/sharedStrings.xml><?xml version="1.0" encoding="utf-8"?>
<sst xmlns="http://schemas.openxmlformats.org/spreadsheetml/2006/main" count="39" uniqueCount="37">
  <si>
    <t>Расчет начальной (максимальной) цены</t>
  </si>
  <si>
    <t>Приложение № 1
к Обоснованию НМЦ</t>
  </si>
  <si>
    <t>Кол-во источников ценовой информации</t>
  </si>
  <si>
    <t>Цены поставщиков (исполнителей, подрядчиков) за единицу товара (работы, услуги), рублей</t>
  </si>
  <si>
    <t xml:space="preserve"> Источник №1          </t>
  </si>
  <si>
    <t xml:space="preserve"> Источник №2          </t>
  </si>
  <si>
    <t>Наименование товара, работы, услуги</t>
  </si>
  <si>
    <t>Количество</t>
  </si>
  <si>
    <t>Единица измерения</t>
  </si>
  <si>
    <t xml:space="preserve">Коэффициент вариации   </t>
  </si>
  <si>
    <t>Номер источника ценовой информации</t>
  </si>
  <si>
    <t>Реквизиты коммерческого предложения/отчета независимого оценщика (дата, исх. Номер)/ссылка на страницу с ценовой информацией в сети Интернет</t>
  </si>
  <si>
    <t>Срок действия ценового предложения</t>
  </si>
  <si>
    <t>№ 2</t>
  </si>
  <si>
    <t xml:space="preserve">Начальная (максимальная) цена, руб. </t>
  </si>
  <si>
    <t>п/п</t>
  </si>
  <si>
    <t>Итого НМЦ, руб. с учетом НДС в размере ставки, определенной в главе 21 НК РФ</t>
  </si>
  <si>
    <t>Цена для расчета, руб</t>
  </si>
  <si>
    <t>Средняя НМЦ за единицу ТРУ, руб.</t>
  </si>
  <si>
    <t>№1</t>
  </si>
  <si>
    <t>шт</t>
  </si>
  <si>
    <t xml:space="preserve"> Источник №3          </t>
  </si>
  <si>
    <t>№ 3</t>
  </si>
  <si>
    <t>Вал 1</t>
  </si>
  <si>
    <t>Вал 2</t>
  </si>
  <si>
    <t>Ролик</t>
  </si>
  <si>
    <t>до 30.12.2026</t>
  </si>
  <si>
    <t xml:space="preserve">вх.№МР77-01/6492 от 29.04.2026 </t>
  </si>
  <si>
    <t xml:space="preserve">на поставку валов и роликов для модулей ILM, изготовленных по эскизу заказчика, для нужд ОСП МР АСЦ им. В.Н. Бугаенко УФПС Московской области  методом сопоставимых рыночных цен (анализ рынка)
</t>
  </si>
  <si>
    <t>до 28.10.2026</t>
  </si>
  <si>
    <t>вх.№МР77-01/6461 от 28.04.2026</t>
  </si>
  <si>
    <t>вх.№МР77-01/6152 от 22.04.2026</t>
  </si>
  <si>
    <t>до 22.10.2026</t>
  </si>
  <si>
    <t xml:space="preserve"> Источник №4          </t>
  </si>
  <si>
    <t>№ 4</t>
  </si>
  <si>
    <t>до 04.12.2026</t>
  </si>
  <si>
    <t>вх.№МР77-01/8642 от 18.06.2026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</si>
</sst>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#,##0.000000000_ ;\-#,##0.000000000\ 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5" fillId="0" borderId="0"/>
  </cellStyleXfs>
  <cellXfs count="70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/>
    <xf numFmtId="1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0" fontId="8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Border="1"/>
    <xf numFmtId="0" fontId="4" fillId="2" borderId="0" xfId="0" applyFont="1" applyFill="1"/>
    <xf numFmtId="0" fontId="0" fillId="2" borderId="0" xfId="0" applyFill="1"/>
    <xf numFmtId="0" fontId="7" fillId="0" borderId="1" xfId="0" applyFont="1" applyBorder="1" applyAlignment="1" applyProtection="1">
      <alignment horizontal="left" vertical="center" wrapText="1"/>
    </xf>
    <xf numFmtId="0" fontId="4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4" fillId="0" borderId="0" xfId="0" applyFont="1" applyBorder="1"/>
    <xf numFmtId="4" fontId="0" fillId="0" borderId="0" xfId="0" applyNumberFormat="1"/>
    <xf numFmtId="4" fontId="2" fillId="0" borderId="0" xfId="0" applyNumberFormat="1" applyFont="1" applyBorder="1"/>
    <xf numFmtId="4" fontId="8" fillId="0" borderId="0" xfId="0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 wrapText="1"/>
    </xf>
    <xf numFmtId="164" fontId="11" fillId="0" borderId="1" xfId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2" borderId="0" xfId="0" applyNumberFormat="1" applyFont="1" applyFill="1" applyBorder="1"/>
    <xf numFmtId="0" fontId="12" fillId="2" borderId="0" xfId="0" applyFont="1" applyFill="1" applyBorder="1"/>
    <xf numFmtId="4" fontId="12" fillId="2" borderId="0" xfId="0" applyNumberFormat="1" applyFont="1" applyFill="1" applyBorder="1"/>
    <xf numFmtId="2" fontId="4" fillId="0" borderId="4" xfId="2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9" fillId="2" borderId="0" xfId="0" applyFont="1" applyFill="1" applyBorder="1" applyAlignment="1"/>
    <xf numFmtId="14" fontId="4" fillId="2" borderId="0" xfId="0" applyNumberFormat="1" applyFont="1" applyFill="1" applyBorder="1" applyAlignment="1">
      <alignment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 applyProtection="1">
      <alignment horizontal="center" vertical="center" wrapText="1"/>
    </xf>
    <xf numFmtId="1" fontId="4" fillId="0" borderId="5" xfId="0" applyNumberFormat="1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6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/>
    <xf numFmtId="0" fontId="9" fillId="2" borderId="8" xfId="0" applyFont="1" applyFill="1" applyBorder="1" applyAlignment="1"/>
    <xf numFmtId="0" fontId="9" fillId="2" borderId="9" xfId="0" applyFont="1" applyFill="1" applyBorder="1" applyAlignment="1"/>
    <xf numFmtId="14" fontId="4" fillId="2" borderId="5" xfId="0" applyNumberFormat="1" applyFont="1" applyFill="1" applyBorder="1" applyAlignment="1">
      <alignment wrapText="1"/>
    </xf>
    <xf numFmtId="14" fontId="4" fillId="2" borderId="7" xfId="0" applyNumberFormat="1" applyFont="1" applyFill="1" applyBorder="1" applyAlignment="1">
      <alignment wrapText="1"/>
    </xf>
    <xf numFmtId="14" fontId="4" fillId="2" borderId="8" xfId="0" applyNumberFormat="1" applyFont="1" applyFill="1" applyBorder="1" applyAlignment="1">
      <alignment wrapText="1"/>
    </xf>
    <xf numFmtId="14" fontId="4" fillId="2" borderId="10" xfId="0" applyNumberFormat="1" applyFont="1" applyFill="1" applyBorder="1" applyAlignment="1">
      <alignment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 applyProtection="1">
      <alignment horizontal="left" vertical="center" wrapText="1"/>
    </xf>
    <xf numFmtId="0" fontId="10" fillId="0" borderId="12" xfId="0" applyFont="1" applyBorder="1" applyAlignment="1" applyProtection="1">
      <alignment horizontal="left" vertical="center" wrapText="1"/>
    </xf>
    <xf numFmtId="0" fontId="10" fillId="0" borderId="13" xfId="0" applyFont="1" applyBorder="1" applyAlignment="1" applyProtection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6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4" fillId="0" borderId="5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tabSelected="1" view="pageBreakPreview" zoomScale="85" zoomScaleNormal="85" zoomScaleSheetLayoutView="85" workbookViewId="0">
      <selection activeCell="E31" sqref="E31"/>
    </sheetView>
  </sheetViews>
  <sheetFormatPr defaultRowHeight="15" x14ac:dyDescent="0.25"/>
  <cols>
    <col min="1" max="1" width="6.42578125" style="2" customWidth="1"/>
    <col min="2" max="2" width="29" style="1" customWidth="1"/>
    <col min="3" max="3" width="11.140625" customWidth="1"/>
    <col min="4" max="4" width="11" customWidth="1"/>
    <col min="5" max="5" width="9.85546875" customWidth="1"/>
    <col min="6" max="8" width="17.85546875" style="10" customWidth="1"/>
    <col min="9" max="9" width="24.42578125" style="10" customWidth="1"/>
    <col min="10" max="10" width="18.85546875" customWidth="1"/>
    <col min="11" max="11" width="19.140625" customWidth="1"/>
    <col min="12" max="12" width="14.5703125" customWidth="1"/>
    <col min="13" max="13" width="26" customWidth="1"/>
    <col min="15" max="15" width="21.5703125" customWidth="1"/>
    <col min="16" max="17" width="11.7109375" style="15" bestFit="1" customWidth="1"/>
    <col min="18" max="18" width="10.28515625" style="15" bestFit="1" customWidth="1"/>
    <col min="19" max="19" width="9.140625" style="15"/>
    <col min="20" max="20" width="11.7109375" style="15" bestFit="1" customWidth="1"/>
  </cols>
  <sheetData>
    <row r="1" spans="1:20" ht="30.75" x14ac:dyDescent="0.3">
      <c r="A1" s="3"/>
      <c r="B1" s="4"/>
      <c r="C1" s="5"/>
      <c r="D1" s="5"/>
      <c r="E1" s="5"/>
      <c r="F1" s="9"/>
      <c r="G1" s="9"/>
      <c r="H1" s="9"/>
      <c r="I1" s="9"/>
      <c r="J1" s="5"/>
      <c r="K1" s="5"/>
      <c r="L1" s="5"/>
      <c r="M1" s="7" t="s">
        <v>1</v>
      </c>
    </row>
    <row r="2" spans="1:20" ht="18.75" x14ac:dyDescent="0.3">
      <c r="A2" s="3"/>
      <c r="B2" s="63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20" ht="50.25" customHeight="1" x14ac:dyDescent="0.3">
      <c r="A3" s="3"/>
      <c r="B3" s="64" t="s">
        <v>28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20" s="8" customFormat="1" ht="55.5" customHeight="1" x14ac:dyDescent="0.25">
      <c r="A4" s="52" t="s">
        <v>15</v>
      </c>
      <c r="B4" s="65" t="s">
        <v>6</v>
      </c>
      <c r="C4" s="53" t="s">
        <v>7</v>
      </c>
      <c r="D4" s="53" t="s">
        <v>8</v>
      </c>
      <c r="E4" s="53" t="s">
        <v>2</v>
      </c>
      <c r="F4" s="53" t="s">
        <v>3</v>
      </c>
      <c r="G4" s="53"/>
      <c r="H4" s="53"/>
      <c r="I4" s="53"/>
      <c r="J4" s="67" t="s">
        <v>17</v>
      </c>
      <c r="K4" s="53" t="s">
        <v>18</v>
      </c>
      <c r="L4" s="53" t="s">
        <v>9</v>
      </c>
      <c r="M4" s="53" t="s">
        <v>14</v>
      </c>
      <c r="P4" s="16"/>
      <c r="Q4" s="16"/>
      <c r="R4" s="16"/>
      <c r="S4" s="16"/>
      <c r="T4" s="16"/>
    </row>
    <row r="5" spans="1:20" s="8" customFormat="1" ht="16.5" customHeight="1" x14ac:dyDescent="0.25">
      <c r="A5" s="52"/>
      <c r="B5" s="65"/>
      <c r="C5" s="53"/>
      <c r="D5" s="53"/>
      <c r="E5" s="53"/>
      <c r="F5" s="66" t="s">
        <v>4</v>
      </c>
      <c r="G5" s="66" t="s">
        <v>5</v>
      </c>
      <c r="H5" s="66" t="s">
        <v>21</v>
      </c>
      <c r="I5" s="66" t="s">
        <v>33</v>
      </c>
      <c r="J5" s="68"/>
      <c r="K5" s="53"/>
      <c r="L5" s="53"/>
      <c r="M5" s="53"/>
      <c r="P5" s="16"/>
      <c r="Q5" s="16"/>
      <c r="R5" s="16"/>
      <c r="S5" s="16"/>
      <c r="T5" s="16"/>
    </row>
    <row r="6" spans="1:20" s="8" customFormat="1" ht="90.75" customHeight="1" x14ac:dyDescent="0.25">
      <c r="A6" s="52"/>
      <c r="B6" s="65"/>
      <c r="C6" s="53"/>
      <c r="D6" s="53"/>
      <c r="E6" s="53"/>
      <c r="F6" s="66"/>
      <c r="G6" s="66"/>
      <c r="H6" s="66"/>
      <c r="I6" s="66"/>
      <c r="J6" s="69"/>
      <c r="K6" s="53"/>
      <c r="L6" s="53"/>
      <c r="M6" s="53"/>
      <c r="P6" s="16"/>
      <c r="Q6" s="16"/>
      <c r="R6" s="16"/>
      <c r="S6" s="16"/>
      <c r="T6" s="16"/>
    </row>
    <row r="7" spans="1:20" s="8" customFormat="1" ht="46.15" customHeight="1" x14ac:dyDescent="0.25">
      <c r="A7" s="25">
        <v>1</v>
      </c>
      <c r="B7" s="31" t="s">
        <v>23</v>
      </c>
      <c r="C7" s="19">
        <v>8</v>
      </c>
      <c r="D7" s="26" t="s">
        <v>20</v>
      </c>
      <c r="E7" s="26">
        <v>3</v>
      </c>
      <c r="F7" s="22">
        <v>9800</v>
      </c>
      <c r="G7" s="22">
        <v>10972.5</v>
      </c>
      <c r="H7" s="22">
        <v>16875</v>
      </c>
      <c r="I7" s="22">
        <v>12875</v>
      </c>
      <c r="J7" s="22">
        <v>10972.5</v>
      </c>
      <c r="K7" s="23">
        <f t="shared" ref="K7:K8" si="0">ROUND((F7+I7+G7+H7)/4,2)</f>
        <v>12630.63</v>
      </c>
      <c r="L7" s="30">
        <f t="shared" ref="L7:L8" si="1">ROUND(STDEV(F7,I7,G7,H7)/K7*100,2)</f>
        <v>24.55</v>
      </c>
      <c r="M7" s="24">
        <f>ROUND(J7*C7,2)</f>
        <v>87780</v>
      </c>
      <c r="P7" s="16"/>
      <c r="Q7" s="16"/>
      <c r="R7" s="16"/>
      <c r="S7" s="16"/>
      <c r="T7" s="16"/>
    </row>
    <row r="8" spans="1:20" s="8" customFormat="1" ht="34.9" customHeight="1" x14ac:dyDescent="0.25">
      <c r="A8" s="35">
        <v>2</v>
      </c>
      <c r="B8" s="31" t="s">
        <v>24</v>
      </c>
      <c r="C8" s="19">
        <v>8</v>
      </c>
      <c r="D8" s="36" t="s">
        <v>20</v>
      </c>
      <c r="E8" s="36">
        <v>3</v>
      </c>
      <c r="F8" s="22">
        <v>12600</v>
      </c>
      <c r="G8" s="22">
        <v>15592.5</v>
      </c>
      <c r="H8" s="22">
        <v>16000</v>
      </c>
      <c r="I8" s="22">
        <v>14850</v>
      </c>
      <c r="J8" s="22">
        <v>15592.5</v>
      </c>
      <c r="K8" s="23">
        <f t="shared" si="0"/>
        <v>14760.63</v>
      </c>
      <c r="L8" s="30">
        <f t="shared" si="1"/>
        <v>10.28</v>
      </c>
      <c r="M8" s="24">
        <f t="shared" ref="M8:M9" si="2">ROUND(J8*C8,2)</f>
        <v>124740</v>
      </c>
      <c r="P8" s="16"/>
      <c r="Q8" s="16"/>
      <c r="R8" s="16"/>
      <c r="S8" s="16"/>
      <c r="T8" s="16"/>
    </row>
    <row r="9" spans="1:20" s="8" customFormat="1" ht="45" customHeight="1" x14ac:dyDescent="0.25">
      <c r="A9" s="35">
        <v>3</v>
      </c>
      <c r="B9" s="31" t="s">
        <v>25</v>
      </c>
      <c r="C9" s="19">
        <v>8</v>
      </c>
      <c r="D9" s="36" t="s">
        <v>20</v>
      </c>
      <c r="E9" s="36">
        <v>3</v>
      </c>
      <c r="F9" s="22">
        <v>20720</v>
      </c>
      <c r="G9" s="22">
        <v>11550</v>
      </c>
      <c r="H9" s="22">
        <v>10375</v>
      </c>
      <c r="I9" s="22">
        <v>15300</v>
      </c>
      <c r="J9" s="22">
        <v>11550</v>
      </c>
      <c r="K9" s="23">
        <f>ROUND((F9+I9+G9+H9)/4,2)</f>
        <v>14486.25</v>
      </c>
      <c r="L9" s="30">
        <f>ROUND(STDEV(F9,I9,G9,H9)/K9*100,2)</f>
        <v>32.14</v>
      </c>
      <c r="M9" s="24">
        <f t="shared" si="2"/>
        <v>92400</v>
      </c>
      <c r="P9" s="16"/>
      <c r="Q9" s="16"/>
      <c r="R9" s="16"/>
      <c r="S9" s="16"/>
      <c r="T9" s="16"/>
    </row>
    <row r="10" spans="1:20" ht="39" customHeight="1" x14ac:dyDescent="0.25">
      <c r="A10" s="11"/>
      <c r="B10" s="54" t="s">
        <v>16</v>
      </c>
      <c r="C10" s="55"/>
      <c r="D10" s="55"/>
      <c r="E10" s="56"/>
      <c r="F10" s="37">
        <f>C7*F7+C8*F8+C9*F9</f>
        <v>344960</v>
      </c>
      <c r="G10" s="37">
        <f>G7*C7+C8*G8+C9*G9</f>
        <v>304920</v>
      </c>
      <c r="H10" s="37">
        <f>H7*C7+C8*H8+C9*H9</f>
        <v>346000</v>
      </c>
      <c r="I10" s="37">
        <f>I7*C7+C8*I8+C9*I9</f>
        <v>344200</v>
      </c>
      <c r="J10" s="20"/>
      <c r="K10" s="20"/>
      <c r="L10" s="20"/>
      <c r="M10" s="21">
        <f>SUM(M7:M9)</f>
        <v>304920</v>
      </c>
    </row>
    <row r="11" spans="1:20" ht="24" customHeight="1" x14ac:dyDescent="0.25">
      <c r="A11" s="38" t="s">
        <v>10</v>
      </c>
      <c r="B11" s="39"/>
      <c r="C11" s="39"/>
      <c r="D11" s="40"/>
      <c r="E11" s="57" t="s">
        <v>11</v>
      </c>
      <c r="F11" s="58"/>
      <c r="G11" s="58"/>
      <c r="H11" s="58"/>
      <c r="I11" s="58"/>
      <c r="J11" s="58"/>
      <c r="K11" s="58"/>
      <c r="L11" s="61" t="s">
        <v>12</v>
      </c>
      <c r="M11" s="40"/>
    </row>
    <row r="12" spans="1:20" x14ac:dyDescent="0.25">
      <c r="A12" s="41"/>
      <c r="B12" s="42"/>
      <c r="C12" s="42"/>
      <c r="D12" s="43"/>
      <c r="E12" s="59"/>
      <c r="F12" s="60"/>
      <c r="G12" s="60"/>
      <c r="H12" s="60"/>
      <c r="I12" s="60"/>
      <c r="J12" s="60"/>
      <c r="K12" s="60"/>
      <c r="L12" s="41"/>
      <c r="M12" s="43"/>
    </row>
    <row r="13" spans="1:20" ht="33" customHeight="1" x14ac:dyDescent="0.3">
      <c r="A13" s="38" t="s">
        <v>19</v>
      </c>
      <c r="B13" s="39"/>
      <c r="C13" s="39"/>
      <c r="D13" s="40"/>
      <c r="E13" s="44" t="s">
        <v>27</v>
      </c>
      <c r="F13" s="45"/>
      <c r="G13" s="45"/>
      <c r="H13" s="45"/>
      <c r="I13" s="45"/>
      <c r="J13" s="45"/>
      <c r="K13" s="45"/>
      <c r="L13" s="48" t="s">
        <v>26</v>
      </c>
      <c r="M13" s="49"/>
      <c r="O13" s="18"/>
    </row>
    <row r="14" spans="1:20" ht="0.75" customHeight="1" x14ac:dyDescent="0.3">
      <c r="A14" s="62"/>
      <c r="B14" s="62"/>
      <c r="C14" s="62"/>
      <c r="D14" s="62"/>
      <c r="E14" s="46"/>
      <c r="F14" s="47"/>
      <c r="G14" s="47"/>
      <c r="H14" s="47"/>
      <c r="I14" s="47"/>
      <c r="J14" s="47"/>
      <c r="K14" s="47"/>
      <c r="L14" s="50"/>
      <c r="M14" s="51"/>
    </row>
    <row r="15" spans="1:20" s="6" customFormat="1" ht="20.25" customHeight="1" x14ac:dyDescent="0.25">
      <c r="A15" s="38" t="s">
        <v>13</v>
      </c>
      <c r="B15" s="39"/>
      <c r="C15" s="39"/>
      <c r="D15" s="40"/>
      <c r="E15" s="44" t="s">
        <v>31</v>
      </c>
      <c r="F15" s="45"/>
      <c r="G15" s="45"/>
      <c r="H15" s="45"/>
      <c r="I15" s="45"/>
      <c r="J15" s="45"/>
      <c r="K15" s="45"/>
      <c r="L15" s="48" t="s">
        <v>32</v>
      </c>
      <c r="M15" s="49"/>
      <c r="P15" s="17"/>
      <c r="Q15" s="17"/>
      <c r="R15" s="17"/>
      <c r="S15" s="17"/>
      <c r="T15" s="17"/>
    </row>
    <row r="16" spans="1:20" ht="18" customHeight="1" x14ac:dyDescent="0.25">
      <c r="A16" s="41"/>
      <c r="B16" s="42"/>
      <c r="C16" s="42"/>
      <c r="D16" s="43"/>
      <c r="E16" s="46"/>
      <c r="F16" s="47"/>
      <c r="G16" s="47"/>
      <c r="H16" s="47"/>
      <c r="I16" s="47"/>
      <c r="J16" s="47"/>
      <c r="K16" s="47"/>
      <c r="L16" s="50"/>
      <c r="M16" s="51"/>
    </row>
    <row r="17" spans="1:20" ht="18" customHeight="1" x14ac:dyDescent="0.25">
      <c r="A17" s="38" t="s">
        <v>22</v>
      </c>
      <c r="B17" s="39"/>
      <c r="C17" s="39"/>
      <c r="D17" s="40"/>
      <c r="E17" s="44" t="s">
        <v>30</v>
      </c>
      <c r="F17" s="45"/>
      <c r="G17" s="45"/>
      <c r="H17" s="45"/>
      <c r="I17" s="45"/>
      <c r="J17" s="45"/>
      <c r="K17" s="45"/>
      <c r="L17" s="48" t="s">
        <v>29</v>
      </c>
      <c r="M17" s="49"/>
    </row>
    <row r="18" spans="1:20" ht="14.45" customHeight="1" x14ac:dyDescent="0.25">
      <c r="A18" s="41"/>
      <c r="B18" s="42"/>
      <c r="C18" s="42"/>
      <c r="D18" s="43"/>
      <c r="E18" s="46"/>
      <c r="F18" s="47"/>
      <c r="G18" s="47"/>
      <c r="H18" s="47"/>
      <c r="I18" s="47"/>
      <c r="J18" s="47"/>
      <c r="K18" s="47"/>
      <c r="L18" s="50"/>
      <c r="M18" s="51"/>
      <c r="N18" s="15"/>
      <c r="P18"/>
      <c r="Q18"/>
      <c r="R18"/>
      <c r="S18"/>
      <c r="T18"/>
    </row>
    <row r="19" spans="1:20" ht="18" customHeight="1" x14ac:dyDescent="0.25">
      <c r="A19" s="38" t="s">
        <v>34</v>
      </c>
      <c r="B19" s="39"/>
      <c r="C19" s="39"/>
      <c r="D19" s="40"/>
      <c r="E19" s="44" t="s">
        <v>36</v>
      </c>
      <c r="F19" s="45"/>
      <c r="G19" s="45"/>
      <c r="H19" s="45"/>
      <c r="I19" s="45"/>
      <c r="J19" s="45"/>
      <c r="K19" s="45"/>
      <c r="L19" s="48" t="s">
        <v>35</v>
      </c>
      <c r="M19" s="49"/>
    </row>
    <row r="20" spans="1:20" ht="14.45" customHeight="1" x14ac:dyDescent="0.25">
      <c r="A20" s="41"/>
      <c r="B20" s="42"/>
      <c r="C20" s="42"/>
      <c r="D20" s="43"/>
      <c r="E20" s="46"/>
      <c r="F20" s="47"/>
      <c r="G20" s="47"/>
      <c r="H20" s="47"/>
      <c r="I20" s="47"/>
      <c r="J20" s="47"/>
      <c r="K20" s="47"/>
      <c r="L20" s="50"/>
      <c r="M20" s="51"/>
      <c r="N20" s="15"/>
      <c r="P20"/>
      <c r="Q20"/>
      <c r="R20"/>
      <c r="S20"/>
      <c r="T20"/>
    </row>
    <row r="21" spans="1:20" ht="14.45" customHeight="1" x14ac:dyDescent="0.3">
      <c r="A21" s="32"/>
      <c r="B21" s="32"/>
      <c r="C21" s="32"/>
      <c r="D21" s="32"/>
      <c r="E21" s="33"/>
      <c r="F21" s="33"/>
      <c r="G21" s="33"/>
      <c r="H21" s="33"/>
      <c r="I21" s="33"/>
      <c r="J21" s="33"/>
      <c r="K21" s="33"/>
      <c r="L21" s="34"/>
      <c r="M21" s="34"/>
      <c r="N21" s="15"/>
      <c r="P21"/>
      <c r="Q21"/>
      <c r="R21"/>
      <c r="S21"/>
      <c r="T21"/>
    </row>
    <row r="22" spans="1:20" ht="18.75" x14ac:dyDescent="0.3">
      <c r="A22" s="12"/>
      <c r="B22" s="12"/>
      <c r="C22" s="12"/>
      <c r="D22" s="28"/>
      <c r="E22" s="28"/>
      <c r="F22" s="29"/>
      <c r="G22" s="29"/>
      <c r="H22" s="29"/>
      <c r="I22" s="29"/>
      <c r="J22" s="12"/>
      <c r="K22" s="29"/>
      <c r="L22" s="15"/>
      <c r="M22" s="15"/>
      <c r="N22" s="15"/>
      <c r="P22"/>
      <c r="Q22"/>
      <c r="R22"/>
      <c r="S22"/>
      <c r="T22"/>
    </row>
    <row r="23" spans="1:20" ht="18.75" x14ac:dyDescent="0.3">
      <c r="A23" s="14"/>
      <c r="B23" s="13"/>
      <c r="C23" s="14"/>
      <c r="D23" s="12"/>
      <c r="E23" s="12"/>
      <c r="F23" s="27"/>
      <c r="G23" s="27"/>
      <c r="H23" s="27"/>
      <c r="I23" s="27"/>
      <c r="J23" s="12"/>
      <c r="K23" s="27"/>
      <c r="L23" s="15"/>
      <c r="M23" s="15"/>
      <c r="N23" s="15"/>
      <c r="P23"/>
      <c r="Q23"/>
      <c r="R23"/>
      <c r="S23"/>
      <c r="T23"/>
    </row>
  </sheetData>
  <mergeCells count="35">
    <mergeCell ref="E14:K14"/>
    <mergeCell ref="L14:M14"/>
    <mergeCell ref="A13:D13"/>
    <mergeCell ref="E13:K13"/>
    <mergeCell ref="L13:M13"/>
    <mergeCell ref="B2:M2"/>
    <mergeCell ref="B3:M3"/>
    <mergeCell ref="M4:M6"/>
    <mergeCell ref="B4:B6"/>
    <mergeCell ref="F4:I4"/>
    <mergeCell ref="E4:E6"/>
    <mergeCell ref="D4:D6"/>
    <mergeCell ref="G5:G6"/>
    <mergeCell ref="L4:L6"/>
    <mergeCell ref="C4:C6"/>
    <mergeCell ref="F5:F6"/>
    <mergeCell ref="J4:J6"/>
    <mergeCell ref="I5:I6"/>
    <mergeCell ref="H5:H6"/>
    <mergeCell ref="A19:D20"/>
    <mergeCell ref="E19:K20"/>
    <mergeCell ref="L19:M20"/>
    <mergeCell ref="A4:A6"/>
    <mergeCell ref="K4:K6"/>
    <mergeCell ref="B10:E10"/>
    <mergeCell ref="E11:K12"/>
    <mergeCell ref="L11:M12"/>
    <mergeCell ref="A11:D12"/>
    <mergeCell ref="A17:D18"/>
    <mergeCell ref="E17:K18"/>
    <mergeCell ref="A15:D16"/>
    <mergeCell ref="E15:K16"/>
    <mergeCell ref="L15:M16"/>
    <mergeCell ref="L17:M18"/>
    <mergeCell ref="A14:D14"/>
  </mergeCells>
  <pageMargins left="0.23622047244094491" right="0.23622047244094491" top="0.19685039370078741" bottom="0.19685039370078741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публикацию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Ольга</dc:creator>
  <cp:lastModifiedBy>Добрынина Виктория Сергеевна</cp:lastModifiedBy>
  <cp:lastPrinted>2026-03-17T08:21:17Z</cp:lastPrinted>
  <dcterms:created xsi:type="dcterms:W3CDTF">2016-02-10T09:14:14Z</dcterms:created>
  <dcterms:modified xsi:type="dcterms:W3CDTF">2026-06-26T11:10:29Z</dcterms:modified>
</cp:coreProperties>
</file>