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gaiMM\Desktop\Документино\"/>
    </mc:Choice>
  </mc:AlternateContent>
  <bookViews>
    <workbookView xWindow="0" yWindow="0" windowWidth="23040" windowHeight="9060" tabRatio="540" firstSheet="2" activeTab="2"/>
  </bookViews>
  <sheets>
    <sheet name="12-01" sheetId="22" state="hidden" r:id="rId1"/>
    <sheet name="12-02" sheetId="14" state="hidden" r:id="rId2"/>
    <sheet name="Спецификация" sheetId="28" r:id="rId3"/>
    <sheet name="ФОТ" sheetId="3" state="hidden" r:id="rId4"/>
  </sheets>
  <externalReferences>
    <externalReference r:id="rId5"/>
    <externalReference r:id="rId6"/>
  </externalReferences>
  <definedNames>
    <definedName name="_12Excel_BuiltIn_Print_Titles_2_1_1" localSheetId="0">#REF!</definedName>
    <definedName name="_12Excel_BuiltIn_Print_Titles_2_1_1" localSheetId="1">#REF!</definedName>
    <definedName name="_12Excel_BuiltIn_Print_Titles_2_1_1" localSheetId="2">#REF!</definedName>
    <definedName name="_12Excel_BuiltIn_Print_Titles_2_1_1">#REF!</definedName>
    <definedName name="_1Excel_BuiltIn_Print_Area_1_1_1" localSheetId="0">#REF!</definedName>
    <definedName name="_1Excel_BuiltIn_Print_Area_1_1_1" localSheetId="1">#REF!</definedName>
    <definedName name="_1Excel_BuiltIn_Print_Area_1_1_1" localSheetId="2">#REF!</definedName>
    <definedName name="_1Excel_BuiltIn_Print_Area_1_1_1">#REF!</definedName>
    <definedName name="_2Excel_BuiltIn_Print_Area_1_1_1" localSheetId="0">#REF!</definedName>
    <definedName name="_2Excel_BuiltIn_Print_Area_1_1_1" localSheetId="1">#REF!</definedName>
    <definedName name="_2Excel_BuiltIn_Print_Area_1_1_1" localSheetId="2">#REF!</definedName>
    <definedName name="_2Excel_BuiltIn_Print_Area_1_1_1">#REF!</definedName>
    <definedName name="_2Excel_BuiltIn_Print_Titles_1_1_1" localSheetId="0">#REF!</definedName>
    <definedName name="_2Excel_BuiltIn_Print_Titles_1_1_1" localSheetId="1">#REF!</definedName>
    <definedName name="_2Excel_BuiltIn_Print_Titles_1_1_1" localSheetId="2">#REF!</definedName>
    <definedName name="_2Excel_BuiltIn_Print_Titles_1_1_1">#REF!</definedName>
    <definedName name="_3Excel_BuiltIn_Print_Titles_2_1_1" localSheetId="0">#REF!</definedName>
    <definedName name="_3Excel_BuiltIn_Print_Titles_2_1_1" localSheetId="1">#REF!</definedName>
    <definedName name="_3Excel_BuiltIn_Print_Titles_2_1_1" localSheetId="2">#REF!</definedName>
    <definedName name="_3Excel_BuiltIn_Print_Titles_2_1_1">#REF!</definedName>
    <definedName name="_4Excel_BuiltIn_Print_Area_1_1_1" localSheetId="0">#REF!</definedName>
    <definedName name="_4Excel_BuiltIn_Print_Area_1_1_1" localSheetId="1">#REF!</definedName>
    <definedName name="_4Excel_BuiltIn_Print_Area_1_1_1" localSheetId="2">#REF!</definedName>
    <definedName name="_4Excel_BuiltIn_Print_Area_1_1_1">#REF!</definedName>
    <definedName name="_4Excel_BuiltIn_Print_Titles_1_1_1" localSheetId="0">#REF!</definedName>
    <definedName name="_4Excel_BuiltIn_Print_Titles_1_1_1" localSheetId="1">#REF!</definedName>
    <definedName name="_4Excel_BuiltIn_Print_Titles_1_1_1" localSheetId="2">#REF!</definedName>
    <definedName name="_4Excel_BuiltIn_Print_Titles_1_1_1">#REF!</definedName>
    <definedName name="_6Excel_BuiltIn_Print_Titles_2_1_1" localSheetId="0">#REF!</definedName>
    <definedName name="_6Excel_BuiltIn_Print_Titles_2_1_1" localSheetId="1">#REF!</definedName>
    <definedName name="_6Excel_BuiltIn_Print_Titles_2_1_1" localSheetId="2">#REF!</definedName>
    <definedName name="_6Excel_BuiltIn_Print_Titles_2_1_1">#REF!</definedName>
    <definedName name="_8Excel_BuiltIn_Print_Titles_1_1_1" localSheetId="0">#REF!</definedName>
    <definedName name="_8Excel_BuiltIn_Print_Titles_1_1_1" localSheetId="1">#REF!</definedName>
    <definedName name="_8Excel_BuiltIn_Print_Titles_1_1_1" localSheetId="2">#REF!</definedName>
    <definedName name="_8Excel_BuiltIn_Print_Titles_1_1_1">#REF!</definedName>
    <definedName name="_xlnm._FilterDatabase" localSheetId="0" hidden="1">'12-01'!$A$13:$G$29</definedName>
    <definedName name="_xlnm._FilterDatabase" localSheetId="1" hidden="1">'12-02'!$A$13:$G$29</definedName>
    <definedName name="_xlnm._FilterDatabase" localSheetId="2" hidden="1">Спецификация!$A$4:$R$9</definedName>
    <definedName name="b" localSheetId="0">#REF!</definedName>
    <definedName name="b" localSheetId="1">#REF!</definedName>
    <definedName name="b" localSheetId="2">#REF!</definedName>
    <definedName name="b">#REF!</definedName>
    <definedName name="bb" localSheetId="0">#REF!</definedName>
    <definedName name="bb" localSheetId="1">#REF!</definedName>
    <definedName name="bb" localSheetId="2">#REF!</definedName>
    <definedName name="bb">#REF!</definedName>
    <definedName name="bbb" localSheetId="0">#REF!</definedName>
    <definedName name="bbb" localSheetId="1">#REF!</definedName>
    <definedName name="bbb" localSheetId="2">#REF!</definedName>
    <definedName name="bbb">#REF!</definedName>
    <definedName name="bbbb" localSheetId="0">#REF!</definedName>
    <definedName name="bbbb" localSheetId="1">#REF!</definedName>
    <definedName name="bbbb" localSheetId="2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>#REF!</definedName>
    <definedName name="bbbbbb" localSheetId="0">#REF!</definedName>
    <definedName name="bbbbbb" localSheetId="1">#REF!</definedName>
    <definedName name="bbbbbb" localSheetId="2">#REF!</definedName>
    <definedName name="bbbbbb">#REF!</definedName>
    <definedName name="bbbbbbbb" localSheetId="0">#REF!</definedName>
    <definedName name="bbbbbbbb" localSheetId="1">#REF!</definedName>
    <definedName name="bbbbbbbb" localSheetId="2">#REF!</definedName>
    <definedName name="bbbbbbbb">#REF!</definedName>
    <definedName name="Constr" localSheetId="0">#REF!</definedName>
    <definedName name="Constr" localSheetId="1">#REF!</definedName>
    <definedName name="Constr" localSheetId="2">#REF!</definedName>
    <definedName name="Constr">#REF!</definedName>
    <definedName name="Excel_BuiltIn_Print_Area_1" localSheetId="0">#REF!</definedName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1_1" localSheetId="0">#REF!</definedName>
    <definedName name="Excel_BuiltIn_Print_Area_1_1" localSheetId="1">#REF!</definedName>
    <definedName name="Excel_BuiltIn_Print_Area_1_1" localSheetId="2">#REF!</definedName>
    <definedName name="Excel_BuiltIn_Print_Area_1_1">#REF!</definedName>
    <definedName name="Excel_BuiltIn_Print_Area_1_1_1" localSheetId="0">#REF!</definedName>
    <definedName name="Excel_BuiltIn_Print_Area_1_1_1" localSheetId="1">#REF!</definedName>
    <definedName name="Excel_BuiltIn_Print_Area_1_1_1" localSheetId="2">#REF!</definedName>
    <definedName name="Excel_BuiltIn_Print_Area_1_1_1">#REF!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>#REF!</definedName>
    <definedName name="Excel_BuiltIn_Print_Titles_1_1" localSheetId="0">#REF!</definedName>
    <definedName name="Excel_BuiltIn_Print_Titles_1_1" localSheetId="1">#REF!</definedName>
    <definedName name="Excel_BuiltIn_Print_Titles_1_1" localSheetId="2">#REF!</definedName>
    <definedName name="Excel_BuiltIn_Print_Titles_1_1">#REF!</definedName>
    <definedName name="Excel_BuiltIn_Print_Titles_1_1_1" localSheetId="0">#REF!</definedName>
    <definedName name="Excel_BuiltIn_Print_Titles_1_1_1" localSheetId="1">#REF!</definedName>
    <definedName name="Excel_BuiltIn_Print_Titles_1_1_1" localSheetId="2">#REF!</definedName>
    <definedName name="Excel_BuiltIn_Print_Titles_1_1_1">#REF!</definedName>
    <definedName name="Excel_BuiltIn_Print_Titles_2_1" localSheetId="0">#REF!</definedName>
    <definedName name="Excel_BuiltIn_Print_Titles_2_1" localSheetId="1">#REF!</definedName>
    <definedName name="Excel_BuiltIn_Print_Titles_2_1" localSheetId="2">#REF!</definedName>
    <definedName name="Excel_BuiltIn_Print_Titles_2_1">#REF!</definedName>
    <definedName name="Excel_BuiltIn_Print_Titles_3" localSheetId="0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FOT" localSheetId="0">#REF!</definedName>
    <definedName name="FOT" localSheetId="1">#REF!</definedName>
    <definedName name="FOT" localSheetId="2">#REF!</definedName>
    <definedName name="FOT">#REF!</definedName>
    <definedName name="i" localSheetId="0">#REF!</definedName>
    <definedName name="i" localSheetId="1">#REF!</definedName>
    <definedName name="i" localSheetId="2">#REF!</definedName>
    <definedName name="i">#REF!</definedName>
    <definedName name="iii" localSheetId="0">#REF!</definedName>
    <definedName name="iii" localSheetId="1">#REF!</definedName>
    <definedName name="iii" localSheetId="2">#REF!</definedName>
    <definedName name="iii">#REF!</definedName>
    <definedName name="iiiii" localSheetId="0">#REF!</definedName>
    <definedName name="iiiii" localSheetId="1">#REF!</definedName>
    <definedName name="iiiii" localSheetId="2">#REF!</definedName>
    <definedName name="iiiii">#REF!</definedName>
    <definedName name="Ind" localSheetId="0">#REF!</definedName>
    <definedName name="Ind" localSheetId="1">#REF!</definedName>
    <definedName name="Ind" localSheetId="2">#REF!</definedName>
    <definedName name="Ind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Obj" localSheetId="0">#REF!</definedName>
    <definedName name="Obj" localSheetId="1">#REF!</definedName>
    <definedName name="Obj" localSheetId="2">#REF!</definedName>
    <definedName name="Obj">#REF!</definedName>
    <definedName name="Obosn" localSheetId="0">#REF!</definedName>
    <definedName name="Obosn" localSheetId="1">#REF!</definedName>
    <definedName name="Obosn" localSheetId="2">#REF!</definedName>
    <definedName name="Obosn">#REF!</definedName>
    <definedName name="oppp" localSheetId="0">#REF!</definedName>
    <definedName name="oppp" localSheetId="1">#REF!</definedName>
    <definedName name="oppp" localSheetId="2">#REF!</definedName>
    <definedName name="oppp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p" localSheetId="0">#REF!</definedName>
    <definedName name="pp" localSheetId="1">#REF!</definedName>
    <definedName name="pp" localSheetId="2">#REF!</definedName>
    <definedName name="pp">#REF!</definedName>
    <definedName name="SmPr" localSheetId="0">#REF!</definedName>
    <definedName name="SmPr" localSheetId="1">#REF!</definedName>
    <definedName name="SmPr" localSheetId="2">#REF!</definedName>
    <definedName name="SmPr">#REF!</definedName>
    <definedName name="ааа" localSheetId="0">#REF!</definedName>
    <definedName name="ааа" localSheetId="1">#REF!</definedName>
    <definedName name="ааа" localSheetId="2">#REF!</definedName>
    <definedName name="ааа">#REF!</definedName>
    <definedName name="ведущий" localSheetId="0">#REF!</definedName>
    <definedName name="ведущий" localSheetId="1">#REF!</definedName>
    <definedName name="ведущий" localSheetId="2">#REF!</definedName>
    <definedName name="ведущий">#REF!</definedName>
    <definedName name="вкпуарговепон" localSheetId="0">#REF!</definedName>
    <definedName name="вкпуарговепон" localSheetId="1">#REF!</definedName>
    <definedName name="вкпуарговепон" localSheetId="2">#REF!</definedName>
    <definedName name="вкпуарговепон">#REF!</definedName>
    <definedName name="втор_кат" localSheetId="0">#REF!</definedName>
    <definedName name="втор_кат" localSheetId="1">#REF!</definedName>
    <definedName name="втор_кат" localSheetId="2">#REF!</definedName>
    <definedName name="втор_кат">#REF!</definedName>
    <definedName name="гном" localSheetId="0">#REF!</definedName>
    <definedName name="гном" localSheetId="1">#REF!</definedName>
    <definedName name="гном" localSheetId="2">#REF!</definedName>
    <definedName name="гном">#REF!</definedName>
    <definedName name="гор" localSheetId="0">#REF!</definedName>
    <definedName name="гор" localSheetId="1">#REF!</definedName>
    <definedName name="гор" localSheetId="2">#REF!</definedName>
    <definedName name="гор">#REF!</definedName>
    <definedName name="Дата_изменения_группы_строек" localSheetId="0">#REF!</definedName>
    <definedName name="Дата_изменения_группы_строек" localSheetId="1">#REF!</definedName>
    <definedName name="Дата_изменения_группы_строек" localSheetId="2">#REF!</definedName>
    <definedName name="Дата_изменения_группы_строек">#REF!</definedName>
    <definedName name="Дата_изменения_локальной_сметы" localSheetId="0">#REF!</definedName>
    <definedName name="Дата_изменения_локальной_сметы" localSheetId="1">#REF!</definedName>
    <definedName name="Дата_изменения_локальной_сметы" localSheetId="2">#REF!</definedName>
    <definedName name="Дата_изменения_локальной_сметы">#REF!</definedName>
    <definedName name="Дата_изменения_объекта" localSheetId="0">#REF!</definedName>
    <definedName name="Дата_изменения_объекта" localSheetId="1">#REF!</definedName>
    <definedName name="Дата_изменения_объекта" localSheetId="2">#REF!</definedName>
    <definedName name="Дата_изменения_объекта">#REF!</definedName>
    <definedName name="Дата_изменения_объектной_сметы" localSheetId="0">#REF!</definedName>
    <definedName name="Дата_изменения_объектной_сметы" localSheetId="1">#REF!</definedName>
    <definedName name="Дата_изменения_объектной_сметы" localSheetId="2">#REF!</definedName>
    <definedName name="Дата_изменения_объектной_сметы">#REF!</definedName>
    <definedName name="Дата_изменения_очереди" localSheetId="0">#REF!</definedName>
    <definedName name="Дата_изменения_очереди" localSheetId="1">#REF!</definedName>
    <definedName name="Дата_изменения_очереди" localSheetId="2">#REF!</definedName>
    <definedName name="Дата_изменения_очереди">#REF!</definedName>
    <definedName name="Дата_изменения_пускового_комплекса" localSheetId="0">#REF!</definedName>
    <definedName name="Дата_изменения_пускового_комплекса" localSheetId="1">#REF!</definedName>
    <definedName name="Дата_изменения_пускового_комплекса" localSheetId="2">#REF!</definedName>
    <definedName name="Дата_изменения_пускового_комплекса">#REF!</definedName>
    <definedName name="Дата_изменения_сводного_сметного_расчета" localSheetId="0">#REF!</definedName>
    <definedName name="Дата_изменения_сводного_сметного_расчета" localSheetId="1">#REF!</definedName>
    <definedName name="Дата_изменения_сводного_сметного_расчета" localSheetId="2">#REF!</definedName>
    <definedName name="Дата_изменения_сводного_сметного_расчета">#REF!</definedName>
    <definedName name="Дата_изменения_стройки" localSheetId="0">#REF!</definedName>
    <definedName name="Дата_изменения_стройки" localSheetId="1">#REF!</definedName>
    <definedName name="Дата_изменения_стройки" localSheetId="2">#REF!</definedName>
    <definedName name="Дата_изменения_стройки">#REF!</definedName>
    <definedName name="Дата_создания_группы_строек" localSheetId="0">#REF!</definedName>
    <definedName name="Дата_создания_группы_строек" localSheetId="1">#REF!</definedName>
    <definedName name="Дата_создания_группы_строек" localSheetId="2">#REF!</definedName>
    <definedName name="Дата_создания_группы_строек">#REF!</definedName>
    <definedName name="Дата_создания_локальной_сметы" localSheetId="0">#REF!</definedName>
    <definedName name="Дата_создания_локальной_сметы" localSheetId="1">#REF!</definedName>
    <definedName name="Дата_создания_локальной_сметы" localSheetId="2">#REF!</definedName>
    <definedName name="Дата_создания_локальной_сметы">#REF!</definedName>
    <definedName name="Дата_создания_объекта" localSheetId="0">#REF!</definedName>
    <definedName name="Дата_создания_объекта" localSheetId="1">#REF!</definedName>
    <definedName name="Дата_создания_объекта" localSheetId="2">#REF!</definedName>
    <definedName name="Дата_создания_объекта">#REF!</definedName>
    <definedName name="Дата_создания_объектной_сметы" localSheetId="0">#REF!</definedName>
    <definedName name="Дата_создания_объектной_сметы" localSheetId="1">#REF!</definedName>
    <definedName name="Дата_создания_объектной_сметы" localSheetId="2">#REF!</definedName>
    <definedName name="Дата_создания_объектной_сметы">#REF!</definedName>
    <definedName name="Дата_создания_очереди" localSheetId="0">#REF!</definedName>
    <definedName name="Дата_создания_очереди" localSheetId="1">#REF!</definedName>
    <definedName name="Дата_создания_очереди" localSheetId="2">#REF!</definedName>
    <definedName name="Дата_создания_очереди">#REF!</definedName>
    <definedName name="Дата_создания_пускового_комплекса" localSheetId="0">#REF!</definedName>
    <definedName name="Дата_создания_пускового_комплекса" localSheetId="1">#REF!</definedName>
    <definedName name="Дата_создания_пускового_комплекса" localSheetId="2">#REF!</definedName>
    <definedName name="Дата_создания_пускового_комплекса">#REF!</definedName>
    <definedName name="Дата_создания_сводного_сметного_расчета" localSheetId="0">#REF!</definedName>
    <definedName name="Дата_создания_сводного_сметного_расчета" localSheetId="1">#REF!</definedName>
    <definedName name="Дата_создания_сводного_сметного_расчета" localSheetId="2">#REF!</definedName>
    <definedName name="Дата_создания_сводного_сметного_расчета">#REF!</definedName>
    <definedName name="Дата_создания_стройки" localSheetId="0">#REF!</definedName>
    <definedName name="Дата_создания_стройки" localSheetId="1">#REF!</definedName>
    <definedName name="Дата_создания_стройки" localSheetId="2">#REF!</definedName>
    <definedName name="Дата_создания_стройки">#REF!</definedName>
    <definedName name="ДОЛЛАР" localSheetId="0">#REF!</definedName>
    <definedName name="ДОЛЛАР" localSheetId="1">#REF!</definedName>
    <definedName name="ДОЛЛАР" localSheetId="2">#REF!</definedName>
    <definedName name="ДОЛЛАР">#REF!</definedName>
    <definedName name="е">'[1]Расчет работы'!$G$2</definedName>
    <definedName name="ЕВР">[2]Поставка!$H$13</definedName>
    <definedName name="Заказчик" localSheetId="0">#REF!</definedName>
    <definedName name="Заказчик" localSheetId="1">#REF!</definedName>
    <definedName name="Заказчик" localSheetId="2">#REF!</definedName>
    <definedName name="Заказчик">#REF!</definedName>
    <definedName name="Инвестор" localSheetId="0">#REF!</definedName>
    <definedName name="Инвестор" localSheetId="1">#REF!</definedName>
    <definedName name="Инвестор" localSheetId="2">#REF!</definedName>
    <definedName name="Инвестор">#REF!</definedName>
    <definedName name="Инд" localSheetId="0">#REF!</definedName>
    <definedName name="Инд" localSheetId="1">#REF!</definedName>
    <definedName name="Инд" localSheetId="2">#REF!</definedName>
    <definedName name="Инд">#REF!</definedName>
    <definedName name="Индекс_ЛН_группы_строек" localSheetId="0">#REF!</definedName>
    <definedName name="Индекс_ЛН_группы_строек" localSheetId="1">#REF!</definedName>
    <definedName name="Индекс_ЛН_группы_строек" localSheetId="2">#REF!</definedName>
    <definedName name="Индекс_ЛН_группы_строек">#REF!</definedName>
    <definedName name="Индекс_ЛН_локальной_сметы" localSheetId="0">#REF!</definedName>
    <definedName name="Индекс_ЛН_локальной_сметы" localSheetId="1">#REF!</definedName>
    <definedName name="Индекс_ЛН_локальной_сметы" localSheetId="2">#REF!</definedName>
    <definedName name="Индекс_ЛН_локальной_сметы">#REF!</definedName>
    <definedName name="Индекс_ЛН_объекта" localSheetId="0">#REF!</definedName>
    <definedName name="Индекс_ЛН_объекта" localSheetId="1">#REF!</definedName>
    <definedName name="Индекс_ЛН_объекта" localSheetId="2">#REF!</definedName>
    <definedName name="Индекс_ЛН_объекта">#REF!</definedName>
    <definedName name="Индекс_ЛН_объектной_сметы" localSheetId="0">#REF!</definedName>
    <definedName name="Индекс_ЛН_объектной_сметы" localSheetId="1">#REF!</definedName>
    <definedName name="Индекс_ЛН_объектной_сметы" localSheetId="2">#REF!</definedName>
    <definedName name="Индекс_ЛН_объектной_сметы">#REF!</definedName>
    <definedName name="Индекс_ЛН_очереди" localSheetId="0">#REF!</definedName>
    <definedName name="Индекс_ЛН_очереди" localSheetId="1">#REF!</definedName>
    <definedName name="Индекс_ЛН_очереди" localSheetId="2">#REF!</definedName>
    <definedName name="Индекс_ЛН_очереди">#REF!</definedName>
    <definedName name="Индекс_ЛН_пускового_комплекса" localSheetId="0">#REF!</definedName>
    <definedName name="Индекс_ЛН_пускового_комплекса" localSheetId="1">#REF!</definedName>
    <definedName name="Индекс_ЛН_пускового_комплекса" localSheetId="2">#REF!</definedName>
    <definedName name="Индекс_ЛН_пускового_комплекса">#REF!</definedName>
    <definedName name="Индекс_ЛН_сводного_сметного_расчета" localSheetId="0">#REF!</definedName>
    <definedName name="Индекс_ЛН_сводного_сметного_расчета" localSheetId="1">#REF!</definedName>
    <definedName name="Индекс_ЛН_сводного_сметного_расчета" localSheetId="2">#REF!</definedName>
    <definedName name="Индекс_ЛН_сводного_сметного_расчета">#REF!</definedName>
    <definedName name="Индекс_ЛН_стройки" localSheetId="0">#REF!</definedName>
    <definedName name="Индекс_ЛН_стройки" localSheetId="1">#REF!</definedName>
    <definedName name="Индекс_ЛН_стройки" localSheetId="2">#REF!</definedName>
    <definedName name="Индекс_ЛН_стройки">#REF!</definedName>
    <definedName name="Итого_ЗПМ__по_рес_расчету_с_учетом_к_тов" localSheetId="0">#REF!</definedName>
    <definedName name="Итого_ЗПМ__по_рес_расчету_с_учетом_к_тов" localSheetId="1">#REF!</definedName>
    <definedName name="Итого_ЗПМ__по_рес_расчету_с_учетом_к_тов" localSheetId="2">#REF!</definedName>
    <definedName name="Итого_ЗПМ__по_рес_расчету_с_учетом_к_тов">#REF!</definedName>
    <definedName name="Итого_ЗПМ_в_базисных_ценах" localSheetId="0">#REF!</definedName>
    <definedName name="Итого_ЗПМ_в_базисных_ценах" localSheetId="1">#REF!</definedName>
    <definedName name="Итого_ЗПМ_в_базисных_ценах" localSheetId="2">#REF!</definedName>
    <definedName name="Итого_ЗПМ_в_базисных_ценах">#REF!</definedName>
    <definedName name="Итого_ЗПМ_в_базисных_ценах_с_учетом_к_тов" localSheetId="0">#REF!</definedName>
    <definedName name="Итого_ЗПМ_в_базисных_ценах_с_учетом_к_тов" localSheetId="1">#REF!</definedName>
    <definedName name="Итого_ЗПМ_в_базисных_ценах_с_учетом_к_тов" localSheetId="2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0">#REF!</definedName>
    <definedName name="Итого_ЗПМ_по_акту_вып_работ_в_базисных_ценах_с_учетом_к_тов" localSheetId="1">#REF!</definedName>
    <definedName name="Итого_ЗПМ_по_акту_вып_работ_в_базисных_ценах_с_учетом_к_тов" localSheetId="2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0">#REF!</definedName>
    <definedName name="Итого_ЗПМ_по_акту_вып_работ_при_ресурсном_расчете_с_учетом_к_тов" localSheetId="1">#REF!</definedName>
    <definedName name="Итого_ЗПМ_по_акту_вып_работ_при_ресурсном_расчете_с_учетом_к_тов" localSheetId="2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0">#REF!</definedName>
    <definedName name="Итого_ЗПМ_по_акту_выполненных_работ_в_базисных_ценах" localSheetId="1">#REF!</definedName>
    <definedName name="Итого_ЗПМ_по_акту_выполненных_работ_в_базисных_ценах" localSheetId="2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0">#REF!</definedName>
    <definedName name="Итого_ЗПМ_по_акту_выполненных_работ_при_ресурсном_расчете" localSheetId="1">#REF!</definedName>
    <definedName name="Итого_ЗПМ_по_акту_выполненных_работ_при_ресурсном_расчете" localSheetId="2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0">#REF!</definedName>
    <definedName name="Итого_ЗПМ_при_расчете_по_стоимости_ч_часа_работы_механизаторов" localSheetId="1">#REF!</definedName>
    <definedName name="Итого_ЗПМ_при_расчете_по_стоимости_ч_часа_работы_механизаторов" localSheetId="2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0">#REF!</definedName>
    <definedName name="Итого_МАТ_по_акту_вып_работ_в_базисных_ценах_с_учетом_к_тов" localSheetId="1">#REF!</definedName>
    <definedName name="Итого_МАТ_по_акту_вып_работ_в_базисных_ценах_с_учетом_к_тов" localSheetId="2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0">#REF!</definedName>
    <definedName name="Итого_МАТ_по_акту_вып_работ_при_ресурсном_расчете_с_учетом_к_тов" localSheetId="1">#REF!</definedName>
    <definedName name="Итого_МАТ_по_акту_вып_работ_при_ресурсном_расчете_с_учетом_к_тов" localSheetId="2">#REF!</definedName>
    <definedName name="Итого_МАТ_по_акту_вып_работ_при_ресурсном_расчете_с_учетом_к_тов">#REF!</definedName>
    <definedName name="Итого_материалы" localSheetId="0">#REF!</definedName>
    <definedName name="Итого_материалы" localSheetId="1">#REF!</definedName>
    <definedName name="Итого_материалы" localSheetId="2">#REF!</definedName>
    <definedName name="Итого_материалы">#REF!</definedName>
    <definedName name="Итого_материалы__по_рес_расчету_с_учетом_к_тов" localSheetId="0">#REF!</definedName>
    <definedName name="Итого_материалы__по_рес_расчету_с_учетом_к_тов" localSheetId="1">#REF!</definedName>
    <definedName name="Итого_материалы__по_рес_расчету_с_учетом_к_тов" localSheetId="2">#REF!</definedName>
    <definedName name="Итого_материалы__по_рес_расчету_с_учетом_к_тов">#REF!</definedName>
    <definedName name="Итого_материалы_в_базисных_ценах" localSheetId="0">#REF!</definedName>
    <definedName name="Итого_материалы_в_базисных_ценах" localSheetId="1">#REF!</definedName>
    <definedName name="Итого_материалы_в_базисных_ценах" localSheetId="2">#REF!</definedName>
    <definedName name="Итого_материалы_в_базисных_ценах">#REF!</definedName>
    <definedName name="Итого_материалы_в_базисных_ценах_с_учетом_к_тов" localSheetId="0">#REF!</definedName>
    <definedName name="Итого_материалы_в_базисных_ценах_с_учетом_к_тов" localSheetId="1">#REF!</definedName>
    <definedName name="Итого_материалы_в_базисных_ценах_с_учетом_к_тов" localSheetId="2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0">#REF!</definedName>
    <definedName name="Итого_материалы_по_акту_выполненных_работ_в_базисных_ценах" localSheetId="1">#REF!</definedName>
    <definedName name="Итого_материалы_по_акту_выполненных_работ_в_базисных_ценах" localSheetId="2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0">#REF!</definedName>
    <definedName name="Итого_материалы_по_акту_выполненных_работ_при_ресурсном_расчете" localSheetId="1">#REF!</definedName>
    <definedName name="Итого_материалы_по_акту_выполненных_работ_при_ресурсном_расчете" localSheetId="2">#REF!</definedName>
    <definedName name="Итого_материалы_по_акту_выполненных_работ_при_ресурсном_расчете">#REF!</definedName>
    <definedName name="Итого_машины_и_механизмы" localSheetId="0">#REF!</definedName>
    <definedName name="Итого_машины_и_механизмы" localSheetId="1">#REF!</definedName>
    <definedName name="Итого_машины_и_механизмы" localSheetId="2">#REF!</definedName>
    <definedName name="Итого_машины_и_механизмы">#REF!</definedName>
    <definedName name="Итого_машины_и_механизмы_в_базисных_ценах" localSheetId="0">#REF!</definedName>
    <definedName name="Итого_машины_и_механизмы_в_базисных_ценах" localSheetId="1">#REF!</definedName>
    <definedName name="Итого_машины_и_механизмы_в_базисных_ценах" localSheetId="2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0">#REF!</definedName>
    <definedName name="Итого_машины_и_механизмы_по_акту_выполненных_работ_в_базисных_ценах" localSheetId="1">#REF!</definedName>
    <definedName name="Итого_машины_и_механизмы_по_акту_выполненных_работ_в_базисных_ценах" localSheetId="2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0">#REF!</definedName>
    <definedName name="Итого_машины_и_механизмы_по_акту_выполненных_работ_при_ресурсном_расчете" localSheetId="1">#REF!</definedName>
    <definedName name="Итого_машины_и_механизмы_по_акту_выполненных_работ_при_ресурсном_расчете" localSheetId="2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0">#REF!</definedName>
    <definedName name="Итого_НР_в_базисных_ценах" localSheetId="1">#REF!</definedName>
    <definedName name="Итого_НР_в_базисных_ценах" localSheetId="2">#REF!</definedName>
    <definedName name="Итого_НР_в_базисных_ценах">#REF!</definedName>
    <definedName name="Итого_НР_по_акту_в_базисных_ценах" localSheetId="0">#REF!</definedName>
    <definedName name="Итого_НР_по_акту_в_базисных_ценах" localSheetId="1">#REF!</definedName>
    <definedName name="Итого_НР_по_акту_в_базисных_ценах" localSheetId="2">#REF!</definedName>
    <definedName name="Итого_НР_по_акту_в_базисных_ценах">#REF!</definedName>
    <definedName name="Итого_НР_по_акту_по_ресурсному_расчету" localSheetId="0">#REF!</definedName>
    <definedName name="Итого_НР_по_акту_по_ресурсному_расчету" localSheetId="1">#REF!</definedName>
    <definedName name="Итого_НР_по_акту_по_ресурсному_расчету" localSheetId="2">#REF!</definedName>
    <definedName name="Итого_НР_по_акту_по_ресурсному_расчету">#REF!</definedName>
    <definedName name="Итого_НР_по_ресурсному_расчету" localSheetId="0">#REF!</definedName>
    <definedName name="Итого_НР_по_ресурсному_расчету" localSheetId="1">#REF!</definedName>
    <definedName name="Итого_НР_по_ресурсному_расчету" localSheetId="2">#REF!</definedName>
    <definedName name="Итого_НР_по_ресурсному_расчету">#REF!</definedName>
    <definedName name="Итого_ОЗП" localSheetId="0">#REF!</definedName>
    <definedName name="Итого_ОЗП" localSheetId="1">#REF!</definedName>
    <definedName name="Итого_ОЗП" localSheetId="2">#REF!</definedName>
    <definedName name="Итого_ОЗП">#REF!</definedName>
    <definedName name="Итого_ОЗП_в_базисных_ценах" localSheetId="0">#REF!</definedName>
    <definedName name="Итого_ОЗП_в_базисных_ценах" localSheetId="1">#REF!</definedName>
    <definedName name="Итого_ОЗП_в_базисных_ценах" localSheetId="2">#REF!</definedName>
    <definedName name="Итого_ОЗП_в_базисных_ценах">#REF!</definedName>
    <definedName name="Итого_ОЗП_в_базисных_ценах_с_учетом_к_тов" localSheetId="0">#REF!</definedName>
    <definedName name="Итого_ОЗП_в_базисных_ценах_с_учетом_к_тов" localSheetId="1">#REF!</definedName>
    <definedName name="Итого_ОЗП_в_базисных_ценах_с_учетом_к_тов" localSheetId="2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0">#REF!</definedName>
    <definedName name="Итого_ОЗП_по_акту_вып_работ_в_базисных_ценах_с_учетом_к_тов" localSheetId="1">#REF!</definedName>
    <definedName name="Итого_ОЗП_по_акту_вып_работ_в_базисных_ценах_с_учетом_к_тов" localSheetId="2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0">#REF!</definedName>
    <definedName name="Итого_ОЗП_по_акту_вып_работ_при_ресурсном_расчете_с_учетом_к_тов" localSheetId="1">#REF!</definedName>
    <definedName name="Итого_ОЗП_по_акту_вып_работ_при_ресурсном_расчете_с_учетом_к_тов" localSheetId="2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0">#REF!</definedName>
    <definedName name="Итого_ОЗП_по_акту_выполненных_работ_в_базисных_ценах" localSheetId="1">#REF!</definedName>
    <definedName name="Итого_ОЗП_по_акту_выполненных_работ_в_базисных_ценах" localSheetId="2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0">#REF!</definedName>
    <definedName name="Итого_ОЗП_по_акту_выполненных_работ_при_ресурсном_расчете" localSheetId="1">#REF!</definedName>
    <definedName name="Итого_ОЗП_по_акту_выполненных_работ_при_ресурсном_расчете" localSheetId="2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0">#REF!</definedName>
    <definedName name="Итого_ОЗП_по_рес_расчету_с_учетом_к_тов" localSheetId="1">#REF!</definedName>
    <definedName name="Итого_ОЗП_по_рес_расчету_с_учетом_к_тов" localSheetId="2">#REF!</definedName>
    <definedName name="Итого_ОЗП_по_рес_расчету_с_учетом_к_тов">#REF!</definedName>
    <definedName name="Итого_ПЗ" localSheetId="0">#REF!</definedName>
    <definedName name="Итого_ПЗ" localSheetId="1">#REF!</definedName>
    <definedName name="Итого_ПЗ" localSheetId="2">#REF!</definedName>
    <definedName name="Итого_ПЗ">#REF!</definedName>
    <definedName name="Итого_ПЗ_в_базисных_ценах" localSheetId="0">#REF!</definedName>
    <definedName name="Итого_ПЗ_в_базисных_ценах" localSheetId="1">#REF!</definedName>
    <definedName name="Итого_ПЗ_в_базисных_ценах" localSheetId="2">#REF!</definedName>
    <definedName name="Итого_ПЗ_в_базисных_ценах">#REF!</definedName>
    <definedName name="Итого_ПЗ_в_базисных_ценах_с_учетом_к_тов" localSheetId="0">#REF!</definedName>
    <definedName name="Итого_ПЗ_в_базисных_ценах_с_учетом_к_тов" localSheetId="1">#REF!</definedName>
    <definedName name="Итого_ПЗ_в_базисных_ценах_с_учетом_к_тов" localSheetId="2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0">#REF!</definedName>
    <definedName name="Итого_ПЗ_по_акту_вып_работ_в_базисных_ценах_с_учетом_к_тов" localSheetId="1">#REF!</definedName>
    <definedName name="Итого_ПЗ_по_акту_вып_работ_в_базисных_ценах_с_учетом_к_тов" localSheetId="2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0">#REF!</definedName>
    <definedName name="Итого_ПЗ_по_акту_вып_работ_при_ресурсном_расчете_с_учетом_к_тов" localSheetId="1">#REF!</definedName>
    <definedName name="Итого_ПЗ_по_акту_вып_работ_при_ресурсном_расчете_с_учетом_к_тов" localSheetId="2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0">#REF!</definedName>
    <definedName name="Итого_ПЗ_по_акту_выполненных_работ_в_базисных_ценах" localSheetId="1">#REF!</definedName>
    <definedName name="Итого_ПЗ_по_акту_выполненных_работ_в_базисных_ценах" localSheetId="2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0">#REF!</definedName>
    <definedName name="Итого_ПЗ_по_акту_выполненных_работ_при_ресурсном_расчете" localSheetId="1">#REF!</definedName>
    <definedName name="Итого_ПЗ_по_акту_выполненных_работ_при_ресурсном_расчете" localSheetId="2">#REF!</definedName>
    <definedName name="Итого_ПЗ_по_акту_выполненных_работ_при_ресурсном_расчете">#REF!</definedName>
    <definedName name="Итого_ПЗ_по_рес_расчету_с_учетом_к_тов" localSheetId="0">#REF!</definedName>
    <definedName name="Итого_ПЗ_по_рес_расчету_с_учетом_к_тов" localSheetId="1">#REF!</definedName>
    <definedName name="Итого_ПЗ_по_рес_расчету_с_учетом_к_тов" localSheetId="2">#REF!</definedName>
    <definedName name="Итого_ПЗ_по_рес_расчету_с_учетом_к_тов">#REF!</definedName>
    <definedName name="Итого_СП_в_базисных_ценах" localSheetId="0">#REF!</definedName>
    <definedName name="Итого_СП_в_базисных_ценах" localSheetId="1">#REF!</definedName>
    <definedName name="Итого_СП_в_базисных_ценах" localSheetId="2">#REF!</definedName>
    <definedName name="Итого_СП_в_базисных_ценах">#REF!</definedName>
    <definedName name="Итого_СП_по_акту_в_базисных_ценах" localSheetId="0">#REF!</definedName>
    <definedName name="Итого_СП_по_акту_в_базисных_ценах" localSheetId="1">#REF!</definedName>
    <definedName name="Итого_СП_по_акту_в_базисных_ценах" localSheetId="2">#REF!</definedName>
    <definedName name="Итого_СП_по_акту_в_базисных_ценах">#REF!</definedName>
    <definedName name="Итого_СП_по_акту_по_ресурсному_расчету" localSheetId="0">#REF!</definedName>
    <definedName name="Итого_СП_по_акту_по_ресурсному_расчету" localSheetId="1">#REF!</definedName>
    <definedName name="Итого_СП_по_акту_по_ресурсному_расчету" localSheetId="2">#REF!</definedName>
    <definedName name="Итого_СП_по_акту_по_ресурсному_расчету">#REF!</definedName>
    <definedName name="Итого_СП_по_ресурсному_расчету" localSheetId="0">#REF!</definedName>
    <definedName name="Итого_СП_по_ресурсному_расчету" localSheetId="1">#REF!</definedName>
    <definedName name="Итого_СП_по_ресурсному_расчету" localSheetId="2">#REF!</definedName>
    <definedName name="Итого_СП_по_ресурсному_расчету">#REF!</definedName>
    <definedName name="Итого_ФОТ_в_базисных_ценах" localSheetId="0">#REF!</definedName>
    <definedName name="Итого_ФОТ_в_базисных_ценах" localSheetId="1">#REF!</definedName>
    <definedName name="Итого_ФОТ_в_базисных_ценах" localSheetId="2">#REF!</definedName>
    <definedName name="Итого_ФОТ_в_базисных_ценах">#REF!</definedName>
    <definedName name="Итого_ФОТ_по_акту_выполненных_работ_в_базисных_ценах" localSheetId="0">#REF!</definedName>
    <definedName name="Итого_ФОТ_по_акту_выполненных_работ_в_базисных_ценах" localSheetId="1">#REF!</definedName>
    <definedName name="Итого_ФОТ_по_акту_выполненных_работ_в_базисных_ценах" localSheetId="2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0">#REF!</definedName>
    <definedName name="Итого_ФОТ_по_акту_выполненных_работ_при_ресурсном_расчете" localSheetId="1">#REF!</definedName>
    <definedName name="Итого_ФОТ_по_акту_выполненных_работ_при_ресурсном_расчете" localSheetId="2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0">#REF!</definedName>
    <definedName name="Итого_ФОТ_при_расчете_по_доле_з_п_в_стоимости_эксплуатации_машин" localSheetId="1">#REF!</definedName>
    <definedName name="Итого_ФОТ_при_расчете_по_доле_з_п_в_стоимости_эксплуатации_машин" localSheetId="2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0">#REF!</definedName>
    <definedName name="Итого_ЭММ__по_рес_расчету_с_учетом_к_тов" localSheetId="1">#REF!</definedName>
    <definedName name="Итого_ЭММ__по_рес_расчету_с_учетом_к_тов" localSheetId="2">#REF!</definedName>
    <definedName name="Итого_ЭММ__по_рес_расчету_с_учетом_к_тов">#REF!</definedName>
    <definedName name="Итого_ЭММ_в_базисных_ценах_с_учетом_к_тов" localSheetId="0">#REF!</definedName>
    <definedName name="Итого_ЭММ_в_базисных_ценах_с_учетом_к_тов" localSheetId="1">#REF!</definedName>
    <definedName name="Итого_ЭММ_в_базисных_ценах_с_учетом_к_тов" localSheetId="2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0">#REF!</definedName>
    <definedName name="Итого_ЭММ_по_акту_вып_работ_в_базисных_ценах_с_учетом_к_тов" localSheetId="1">#REF!</definedName>
    <definedName name="Итого_ЭММ_по_акту_вып_работ_в_базисных_ценах_с_учетом_к_тов" localSheetId="2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0">#REF!</definedName>
    <definedName name="Итого_ЭММ_по_акту_вып_работ_при_ресурсном_расчете_с_учетом_к_тов" localSheetId="1">#REF!</definedName>
    <definedName name="Итого_ЭММ_по_акту_вып_работ_при_ресурсном_расчете_с_учетом_к_тов" localSheetId="2">#REF!</definedName>
    <definedName name="Итого_ЭММ_по_акту_вып_работ_при_ресурсном_расчете_с_учетом_к_тов">#REF!</definedName>
    <definedName name="К" localSheetId="0">#REF!</definedName>
    <definedName name="К" localSheetId="1">#REF!</definedName>
    <definedName name="К" localSheetId="2">#REF!</definedName>
    <definedName name="К">#REF!</definedName>
    <definedName name="к_ЗПМ" localSheetId="0">#REF!</definedName>
    <definedName name="к_ЗПМ" localSheetId="1">#REF!</definedName>
    <definedName name="к_ЗПМ" localSheetId="2">#REF!</definedName>
    <definedName name="к_ЗПМ">#REF!</definedName>
    <definedName name="к_МАТ" localSheetId="0">#REF!</definedName>
    <definedName name="к_МАТ" localSheetId="1">#REF!</definedName>
    <definedName name="к_МАТ" localSheetId="2">#REF!</definedName>
    <definedName name="к_МАТ">#REF!</definedName>
    <definedName name="к_ОЗП" localSheetId="0">#REF!</definedName>
    <definedName name="к_ОЗП" localSheetId="1">#REF!</definedName>
    <definedName name="к_ОЗП" localSheetId="2">#REF!</definedName>
    <definedName name="к_ОЗП">#REF!</definedName>
    <definedName name="к_ПЗ" localSheetId="0">#REF!</definedName>
    <definedName name="к_ПЗ" localSheetId="1">#REF!</definedName>
    <definedName name="к_ПЗ" localSheetId="2">#REF!</definedName>
    <definedName name="к_ПЗ">#REF!</definedName>
    <definedName name="к_ЭМ" localSheetId="0">#REF!</definedName>
    <definedName name="к_ЭМ" localSheetId="1">#REF!</definedName>
    <definedName name="к_ЭМ" localSheetId="2">#REF!</definedName>
    <definedName name="к_ЭМ">#REF!</definedName>
    <definedName name="ккк" localSheetId="0">#REF!</definedName>
    <definedName name="ккк" localSheetId="1">#REF!</definedName>
    <definedName name="ккк" localSheetId="2">#REF!</definedName>
    <definedName name="ккк">#REF!</definedName>
    <definedName name="лист" localSheetId="0">#REF!</definedName>
    <definedName name="лист" localSheetId="1">#REF!</definedName>
    <definedName name="лист" localSheetId="2">#REF!</definedName>
    <definedName name="лист">#REF!</definedName>
    <definedName name="МАРЖА" localSheetId="0">#REF!</definedName>
    <definedName name="МАРЖА" localSheetId="1">#REF!</definedName>
    <definedName name="МАРЖА" localSheetId="2">#REF!</definedName>
    <definedName name="МАРЖА">#REF!</definedName>
    <definedName name="Монтажные_работы_в_базисных_ценах" localSheetId="0">#REF!</definedName>
    <definedName name="Монтажные_работы_в_базисных_ценах" localSheetId="1">#REF!</definedName>
    <definedName name="Монтажные_работы_в_базисных_ценах" localSheetId="2">#REF!</definedName>
    <definedName name="Монтажные_работы_в_базисных_ценах">#REF!</definedName>
    <definedName name="Монтажные_работы_в_текущих_ценах" localSheetId="0">#REF!</definedName>
    <definedName name="Монтажные_работы_в_текущих_ценах" localSheetId="1">#REF!</definedName>
    <definedName name="Монтажные_работы_в_текущих_ценах" localSheetId="2">#REF!</definedName>
    <definedName name="Монтажные_работы_в_текущих_ценах">#REF!</definedName>
    <definedName name="Монтажные_работы_в_текущих_ценах_по_ресурсному_расчету" localSheetId="0">#REF!</definedName>
    <definedName name="Монтажные_работы_в_текущих_ценах_по_ресурсному_расчету" localSheetId="1">#REF!</definedName>
    <definedName name="Монтажные_работы_в_текущих_ценах_по_ресурсному_расчету" localSheetId="2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0">#REF!</definedName>
    <definedName name="Монтажные_работы_в_текущих_ценах_после_применения_индексов" localSheetId="1">#REF!</definedName>
    <definedName name="Монтажные_работы_в_текущих_ценах_после_применения_индексов" localSheetId="2">#REF!</definedName>
    <definedName name="Монтажные_работы_в_текущих_ценах_после_применения_индексов">#REF!</definedName>
    <definedName name="Наименование_группы_строек" localSheetId="0">#REF!</definedName>
    <definedName name="Наименование_группы_строек" localSheetId="1">#REF!</definedName>
    <definedName name="Наименование_группы_строек" localSheetId="2">#REF!</definedName>
    <definedName name="Наименование_группы_строек">#REF!</definedName>
    <definedName name="Наименование_локальной_сметы" localSheetId="0">#REF!</definedName>
    <definedName name="Наименование_локальной_сметы" localSheetId="1">#REF!</definedName>
    <definedName name="Наименование_локальной_сметы" localSheetId="2">#REF!</definedName>
    <definedName name="Наименование_локальной_сметы">#REF!</definedName>
    <definedName name="Наименование_объекта" localSheetId="0">#REF!</definedName>
    <definedName name="Наименование_объекта" localSheetId="1">#REF!</definedName>
    <definedName name="Наименование_объекта" localSheetId="2">#REF!</definedName>
    <definedName name="Наименование_объекта">#REF!</definedName>
    <definedName name="Наименование_объектной_сметы" localSheetId="0">#REF!</definedName>
    <definedName name="Наименование_объектной_сметы" localSheetId="1">#REF!</definedName>
    <definedName name="Наименование_объектной_сметы" localSheetId="2">#REF!</definedName>
    <definedName name="Наименование_объектной_сметы">#REF!</definedName>
    <definedName name="Наименование_очереди" localSheetId="0">#REF!</definedName>
    <definedName name="Наименование_очереди" localSheetId="1">#REF!</definedName>
    <definedName name="Наименование_очереди" localSheetId="2">#REF!</definedName>
    <definedName name="Наименование_очереди">#REF!</definedName>
    <definedName name="Наименование_пускового_комплекса" localSheetId="0">#REF!</definedName>
    <definedName name="Наименование_пускового_комплекса" localSheetId="1">#REF!</definedName>
    <definedName name="Наименование_пускового_комплекса" localSheetId="2">#REF!</definedName>
    <definedName name="Наименование_пускового_комплекса">#REF!</definedName>
    <definedName name="Наименование_сводного_сметного_расчета" localSheetId="0">#REF!</definedName>
    <definedName name="Наименование_сводного_сметного_расчета" localSheetId="1">#REF!</definedName>
    <definedName name="Наименование_сводного_сметного_расчета" localSheetId="2">#REF!</definedName>
    <definedName name="Наименование_сводного_сметного_расчета">#REF!</definedName>
    <definedName name="Наименование_стройки" localSheetId="0">#REF!</definedName>
    <definedName name="Наименование_стройки" localSheetId="1">#REF!</definedName>
    <definedName name="Наименование_стройки" localSheetId="2">#REF!</definedName>
    <definedName name="Наименование_стройки">#REF!</definedName>
    <definedName name="накладные" localSheetId="0">#REF!</definedName>
    <definedName name="накладные" localSheetId="1">#REF!</definedName>
    <definedName name="накладные" localSheetId="2">#REF!</definedName>
    <definedName name="накладные">#REF!</definedName>
    <definedName name="Норм_трудоемкость_механизаторов_по_смете_с_учетом_к_тов" localSheetId="0">#REF!</definedName>
    <definedName name="Норм_трудоемкость_механизаторов_по_смете_с_учетом_к_тов" localSheetId="1">#REF!</definedName>
    <definedName name="Норм_трудоемкость_механизаторов_по_смете_с_учетом_к_тов" localSheetId="2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0">#REF!</definedName>
    <definedName name="Норм_трудоемкость_осн_рабочих_по_смете_с_учетом_к_тов" localSheetId="1">#REF!</definedName>
    <definedName name="Норм_трудоемкость_осн_рабочих_по_смете_с_учетом_к_тов" localSheetId="2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0">#REF!</definedName>
    <definedName name="Нормативная_трудоемкость_механизаторов_по_смете" localSheetId="1">#REF!</definedName>
    <definedName name="Нормативная_трудоемкость_механизаторов_по_смете" localSheetId="2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0">#REF!</definedName>
    <definedName name="Нормативная_трудоемкость_основных_рабочих_по_смете" localSheetId="1">#REF!</definedName>
    <definedName name="Нормативная_трудоемкость_основных_рабочих_по_смете" localSheetId="2">#REF!</definedName>
    <definedName name="Нормативная_трудоемкость_основных_рабочих_по_смете">#REF!</definedName>
    <definedName name="_xlnm.Print_Area" localSheetId="0">'12-01'!$A$1:$G$38</definedName>
    <definedName name="_xlnm.Print_Area" localSheetId="1">'12-02'!$A$1:$G$38</definedName>
    <definedName name="_xlnm.Print_Area" localSheetId="2">Спецификация!$A$1:$R$18</definedName>
    <definedName name="Оборудование_в_базисных_ценах" localSheetId="0">#REF!</definedName>
    <definedName name="Оборудование_в_базисных_ценах" localSheetId="1">#REF!</definedName>
    <definedName name="Оборудование_в_базисных_ценах" localSheetId="2">#REF!</definedName>
    <definedName name="Оборудование_в_базисных_ценах">#REF!</definedName>
    <definedName name="Оборудование_в_текущих_ценах" localSheetId="0">#REF!</definedName>
    <definedName name="Оборудование_в_текущих_ценах" localSheetId="1">#REF!</definedName>
    <definedName name="Оборудование_в_текущих_ценах" localSheetId="2">#REF!</definedName>
    <definedName name="Оборудование_в_текущих_ценах">#REF!</definedName>
    <definedName name="Оборудование_в_текущих_ценах_по_ресурсному_расчету" localSheetId="0">#REF!</definedName>
    <definedName name="Оборудование_в_текущих_ценах_по_ресурсному_расчету" localSheetId="1">#REF!</definedName>
    <definedName name="Оборудование_в_текущих_ценах_по_ресурсному_расчету" localSheetId="2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0">#REF!</definedName>
    <definedName name="Оборудование_в_текущих_ценах_после_применения_индексов" localSheetId="1">#REF!</definedName>
    <definedName name="Оборудование_в_текущих_ценах_после_применения_индексов" localSheetId="2">#REF!</definedName>
    <definedName name="Оборудование_в_текущих_ценах_после_применения_индексов">#REF!</definedName>
    <definedName name="Обоснование_поправки" localSheetId="0">#REF!</definedName>
    <definedName name="Обоснование_поправки" localSheetId="1">#REF!</definedName>
    <definedName name="Обоснование_поправки" localSheetId="2">#REF!</definedName>
    <definedName name="Обоснование_поправки">#REF!</definedName>
    <definedName name="олорлшгш" localSheetId="0">#REF!</definedName>
    <definedName name="олорлшгш" localSheetId="1">#REF!</definedName>
    <definedName name="олорлшгш" localSheetId="2">#REF!</definedName>
    <definedName name="олорлшгш">#REF!</definedName>
    <definedName name="Описание_группы_строек" localSheetId="0">#REF!</definedName>
    <definedName name="Описание_группы_строек" localSheetId="1">#REF!</definedName>
    <definedName name="Описание_группы_строек" localSheetId="2">#REF!</definedName>
    <definedName name="Описание_группы_строек">#REF!</definedName>
    <definedName name="Описание_локальной_сметы" localSheetId="0">#REF!</definedName>
    <definedName name="Описание_локальной_сметы" localSheetId="1">#REF!</definedName>
    <definedName name="Описание_локальной_сметы" localSheetId="2">#REF!</definedName>
    <definedName name="Описание_локальной_сметы">#REF!</definedName>
    <definedName name="Описание_объекта" localSheetId="0">#REF!</definedName>
    <definedName name="Описание_объекта" localSheetId="1">#REF!</definedName>
    <definedName name="Описание_объекта" localSheetId="2">#REF!</definedName>
    <definedName name="Описание_объекта">#REF!</definedName>
    <definedName name="Описание_объектной_сметы" localSheetId="0">#REF!</definedName>
    <definedName name="Описание_объектной_сметы" localSheetId="1">#REF!</definedName>
    <definedName name="Описание_объектной_сметы" localSheetId="2">#REF!</definedName>
    <definedName name="Описание_объектной_сметы">#REF!</definedName>
    <definedName name="Описание_очереди" localSheetId="0">#REF!</definedName>
    <definedName name="Описание_очереди" localSheetId="1">#REF!</definedName>
    <definedName name="Описание_очереди" localSheetId="2">#REF!</definedName>
    <definedName name="Описание_очереди">#REF!</definedName>
    <definedName name="Описание_пускового_комплекса" localSheetId="0">#REF!</definedName>
    <definedName name="Описание_пускового_комплекса" localSheetId="1">#REF!</definedName>
    <definedName name="Описание_пускового_комплекса" localSheetId="2">#REF!</definedName>
    <definedName name="Описание_пускового_комплекса">#REF!</definedName>
    <definedName name="Описание_сводного_сметного_расчета" localSheetId="0">#REF!</definedName>
    <definedName name="Описание_сводного_сметного_расчета" localSheetId="1">#REF!</definedName>
    <definedName name="Описание_сводного_сметного_расчета" localSheetId="2">#REF!</definedName>
    <definedName name="Описание_сводного_сметного_расчета">#REF!</definedName>
    <definedName name="Описание_стройки" localSheetId="0">#REF!</definedName>
    <definedName name="Описание_стройки" localSheetId="1">#REF!</definedName>
    <definedName name="Описание_стройки" localSheetId="2">#REF!</definedName>
    <definedName name="Описание_стройки">#REF!</definedName>
    <definedName name="Основание" localSheetId="0">#REF!</definedName>
    <definedName name="Основание" localSheetId="1">#REF!</definedName>
    <definedName name="Основание" localSheetId="2">#REF!</definedName>
    <definedName name="Основание">#REF!</definedName>
    <definedName name="Отчетный_период__учет_выполненных_работ" localSheetId="0">#REF!</definedName>
    <definedName name="Отчетный_период__учет_выполненных_работ" localSheetId="1">#REF!</definedName>
    <definedName name="Отчетный_период__учет_выполненных_работ" localSheetId="2">#REF!</definedName>
    <definedName name="Отчетный_период__учет_выполненных_работ">#REF!</definedName>
    <definedName name="перв_кат" localSheetId="0">#REF!</definedName>
    <definedName name="перв_кат" localSheetId="1">#REF!</definedName>
    <definedName name="перв_кат" localSheetId="2">#REF!</definedName>
    <definedName name="перв_кат">#REF!</definedName>
    <definedName name="Подгон" localSheetId="0">#REF!</definedName>
    <definedName name="Подгон" localSheetId="1">#REF!</definedName>
    <definedName name="Подгон" localSheetId="2">#REF!</definedName>
    <definedName name="Подгон">#REF!</definedName>
    <definedName name="подлжддлджд" localSheetId="0">#REF!</definedName>
    <definedName name="подлжддлджд" localSheetId="1">#REF!</definedName>
    <definedName name="подлжддлджд" localSheetId="2">#REF!</definedName>
    <definedName name="подлжддлджд">#REF!</definedName>
    <definedName name="пр" localSheetId="0">#REF!</definedName>
    <definedName name="пр" localSheetId="1">#REF!</definedName>
    <definedName name="пр" localSheetId="2">#REF!</definedName>
    <definedName name="пр">#REF!</definedName>
    <definedName name="прибыль" localSheetId="0">#REF!</definedName>
    <definedName name="прибыль" localSheetId="1">#REF!</definedName>
    <definedName name="прибыль" localSheetId="2">#REF!</definedName>
    <definedName name="прибыль">#REF!</definedName>
    <definedName name="Прилож" localSheetId="0">#REF!</definedName>
    <definedName name="Прилож" localSheetId="1">#REF!</definedName>
    <definedName name="Прилож" localSheetId="2">#REF!</definedName>
    <definedName name="Прилож">#REF!</definedName>
    <definedName name="Проверил" localSheetId="0">#REF!</definedName>
    <definedName name="Проверил" localSheetId="1">#REF!</definedName>
    <definedName name="Проверил" localSheetId="2">#REF!</definedName>
    <definedName name="Проверил">#REF!</definedName>
    <definedName name="пролоддошщ" localSheetId="0">#REF!</definedName>
    <definedName name="пролоддошщ" localSheetId="1">#REF!</definedName>
    <definedName name="пролоддошщ" localSheetId="2">#REF!</definedName>
    <definedName name="пролоддошщ">#REF!</definedName>
    <definedName name="Прочие_затраты_в_базисных_ценах" localSheetId="0">#REF!</definedName>
    <definedName name="Прочие_затраты_в_базисных_ценах" localSheetId="1">#REF!</definedName>
    <definedName name="Прочие_затраты_в_базисных_ценах" localSheetId="2">#REF!</definedName>
    <definedName name="Прочие_затраты_в_базисных_ценах">#REF!</definedName>
    <definedName name="Прочие_затраты_в_текущих_ценах" localSheetId="0">#REF!</definedName>
    <definedName name="Прочие_затраты_в_текущих_ценах" localSheetId="1">#REF!</definedName>
    <definedName name="Прочие_затраты_в_текущих_ценах" localSheetId="2">#REF!</definedName>
    <definedName name="Прочие_затраты_в_текущих_ценах">#REF!</definedName>
    <definedName name="Прочие_затраты_в_текущих_ценах_по_ресурсному_расчету" localSheetId="0">#REF!</definedName>
    <definedName name="Прочие_затраты_в_текущих_ценах_по_ресурсному_расчету" localSheetId="1">#REF!</definedName>
    <definedName name="Прочие_затраты_в_текущих_ценах_по_ресурсному_расчету" localSheetId="2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0">#REF!</definedName>
    <definedName name="Прочие_затраты_в_текущих_ценах_после_применения_индексов" localSheetId="1">#REF!</definedName>
    <definedName name="Прочие_затраты_в_текущих_ценах_после_применения_индексов" localSheetId="2">#REF!</definedName>
    <definedName name="Прочие_затраты_в_текущих_ценах_после_применения_индексов">#REF!</definedName>
    <definedName name="рабдень">'[2]Расчет работы'!$G$2</definedName>
    <definedName name="Районный_к_т_к_ЗП" localSheetId="0">#REF!</definedName>
    <definedName name="Районный_к_т_к_ЗП" localSheetId="1">#REF!</definedName>
    <definedName name="Районный_к_т_к_ЗП" localSheetId="2">#REF!</definedName>
    <definedName name="Районный_к_т_к_ЗП">#REF!</definedName>
    <definedName name="Районный_к_т_к_ЗП_по_ресурсному_расчету" localSheetId="0">#REF!</definedName>
    <definedName name="Районный_к_т_к_ЗП_по_ресурсному_расчету" localSheetId="1">#REF!</definedName>
    <definedName name="Районный_к_т_к_ЗП_по_ресурсному_расчету" localSheetId="2">#REF!</definedName>
    <definedName name="Районный_к_т_к_ЗП_по_ресурсному_расчету">#REF!</definedName>
    <definedName name="Регистрационный_номер_группы_строек" localSheetId="0">#REF!</definedName>
    <definedName name="Регистрационный_номер_группы_строек" localSheetId="1">#REF!</definedName>
    <definedName name="Регистрационный_номер_группы_строек" localSheetId="2">#REF!</definedName>
    <definedName name="Регистрационный_номер_группы_строек">#REF!</definedName>
    <definedName name="Регистрационный_номер_локальной_сметы" localSheetId="0">#REF!</definedName>
    <definedName name="Регистрационный_номер_локальной_сметы" localSheetId="1">#REF!</definedName>
    <definedName name="Регистрационный_номер_локальной_сметы" localSheetId="2">#REF!</definedName>
    <definedName name="Регистрационный_номер_локальной_сметы">#REF!</definedName>
    <definedName name="Регистрационный_номер_объекта" localSheetId="0">#REF!</definedName>
    <definedName name="Регистрационный_номер_объекта" localSheetId="1">#REF!</definedName>
    <definedName name="Регистрационный_номер_объекта" localSheetId="2">#REF!</definedName>
    <definedName name="Регистрационный_номер_объекта">#REF!</definedName>
    <definedName name="Регистрационный_номер_объектной_сметы" localSheetId="0">#REF!</definedName>
    <definedName name="Регистрационный_номер_объектной_сметы" localSheetId="1">#REF!</definedName>
    <definedName name="Регистрационный_номер_объектной_сметы" localSheetId="2">#REF!</definedName>
    <definedName name="Регистрационный_номер_объектной_сметы">#REF!</definedName>
    <definedName name="Регистрационный_номер_очереди" localSheetId="0">#REF!</definedName>
    <definedName name="Регистрационный_номер_очереди" localSheetId="1">#REF!</definedName>
    <definedName name="Регистрационный_номер_очереди" localSheetId="2">#REF!</definedName>
    <definedName name="Регистрационный_номер_очереди">#REF!</definedName>
    <definedName name="Регистрационный_номер_пускового_комплекса" localSheetId="0">#REF!</definedName>
    <definedName name="Регистрационный_номер_пускового_комплекса" localSheetId="1">#REF!</definedName>
    <definedName name="Регистрационный_номер_пускового_комплекса" localSheetId="2">#REF!</definedName>
    <definedName name="Регистрационный_номер_пускового_комплекса">#REF!</definedName>
    <definedName name="Регистрационный_номер_сводного_сметного_расчета" localSheetId="0">#REF!</definedName>
    <definedName name="Регистрационный_номер_сводного_сметного_расчета" localSheetId="1">#REF!</definedName>
    <definedName name="Регистрационный_номер_сводного_сметного_расчета" localSheetId="2">#REF!</definedName>
    <definedName name="Регистрационный_номер_сводного_сметного_расчета">#REF!</definedName>
    <definedName name="Регистрационный_номер_стройки" localSheetId="0">#REF!</definedName>
    <definedName name="Регистрационный_номер_стройки" localSheetId="1">#REF!</definedName>
    <definedName name="Регистрационный_номер_стройки" localSheetId="2">#REF!</definedName>
    <definedName name="Регистрационный_номер_стройки">#REF!</definedName>
    <definedName name="с5" localSheetId="0">#REF!</definedName>
    <definedName name="с5" localSheetId="1">#REF!</definedName>
    <definedName name="с5" localSheetId="2">#REF!</definedName>
    <definedName name="с5">#REF!</definedName>
    <definedName name="Сводка" localSheetId="0">#REF!</definedName>
    <definedName name="Сводка" localSheetId="1">#REF!</definedName>
    <definedName name="Сводка" localSheetId="2">#REF!</definedName>
    <definedName name="Сводка">#REF!</definedName>
    <definedName name="смета" localSheetId="0">#REF!</definedName>
    <definedName name="смета" localSheetId="1">#REF!</definedName>
    <definedName name="смета" localSheetId="2">#REF!</definedName>
    <definedName name="смета">#REF!</definedName>
    <definedName name="Сметная_стоимость_в_базисных_ценах" localSheetId="0">#REF!</definedName>
    <definedName name="Сметная_стоимость_в_базисных_ценах" localSheetId="1">#REF!</definedName>
    <definedName name="Сметная_стоимость_в_базисных_ценах" localSheetId="2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0">#REF!</definedName>
    <definedName name="Сметная_стоимость_в_текущих_ценах__после_применения_индексов" localSheetId="1">#REF!</definedName>
    <definedName name="Сметная_стоимость_в_текущих_ценах__после_применения_индексов" localSheetId="2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0">#REF!</definedName>
    <definedName name="Сметная_стоимость_по_ресурсному_расчету" localSheetId="1">#REF!</definedName>
    <definedName name="Сметная_стоимость_по_ресурсному_расчету" localSheetId="2">#REF!</definedName>
    <definedName name="Сметная_стоимость_по_ресурсному_расчету">#REF!</definedName>
    <definedName name="Составил" localSheetId="0">#REF!</definedName>
    <definedName name="Составил" localSheetId="1">#REF!</definedName>
    <definedName name="Составил" localSheetId="2">#REF!</definedName>
    <definedName name="Составил">#REF!</definedName>
    <definedName name="Стоимость" localSheetId="0">#REF!</definedName>
    <definedName name="Стоимость" localSheetId="1">#REF!</definedName>
    <definedName name="Стоимость" localSheetId="2">#REF!</definedName>
    <definedName name="Стоимость">#REF!</definedName>
    <definedName name="Стоимость_по_акту_выполненных_работ_в_базисных_ценах" localSheetId="0">#REF!</definedName>
    <definedName name="Стоимость_по_акту_выполненных_работ_в_базисных_ценах" localSheetId="1">#REF!</definedName>
    <definedName name="Стоимость_по_акту_выполненных_работ_в_базисных_ценах" localSheetId="2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0">#REF!</definedName>
    <definedName name="Стоимость_по_акту_выполненных_работ_при_ресурсном_расчете" localSheetId="1">#REF!</definedName>
    <definedName name="Стоимость_по_акту_выполненных_работ_при_ресурсном_расчете" localSheetId="2">#REF!</definedName>
    <definedName name="Стоимость_по_акту_выполненных_работ_при_ресурсном_расчете">#REF!</definedName>
    <definedName name="Строительные_работы_в_базисных_ценах" localSheetId="0">#REF!</definedName>
    <definedName name="Строительные_работы_в_базисных_ценах" localSheetId="1">#REF!</definedName>
    <definedName name="Строительные_работы_в_базисных_ценах" localSheetId="2">#REF!</definedName>
    <definedName name="Строительные_работы_в_базисных_ценах">#REF!</definedName>
    <definedName name="Строительные_работы_в_текущих_ценах" localSheetId="0">#REF!</definedName>
    <definedName name="Строительные_работы_в_текущих_ценах" localSheetId="1">#REF!</definedName>
    <definedName name="Строительные_работы_в_текущих_ценах" localSheetId="2">#REF!</definedName>
    <definedName name="Строительные_работы_в_текущих_ценах">#REF!</definedName>
    <definedName name="Строительные_работы_в_текущих_ценах_по_ресурсному_расчету" localSheetId="0">#REF!</definedName>
    <definedName name="Строительные_работы_в_текущих_ценах_по_ресурсному_расчету" localSheetId="1">#REF!</definedName>
    <definedName name="Строительные_работы_в_текущих_ценах_по_ресурсному_расчету" localSheetId="2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0">#REF!</definedName>
    <definedName name="Строительные_работы_в_текущих_ценах_после_применения_индексов" localSheetId="1">#REF!</definedName>
    <definedName name="Строительные_работы_в_текущих_ценах_после_применения_индексов" localSheetId="2">#REF!</definedName>
    <definedName name="Строительные_работы_в_текущих_ценах_после_применения_индексов">#REF!</definedName>
    <definedName name="Территориальная_поправка_к_ТЕР" localSheetId="0">#REF!</definedName>
    <definedName name="Территориальная_поправка_к_ТЕР" localSheetId="1">#REF!</definedName>
    <definedName name="Территориальная_поправка_к_ТЕР" localSheetId="2">#REF!</definedName>
    <definedName name="Территориальная_поправка_к_ТЕР">#REF!</definedName>
    <definedName name="техник" localSheetId="0">#REF!</definedName>
    <definedName name="техник" localSheetId="1">#REF!</definedName>
    <definedName name="техник" localSheetId="2">#REF!</definedName>
    <definedName name="техник">#REF!</definedName>
    <definedName name="Труд_механизаторов_по_акту_вып_работ_с_учетом_к_тов" localSheetId="0">#REF!</definedName>
    <definedName name="Труд_механизаторов_по_акту_вып_работ_с_учетом_к_тов" localSheetId="1">#REF!</definedName>
    <definedName name="Труд_механизаторов_по_акту_вып_работ_с_учетом_к_тов" localSheetId="2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0">#REF!</definedName>
    <definedName name="Труд_основн_рабочих_по_акту_вып_работ_с_учетом_к_тов" localSheetId="1">#REF!</definedName>
    <definedName name="Труд_основн_рабочих_по_акту_вып_работ_с_учетом_к_тов" localSheetId="2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0">#REF!</definedName>
    <definedName name="Трудоемкость_механизаторов_по_акту_выполненных_работ" localSheetId="1">#REF!</definedName>
    <definedName name="Трудоемкость_механизаторов_по_акту_выполненных_работ" localSheetId="2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0">#REF!</definedName>
    <definedName name="Трудоемкость_основных_рабочих_по_акту_выполненных_работ" localSheetId="1">#REF!</definedName>
    <definedName name="Трудоемкость_основных_рабочих_по_акту_выполненных_работ" localSheetId="2">#REF!</definedName>
    <definedName name="Трудоемкость_основных_рабочих_по_акту_выполненных_работ">#REF!</definedName>
    <definedName name="убыль" localSheetId="0">#REF!</definedName>
    <definedName name="убыль" localSheetId="1">#REF!</definedName>
    <definedName name="убыль" localSheetId="2">#REF!</definedName>
    <definedName name="убыль">#REF!</definedName>
    <definedName name="Укрупненный_норматив_НР_для_расчета_в_текущих_ценах_и_ценах_2001г." localSheetId="0">#REF!</definedName>
    <definedName name="Укрупненный_норматив_НР_для_расчета_в_текущих_ценах_и_ценах_2001г." localSheetId="1">#REF!</definedName>
    <definedName name="Укрупненный_норматив_НР_для_расчета_в_текущих_ценах_и_ценах_2001г." localSheetId="2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0">#REF!</definedName>
    <definedName name="Укрупненный_норматив_НР_для_расчета_в_ценах_1984г." localSheetId="1">#REF!</definedName>
    <definedName name="Укрупненный_норматив_НР_для_расчета_в_ценах_1984г." localSheetId="2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0">#REF!</definedName>
    <definedName name="Укрупненный_норматив_СП_для_расчета_в_текущих_ценах_и_ценах_2001г." localSheetId="1">#REF!</definedName>
    <definedName name="Укрупненный_норматив_СП_для_расчета_в_текущих_ценах_и_ценах_2001г." localSheetId="2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0">#REF!</definedName>
    <definedName name="Укрупненный_норматив_СП_для_расчета_в_ценах_1984г." localSheetId="1">#REF!</definedName>
    <definedName name="Укрупненный_норматив_СП_для_расчета_в_ценах_1984г." localSheetId="2">#REF!</definedName>
    <definedName name="Укрупненный_норматив_СП_для_расчета_в_ценах_1984г.">#REF!</definedName>
    <definedName name="ц" localSheetId="0">#REF!</definedName>
    <definedName name="ц" localSheetId="1">#REF!</definedName>
    <definedName name="ц" localSheetId="2">#REF!</definedName>
    <definedName name="ц">#REF!</definedName>
    <definedName name="ццц" localSheetId="0">#REF!</definedName>
    <definedName name="ццц" localSheetId="1">#REF!</definedName>
    <definedName name="ццц" localSheetId="2">#REF!</definedName>
    <definedName name="ццц">#REF!</definedName>
    <definedName name="экт" localSheetId="0">#REF!</definedName>
    <definedName name="экт" localSheetId="1">#REF!</definedName>
    <definedName name="экт" localSheetId="2">#REF!</definedName>
    <definedName name="экт">#REF!</definedName>
  </definedNames>
  <calcPr calcId="162913"/>
</workbook>
</file>

<file path=xl/calcChain.xml><?xml version="1.0" encoding="utf-8"?>
<calcChain xmlns="http://schemas.openxmlformats.org/spreadsheetml/2006/main">
  <c r="M8" i="28" l="1"/>
  <c r="M9" i="28" s="1"/>
  <c r="E14" i="3"/>
  <c r="F14" i="3" s="1"/>
  <c r="E13" i="3"/>
  <c r="F13" i="3" s="1"/>
  <c r="E12" i="3"/>
  <c r="F12" i="3" s="1"/>
  <c r="E9" i="3"/>
  <c r="G9" i="3" s="1"/>
  <c r="E8" i="3"/>
  <c r="F8" i="3" s="1"/>
  <c r="E7" i="3"/>
  <c r="F7" i="3" s="1"/>
  <c r="E6" i="3"/>
  <c r="F6" i="3" s="1"/>
  <c r="E5" i="3"/>
  <c r="F5" i="3" s="1"/>
  <c r="E4" i="3"/>
  <c r="F4" i="3" s="1"/>
  <c r="G24" i="14"/>
  <c r="G27" i="14" s="1"/>
  <c r="G29" i="14" s="1"/>
  <c r="G23" i="14"/>
  <c r="G22" i="14"/>
  <c r="G21" i="14"/>
  <c r="G20" i="14"/>
  <c r="G19" i="14"/>
  <c r="G18" i="14"/>
  <c r="G17" i="14"/>
  <c r="G16" i="14"/>
  <c r="G15" i="14"/>
  <c r="G14" i="14"/>
  <c r="G24" i="22"/>
  <c r="G27" i="22" s="1"/>
  <c r="G29" i="22" s="1"/>
  <c r="G23" i="22"/>
  <c r="G22" i="22"/>
  <c r="G21" i="22"/>
  <c r="G20" i="22"/>
  <c r="G19" i="22"/>
  <c r="M18" i="22"/>
  <c r="G18" i="22"/>
  <c r="G17" i="22"/>
  <c r="M16" i="22"/>
  <c r="G16" i="22"/>
  <c r="M15" i="22"/>
  <c r="J15" i="22"/>
  <c r="G15" i="22"/>
  <c r="M14" i="22"/>
  <c r="J14" i="22"/>
  <c r="G14" i="22"/>
  <c r="M13" i="22"/>
  <c r="J13" i="22"/>
  <c r="M12" i="22"/>
  <c r="J12" i="22"/>
  <c r="M11" i="22"/>
  <c r="J11" i="22"/>
  <c r="M10" i="22"/>
  <c r="J10" i="22"/>
  <c r="M9" i="22"/>
  <c r="J9" i="22"/>
  <c r="M8" i="22"/>
  <c r="J8" i="22"/>
  <c r="M7" i="22"/>
  <c r="J7" i="22"/>
  <c r="M6" i="22"/>
  <c r="J6" i="22"/>
  <c r="N8" i="28" l="1"/>
  <c r="N9" i="28" s="1"/>
  <c r="F9" i="3"/>
  <c r="O8" i="28" l="1"/>
  <c r="O9" i="28" s="1"/>
</calcChain>
</file>

<file path=xl/sharedStrings.xml><?xml version="1.0" encoding="utf-8"?>
<sst xmlns="http://schemas.openxmlformats.org/spreadsheetml/2006/main" count="149" uniqueCount="110">
  <si>
    <t>№ п.п.</t>
  </si>
  <si>
    <t xml:space="preserve">Перечень выполняемых работ </t>
  </si>
  <si>
    <t>Исполнитель</t>
  </si>
  <si>
    <t>должность</t>
  </si>
  <si>
    <t xml:space="preserve">Главный специалист    </t>
  </si>
  <si>
    <t xml:space="preserve">Ведущий специалист  </t>
  </si>
  <si>
    <t xml:space="preserve">Специалист      </t>
  </si>
  <si>
    <t xml:space="preserve">Системный архитектор             </t>
  </si>
  <si>
    <t>Итого заработной платы, (руб.)</t>
  </si>
  <si>
    <t xml:space="preserve"> </t>
  </si>
  <si>
    <t>2. Расчет стоимости выполнения работ</t>
  </si>
  <si>
    <t>2.1 Процент заработной платы в составе себестоимости, %</t>
  </si>
  <si>
    <t>2.2 Себестоимость работ, (руб.)</t>
  </si>
  <si>
    <t>2.3 Уровень рентабельности, %</t>
  </si>
  <si>
    <t>калькулятор</t>
  </si>
  <si>
    <t>справка ФОТ</t>
  </si>
  <si>
    <t>Линейный руководитель (начальник отдела/департамента ИБ)</t>
  </si>
  <si>
    <t>руководитель проекта</t>
  </si>
  <si>
    <t>системный архитектор</t>
  </si>
  <si>
    <t>архитектор сети</t>
  </si>
  <si>
    <t>специалист Cisco</t>
  </si>
  <si>
    <t>сервис-менеджер по информационным системам</t>
  </si>
  <si>
    <t xml:space="preserve">Технический писатель/оформитель  </t>
  </si>
  <si>
    <t>менеджер качества</t>
  </si>
  <si>
    <t>специалист по оборудованию НР</t>
  </si>
  <si>
    <t>архитектор виртуальной инфраструктуры</t>
  </si>
  <si>
    <t>администратор проекта</t>
  </si>
  <si>
    <t>ООО "РусГидро ИТ сервис"</t>
  </si>
  <si>
    <t xml:space="preserve">Наименование предприятия, здания,
сооружения, стадии проектирования, этапа, вида проектных или изыскательских работ:   </t>
  </si>
  <si>
    <t>Наименование проектной (изыскательской) организации:</t>
  </si>
  <si>
    <t>Наименование организации Заказчика:</t>
  </si>
  <si>
    <t>1. Расчет заработной платы</t>
  </si>
  <si>
    <t>руб.</t>
  </si>
  <si>
    <t>Количество человеко-дней</t>
  </si>
  <si>
    <t>Средняя оплата труда за 1 день</t>
  </si>
  <si>
    <t>Оплата труда (всего)</t>
  </si>
  <si>
    <t>количество</t>
  </si>
  <si>
    <t>(сумма прописью)</t>
  </si>
  <si>
    <t>Итого, (руб.), без НДС:</t>
  </si>
  <si>
    <t>Е.В. Смирнова</t>
  </si>
  <si>
    <t>Смета № 12-01</t>
  </si>
  <si>
    <t>1</t>
  </si>
  <si>
    <t>Приложение № 1 к Сводному сметному расчету</t>
  </si>
  <si>
    <t>Приложение № 2 к Сводному сметному расчету</t>
  </si>
  <si>
    <t>Ведущий эксперт (технический писатель)</t>
  </si>
  <si>
    <t>Главный эксперт УЭСПД</t>
  </si>
  <si>
    <t>Ведущий эксперт ОСЗИ</t>
  </si>
  <si>
    <t>Проверил: Начальник управления организационного сопровождения ООО "РусГидро ИТ сервис"</t>
  </si>
  <si>
    <t>Разработка рабочей документации.</t>
  </si>
  <si>
    <t>Разработка рабочей документации на ПОБИ:
Ведомость рабочей документации;
Программа и методика испытаний;
План производства работ;
Логическая схема организации сети уровня L2;
Логическая схема организации сети уровня L3;
План расположения оборудования и проводок;
Таблица соединений и подключений;
Чертеж установки технических средств в шкафах;
Спецификация оборудования и ПО;
Акт выполненных работ в рамках этапа.</t>
  </si>
  <si>
    <t>Руководитель проекта</t>
  </si>
  <si>
    <t>Главный инженер проекта</t>
  </si>
  <si>
    <t>Начальник отдела СЗИ</t>
  </si>
  <si>
    <t>Главный эксперт ОСЗИ</t>
  </si>
  <si>
    <t>Главный эксперт ОСЗИ АльфаДок</t>
  </si>
  <si>
    <t>Начальник УЭСПД</t>
  </si>
  <si>
    <t xml:space="preserve">Ведущий эксперт </t>
  </si>
  <si>
    <t>Смета № 12-02</t>
  </si>
  <si>
    <t>Предпроектное обследование. Разработка проектной документации.</t>
  </si>
  <si>
    <t>Отчет о предпроектном обследовании.
Техническое задание на проектирование.
Проектная документация в составе:
-Ведомость технического проекта;
-Пояснительная записка к техническому проекту;
-Описание комплекса технических средств;
-Структурная схема комплекса программных и программно-аппаратных средств;
-Схема функциональной структуры;
-Ведомость оборудования и ПО.
Акт выполненных работ в рамках этапа.</t>
  </si>
  <si>
    <t>16 месяцев проект</t>
  </si>
  <si>
    <t>Колодеца Е.В.</t>
  </si>
  <si>
    <t>Цвилев А.С.</t>
  </si>
  <si>
    <t>Беленикин С.Ю.</t>
  </si>
  <si>
    <t>Храпов В.</t>
  </si>
  <si>
    <t>Ханмагомедов А.Х.</t>
  </si>
  <si>
    <t>Белев Д.В.</t>
  </si>
  <si>
    <t>Решетников А.О.</t>
  </si>
  <si>
    <t>Цакоев З.Д.</t>
  </si>
  <si>
    <t>Вантеев С.А.</t>
  </si>
  <si>
    <t>Проверка</t>
  </si>
  <si>
    <t>Д.С. Барков</t>
  </si>
  <si>
    <t>Барков Д.С.</t>
  </si>
  <si>
    <t>Составил:   Ведущий специалист УОС  ООО «РусГидро ИТ сервис»</t>
  </si>
  <si>
    <t>Создание подсистемы безопасности автоматизированной системы управления технологическим процессом Чирюртской ГЭС</t>
  </si>
  <si>
    <t>Девятьсот шестнадцать тысяч пятьсот шестьдесят шесть рублей 00 копеек (без НДС)</t>
  </si>
  <si>
    <t>Один миллион двести двадцать шесть тысяч семьсот семьдесят четыре рубля 00 копеек (без НДС)</t>
  </si>
  <si>
    <t>компл</t>
  </si>
  <si>
    <t>Цена за единицу,
руб. без НДС</t>
  </si>
  <si>
    <t>№ партии</t>
  </si>
  <si>
    <t>№ поз.</t>
  </si>
  <si>
    <t>Единица измерения</t>
  </si>
  <si>
    <t>Количество</t>
  </si>
  <si>
    <t>РФ</t>
  </si>
  <si>
    <t>Наименование обоудования / ПО
с указанием Технических характеристик (описание)</t>
  </si>
  <si>
    <t>Артикул, тип, марка / Каталожный номер ПО</t>
  </si>
  <si>
    <t>Изготовитель (производитель) оборудования/
правообладатель ПО</t>
  </si>
  <si>
    <t>Страна происхождения товара</t>
  </si>
  <si>
    <t>Страна регистрации2 производителя / правообладателя ПО</t>
  </si>
  <si>
    <t>Код ОКПД2</t>
  </si>
  <si>
    <t>НДС, руб.</t>
  </si>
  <si>
    <t>Срок предоставления права использования</t>
  </si>
  <si>
    <t>Страной происхождения товара считается государство, на территории которого товар был полностью произведен или подвергнут достаточной обработке/переработке в соответствии с настоящими Правилами</t>
  </si>
  <si>
    <t>Страна регистрации производителя — это страна, в которой зарегистрирована торговая марка, а не место производства товара.</t>
  </si>
  <si>
    <t>Реестре российской промышленной продукции (ПП РФ 719)</t>
  </si>
  <si>
    <t>Единый реестр российской радиоэлектронной продукции (ПП РФ 878)</t>
  </si>
  <si>
    <t>Едином реестре российских программ для электронных вычислительных машин и баз данных (ПП РФ 1236)</t>
  </si>
  <si>
    <t xml:space="preserve">Порядковый номер реестровой записи в 
Реестре российской промышленной продукции (ПП РФ 719) или Единый реестр российской радиоэлектронной продукции (ПП РФ 878) / 
Едином реестре российских программ для электронных вычислительных машин и баз данных (ПП РФ </t>
  </si>
  <si>
    <t>Общая стоимость,
руб. без НДС</t>
  </si>
  <si>
    <t>Общая стоимость с НДС,
руб. с НДС</t>
  </si>
  <si>
    <t>Срок поставки / Срок передачи права пользования</t>
  </si>
  <si>
    <t>Перечень сопроводительных документов для оборудования ( в том числе подтверждающих качество Товара)</t>
  </si>
  <si>
    <t>Мнемонический щит управления</t>
  </si>
  <si>
    <t>58252232.425200.0013.401.МЩУ ГЩУ</t>
  </si>
  <si>
    <t>* Примечание: Указанные в настоящем ТТ ссылки на ТУ, марку (тип) продукции носят описательный, а не обязательный характер. В случае, если Участником предлагается эквивалентная продукция требуемой Заказчику продукции или ее составных частей, он должен в обязательном порядке в составе своего предложения предоставить подробное техническое описание предлагаемого к поставке эквивалента, в объеме не менее установленных в настоящем ТТ требований. Эквивалентная продукция – это продукция, которая по техническим и функциональным характеристикам не уступает характеристикам, заявленным в документации о закупке, в том числе, по гарантийным срокам и срокам эксплуатации.</t>
  </si>
  <si>
    <t>Итого стоимость Оборудования</t>
  </si>
  <si>
    <t>Приложение № 1 к Техническим требованиям</t>
  </si>
  <si>
    <t>СПЕЦИФИКАЦИЯ ПОСТАВЛЯЕМОГО ОБОРУДОВАНИЯ</t>
  </si>
  <si>
    <t>ОКПД2 28.99.39.190 Поставка резервного пульта управления Чебоксарской ГЭС в г. Новочебоксарск Чувашской республики, а именно:</t>
  </si>
  <si>
    <t>Резервный пуль-стол с комплектом кабеля для подключения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</si>
</sst>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,##0&quot; ₽&quot;"/>
    <numFmt numFmtId="167" formatCode="#,##0.000"/>
    <numFmt numFmtId="168" formatCode="_-* #,##0_р_._-;\-* #,##0_р_._-;_-* &quot;-&quot;??_р_._-;_-@_-"/>
  </numFmts>
  <fonts count="39" x14ac:knownFonts="1">
    <font>
      <sz val="10"/>
      <color indexed="8"/>
      <name val="Arial Cy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Helvetica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Arial Cy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name val="MS Sans Serif"/>
      <family val="2"/>
      <charset val="204"/>
    </font>
    <font>
      <u/>
      <sz val="11"/>
      <color theme="10"/>
      <name val="Helvetica"/>
      <family val="2"/>
      <charset val="204"/>
      <scheme val="minor"/>
    </font>
    <font>
      <sz val="10"/>
      <name val="Arial Cy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 applyNumberFormat="0" applyFill="0" applyBorder="0" applyProtection="0"/>
    <xf numFmtId="0" fontId="9" fillId="0" borderId="1"/>
    <xf numFmtId="0" fontId="10" fillId="0" borderId="1"/>
    <xf numFmtId="0" fontId="11" fillId="0" borderId="1"/>
    <xf numFmtId="0" fontId="9" fillId="0" borderId="1"/>
    <xf numFmtId="0" fontId="13" fillId="0" borderId="1"/>
    <xf numFmtId="0" fontId="10" fillId="0" borderId="1"/>
    <xf numFmtId="164" fontId="9" fillId="0" borderId="1" applyFont="0" applyFill="0" applyBorder="0" applyAlignment="0" applyProtection="0"/>
    <xf numFmtId="0" fontId="6" fillId="0" borderId="1"/>
    <xf numFmtId="0" fontId="14" fillId="0" borderId="1"/>
    <xf numFmtId="0" fontId="5" fillId="0" borderId="1"/>
    <xf numFmtId="0" fontId="13" fillId="0" borderId="1"/>
    <xf numFmtId="0" fontId="9" fillId="0" borderId="1"/>
    <xf numFmtId="0" fontId="16" fillId="0" borderId="1"/>
    <xf numFmtId="0" fontId="17" fillId="0" borderId="1"/>
    <xf numFmtId="0" fontId="16" fillId="0" borderId="1"/>
    <xf numFmtId="0" fontId="18" fillId="0" borderId="1"/>
    <xf numFmtId="0" fontId="19" fillId="0" borderId="1"/>
    <xf numFmtId="0" fontId="20" fillId="0" borderId="1" applyNumberFormat="0" applyFill="0" applyBorder="0" applyProtection="0"/>
    <xf numFmtId="0" fontId="21" fillId="0" borderId="1"/>
    <xf numFmtId="0" fontId="4" fillId="0" borderId="1"/>
    <xf numFmtId="0" fontId="9" fillId="0" borderId="1"/>
    <xf numFmtId="0" fontId="4" fillId="0" borderId="1"/>
    <xf numFmtId="0" fontId="16" fillId="0" borderId="1"/>
    <xf numFmtId="0" fontId="22" fillId="0" borderId="1"/>
    <xf numFmtId="0" fontId="20" fillId="0" borderId="1" applyNumberFormat="0" applyFill="0" applyBorder="0" applyProtection="0"/>
    <xf numFmtId="0" fontId="20" fillId="0" borderId="1" applyNumberFormat="0" applyFill="0" applyBorder="0" applyProtection="0"/>
    <xf numFmtId="0" fontId="3" fillId="0" borderId="1"/>
    <xf numFmtId="0" fontId="20" fillId="0" borderId="1" applyNumberFormat="0" applyFill="0" applyBorder="0" applyProtection="0"/>
    <xf numFmtId="0" fontId="3" fillId="0" borderId="1"/>
    <xf numFmtId="0" fontId="16" fillId="0" borderId="1"/>
    <xf numFmtId="0" fontId="20" fillId="0" borderId="1" applyNumberFormat="0" applyFill="0" applyBorder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20" fillId="0" borderId="1" applyNumberFormat="0" applyFill="0" applyBorder="0" applyProtection="0"/>
    <xf numFmtId="0" fontId="16" fillId="0" borderId="1"/>
    <xf numFmtId="0" fontId="16" fillId="0" borderId="1"/>
    <xf numFmtId="0" fontId="16" fillId="0" borderId="1"/>
    <xf numFmtId="0" fontId="16" fillId="0" borderId="1"/>
    <xf numFmtId="0" fontId="23" fillId="0" borderId="1"/>
    <xf numFmtId="0" fontId="23" fillId="0" borderId="1"/>
    <xf numFmtId="0" fontId="16" fillId="0" borderId="1"/>
    <xf numFmtId="0" fontId="24" fillId="0" borderId="1" applyNumberFormat="0" applyFont="0" applyAlignment="0"/>
    <xf numFmtId="0" fontId="25" fillId="0" borderId="1" applyNumberFormat="0" applyFill="0" applyBorder="0" applyAlignment="0" applyProtection="0"/>
    <xf numFmtId="0" fontId="2" fillId="0" borderId="1"/>
    <xf numFmtId="0" fontId="16" fillId="0" borderId="1"/>
    <xf numFmtId="0" fontId="26" fillId="0" borderId="1"/>
    <xf numFmtId="0" fontId="27" fillId="0" borderId="1"/>
    <xf numFmtId="0" fontId="13" fillId="0" borderId="1"/>
    <xf numFmtId="0" fontId="1" fillId="0" borderId="1"/>
    <xf numFmtId="0" fontId="27" fillId="0" borderId="1"/>
  </cellStyleXfs>
  <cellXfs count="168">
    <xf numFmtId="0" fontId="0" fillId="0" borderId="0" xfId="0"/>
    <xf numFmtId="0" fontId="0" fillId="0" borderId="3" xfId="0" applyBorder="1"/>
    <xf numFmtId="0" fontId="7" fillId="2" borderId="3" xfId="0" applyNumberFormat="1" applyFont="1" applyFill="1" applyBorder="1" applyAlignment="1">
      <alignment horizontal="left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4" xfId="0" applyBorder="1"/>
    <xf numFmtId="0" fontId="0" fillId="0" borderId="7" xfId="0" applyBorder="1"/>
    <xf numFmtId="49" fontId="7" fillId="2" borderId="2" xfId="0" applyNumberFormat="1" applyFont="1" applyFill="1" applyBorder="1" applyAlignment="1">
      <alignment horizontal="left" wrapText="1"/>
    </xf>
    <xf numFmtId="0" fontId="0" fillId="0" borderId="8" xfId="0" applyBorder="1"/>
    <xf numFmtId="0" fontId="7" fillId="2" borderId="2" xfId="0" applyNumberFormat="1" applyFont="1" applyFill="1" applyBorder="1" applyAlignment="1">
      <alignment horizontal="right" vertical="center" wrapText="1"/>
    </xf>
    <xf numFmtId="166" fontId="0" fillId="2" borderId="5" xfId="0" applyNumberFormat="1" applyFill="1" applyBorder="1"/>
    <xf numFmtId="167" fontId="0" fillId="2" borderId="3" xfId="0" applyNumberFormat="1" applyFill="1" applyBorder="1"/>
    <xf numFmtId="49" fontId="7" fillId="3" borderId="2" xfId="0" applyNumberFormat="1" applyFont="1" applyFill="1" applyBorder="1" applyAlignment="1">
      <alignment horizontal="left" wrapText="1"/>
    </xf>
    <xf numFmtId="49" fontId="7" fillId="3" borderId="2" xfId="0" applyNumberFormat="1" applyFont="1" applyFill="1" applyBorder="1" applyAlignment="1">
      <alignment horizontal="left" vertical="center" wrapText="1"/>
    </xf>
    <xf numFmtId="166" fontId="0" fillId="2" borderId="3" xfId="0" applyNumberFormat="1" applyFill="1" applyBorder="1"/>
    <xf numFmtId="0" fontId="7" fillId="2" borderId="2" xfId="0" applyNumberFormat="1" applyFont="1" applyFill="1" applyBorder="1" applyAlignment="1">
      <alignment horizontal="left" wrapText="1"/>
    </xf>
    <xf numFmtId="0" fontId="7" fillId="2" borderId="6" xfId="0" applyNumberFormat="1" applyFont="1" applyFill="1" applyBorder="1" applyAlignment="1">
      <alignment horizontal="left" wrapText="1"/>
    </xf>
    <xf numFmtId="0" fontId="0" fillId="0" borderId="6" xfId="0" applyBorder="1"/>
    <xf numFmtId="49" fontId="8" fillId="0" borderId="1" xfId="1" applyNumberFormat="1" applyFont="1" applyAlignment="1">
      <alignment vertical="center"/>
    </xf>
    <xf numFmtId="0" fontId="8" fillId="0" borderId="1" xfId="1" applyFont="1" applyAlignment="1">
      <alignment vertical="center"/>
    </xf>
    <xf numFmtId="49" fontId="8" fillId="0" borderId="1" xfId="2" applyNumberFormat="1" applyFont="1" applyAlignment="1">
      <alignment vertical="center"/>
    </xf>
    <xf numFmtId="168" fontId="12" fillId="0" borderId="1" xfId="1" applyNumberFormat="1" applyFont="1" applyAlignment="1">
      <alignment horizontal="center" vertical="center" wrapText="1"/>
    </xf>
    <xf numFmtId="0" fontId="8" fillId="0" borderId="1" xfId="1" applyFont="1" applyAlignment="1">
      <alignment horizontal="center" vertical="center" wrapText="1"/>
    </xf>
    <xf numFmtId="4" fontId="8" fillId="0" borderId="1" xfId="1" applyNumberFormat="1" applyFont="1" applyAlignment="1">
      <alignment vertical="center"/>
    </xf>
    <xf numFmtId="49" fontId="12" fillId="0" borderId="1" xfId="1" applyNumberFormat="1" applyFont="1" applyAlignment="1">
      <alignment horizontal="left" vertical="center"/>
    </xf>
    <xf numFmtId="0" fontId="12" fillId="0" borderId="1" xfId="2" applyFont="1" applyAlignment="1">
      <alignment vertical="center"/>
    </xf>
    <xf numFmtId="0" fontId="12" fillId="0" borderId="1" xfId="2" applyFont="1" applyAlignment="1">
      <alignment horizontal="left" vertical="center"/>
    </xf>
    <xf numFmtId="165" fontId="12" fillId="0" borderId="1" xfId="2" applyNumberFormat="1" applyFont="1" applyAlignment="1">
      <alignment vertical="center"/>
    </xf>
    <xf numFmtId="0" fontId="12" fillId="0" borderId="1" xfId="2" applyFont="1" applyAlignment="1">
      <alignment horizontal="center" vertical="center"/>
    </xf>
    <xf numFmtId="0" fontId="8" fillId="0" borderId="1" xfId="2" applyFont="1" applyAlignment="1">
      <alignment horizontal="center" vertical="center"/>
    </xf>
    <xf numFmtId="4" fontId="12" fillId="0" borderId="1" xfId="1" applyNumberFormat="1" applyFont="1" applyAlignment="1">
      <alignment vertical="center"/>
    </xf>
    <xf numFmtId="0" fontId="12" fillId="0" borderId="1" xfId="1" applyFont="1" applyAlignment="1">
      <alignment vertical="center"/>
    </xf>
    <xf numFmtId="0" fontId="8" fillId="4" borderId="9" xfId="4" applyFont="1" applyFill="1" applyBorder="1" applyAlignment="1">
      <alignment horizontal="center" vertical="center"/>
    </xf>
    <xf numFmtId="49" fontId="8" fillId="4" borderId="15" xfId="4" applyNumberFormat="1" applyFont="1" applyFill="1" applyBorder="1" applyAlignment="1">
      <alignment horizontal="center" vertical="center" wrapText="1"/>
    </xf>
    <xf numFmtId="0" fontId="8" fillId="4" borderId="15" xfId="4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left" vertical="center" wrapText="1"/>
    </xf>
    <xf numFmtId="1" fontId="8" fillId="4" borderId="9" xfId="4" applyNumberFormat="1" applyFont="1" applyFill="1" applyBorder="1" applyAlignment="1">
      <alignment horizontal="center" vertical="center"/>
    </xf>
    <xf numFmtId="0" fontId="8" fillId="4" borderId="1" xfId="1" applyFont="1" applyFill="1" applyAlignment="1">
      <alignment vertical="center"/>
    </xf>
    <xf numFmtId="0" fontId="8" fillId="4" borderId="1" xfId="1" applyFont="1" applyFill="1" applyAlignment="1">
      <alignment vertical="center" wrapText="1"/>
    </xf>
    <xf numFmtId="0" fontId="8" fillId="4" borderId="1" xfId="1" applyFont="1" applyFill="1" applyAlignment="1">
      <alignment horizontal="right" vertical="center" wrapText="1"/>
    </xf>
    <xf numFmtId="0" fontId="8" fillId="4" borderId="1" xfId="1" applyFont="1" applyFill="1" applyAlignment="1">
      <alignment horizontal="left" vertical="center" wrapText="1"/>
    </xf>
    <xf numFmtId="165" fontId="8" fillId="4" borderId="1" xfId="1" applyNumberFormat="1" applyFont="1" applyFill="1" applyAlignment="1">
      <alignment vertical="center" wrapText="1"/>
    </xf>
    <xf numFmtId="0" fontId="8" fillId="4" borderId="1" xfId="1" applyFont="1" applyFill="1" applyAlignment="1">
      <alignment horizontal="center" vertical="center" wrapText="1"/>
    </xf>
    <xf numFmtId="3" fontId="8" fillId="4" borderId="1" xfId="1" applyNumberFormat="1" applyFont="1" applyFill="1" applyAlignment="1">
      <alignment horizontal="right" vertical="center" wrapText="1"/>
    </xf>
    <xf numFmtId="0" fontId="12" fillId="4" borderId="1" xfId="1" applyFont="1" applyFill="1" applyAlignment="1">
      <alignment vertical="center"/>
    </xf>
    <xf numFmtId="0" fontId="12" fillId="4" borderId="1" xfId="1" applyFont="1" applyFill="1" applyAlignment="1">
      <alignment vertical="center" wrapText="1"/>
    </xf>
    <xf numFmtId="0" fontId="12" fillId="4" borderId="1" xfId="1" applyFont="1" applyFill="1" applyAlignment="1">
      <alignment horizontal="right" vertical="center" wrapText="1"/>
    </xf>
    <xf numFmtId="0" fontId="12" fillId="4" borderId="1" xfId="1" applyFont="1" applyFill="1" applyAlignment="1">
      <alignment horizontal="left" vertical="center" wrapText="1"/>
    </xf>
    <xf numFmtId="165" fontId="12" fillId="4" borderId="1" xfId="1" applyNumberFormat="1" applyFont="1" applyFill="1" applyAlignment="1">
      <alignment vertical="center" wrapText="1"/>
    </xf>
    <xf numFmtId="0" fontId="12" fillId="4" borderId="1" xfId="1" applyFont="1" applyFill="1" applyAlignment="1">
      <alignment horizontal="center" vertical="center" wrapText="1"/>
    </xf>
    <xf numFmtId="3" fontId="12" fillId="4" borderId="1" xfId="1" applyNumberFormat="1" applyFont="1" applyFill="1" applyAlignment="1">
      <alignment horizontal="right" vertical="center" wrapText="1"/>
    </xf>
    <xf numFmtId="16" fontId="8" fillId="4" borderId="1" xfId="1" applyNumberFormat="1" applyFont="1" applyFill="1" applyAlignment="1">
      <alignment vertical="center"/>
    </xf>
    <xf numFmtId="3" fontId="8" fillId="0" borderId="1" xfId="1" applyNumberFormat="1" applyFont="1" applyAlignment="1">
      <alignment horizontal="center" vertical="center" wrapText="1"/>
    </xf>
    <xf numFmtId="4" fontId="8" fillId="0" borderId="1" xfId="1" applyNumberFormat="1" applyFont="1" applyAlignment="1">
      <alignment horizontal="center" vertical="center" wrapText="1"/>
    </xf>
    <xf numFmtId="16" fontId="12" fillId="4" borderId="1" xfId="1" applyNumberFormat="1" applyFont="1" applyFill="1" applyAlignment="1">
      <alignment vertical="center"/>
    </xf>
    <xf numFmtId="165" fontId="8" fillId="4" borderId="1" xfId="1" applyNumberFormat="1" applyFont="1" applyFill="1" applyAlignment="1">
      <alignment horizontal="right" vertical="center" wrapText="1"/>
    </xf>
    <xf numFmtId="4" fontId="8" fillId="4" borderId="1" xfId="1" applyNumberFormat="1" applyFont="1" applyFill="1" applyAlignment="1">
      <alignment horizontal="right" vertical="center" wrapText="1"/>
    </xf>
    <xf numFmtId="4" fontId="12" fillId="0" borderId="1" xfId="1" applyNumberFormat="1" applyFont="1" applyAlignment="1">
      <alignment horizontal="center" vertical="center" wrapText="1"/>
    </xf>
    <xf numFmtId="16" fontId="12" fillId="0" borderId="1" xfId="1" applyNumberFormat="1" applyFont="1" applyAlignment="1">
      <alignment vertical="top"/>
    </xf>
    <xf numFmtId="0" fontId="12" fillId="0" borderId="1" xfId="1" applyFont="1" applyAlignment="1">
      <alignment vertical="center" wrapText="1"/>
    </xf>
    <xf numFmtId="0" fontId="12" fillId="0" borderId="1" xfId="1" applyFont="1" applyAlignment="1">
      <alignment horizontal="right" vertical="center" wrapText="1"/>
    </xf>
    <xf numFmtId="0" fontId="8" fillId="0" borderId="1" xfId="1" applyFont="1" applyAlignment="1">
      <alignment horizontal="left" vertical="center" wrapText="1"/>
    </xf>
    <xf numFmtId="165" fontId="12" fillId="0" borderId="1" xfId="1" applyNumberFormat="1" applyFont="1" applyAlignment="1">
      <alignment vertical="center" wrapText="1"/>
    </xf>
    <xf numFmtId="0" fontId="12" fillId="0" borderId="1" xfId="1" applyFont="1" applyAlignment="1">
      <alignment horizontal="center" vertical="center" wrapText="1"/>
    </xf>
    <xf numFmtId="4" fontId="9" fillId="0" borderId="1" xfId="1" applyNumberFormat="1"/>
    <xf numFmtId="0" fontId="9" fillId="0" borderId="1" xfId="1"/>
    <xf numFmtId="0" fontId="12" fillId="0" borderId="1" xfId="1" applyFont="1" applyAlignment="1">
      <alignment horizontal="left" vertical="center" wrapText="1"/>
    </xf>
    <xf numFmtId="164" fontId="8" fillId="0" borderId="1" xfId="7" applyFont="1" applyFill="1" applyBorder="1" applyAlignment="1">
      <alignment horizontal="right"/>
    </xf>
    <xf numFmtId="0" fontId="8" fillId="0" borderId="1" xfId="1" applyFont="1"/>
    <xf numFmtId="0" fontId="8" fillId="0" borderId="1" xfId="1" applyFont="1" applyAlignment="1">
      <alignment horizontal="left" vertical="center"/>
    </xf>
    <xf numFmtId="165" fontId="8" fillId="0" borderId="1" xfId="1" applyNumberFormat="1" applyFont="1" applyAlignment="1">
      <alignment vertical="center"/>
    </xf>
    <xf numFmtId="0" fontId="8" fillId="0" borderId="1" xfId="1" applyFont="1" applyAlignment="1">
      <alignment horizontal="center" vertical="center"/>
    </xf>
    <xf numFmtId="4" fontId="8" fillId="4" borderId="9" xfId="4" applyNumberFormat="1" applyFont="1" applyFill="1" applyBorder="1" applyAlignment="1">
      <alignment horizontal="center" vertical="center"/>
    </xf>
    <xf numFmtId="0" fontId="8" fillId="4" borderId="18" xfId="4" applyFont="1" applyFill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3" fontId="8" fillId="4" borderId="9" xfId="4" applyNumberFormat="1" applyFont="1" applyFill="1" applyBorder="1" applyAlignment="1">
      <alignment horizontal="right" vertical="center"/>
    </xf>
    <xf numFmtId="0" fontId="8" fillId="4" borderId="9" xfId="4" applyFont="1" applyFill="1" applyBorder="1" applyAlignment="1">
      <alignment horizontal="center" vertical="center" wrapText="1"/>
    </xf>
    <xf numFmtId="4" fontId="15" fillId="4" borderId="9" xfId="12" applyNumberFormat="1" applyFont="1" applyFill="1" applyBorder="1" applyAlignment="1">
      <alignment horizontal="center" vertical="center"/>
    </xf>
    <xf numFmtId="4" fontId="8" fillId="4" borderId="9" xfId="12" applyNumberFormat="1" applyFont="1" applyFill="1" applyBorder="1" applyAlignment="1">
      <alignment horizontal="center" vertical="center"/>
    </xf>
    <xf numFmtId="1" fontId="15" fillId="4" borderId="9" xfId="4" applyNumberFormat="1" applyFont="1" applyFill="1" applyBorder="1" applyAlignment="1">
      <alignment horizontal="center" vertical="center"/>
    </xf>
    <xf numFmtId="1" fontId="8" fillId="0" borderId="1" xfId="1" applyNumberFormat="1" applyFont="1" applyAlignment="1">
      <alignment vertical="center"/>
    </xf>
    <xf numFmtId="0" fontId="8" fillId="0" borderId="1" xfId="1" applyFont="1" applyAlignment="1">
      <alignment horizontal="right" vertical="center"/>
    </xf>
    <xf numFmtId="1" fontId="8" fillId="0" borderId="1" xfId="1" applyNumberFormat="1" applyFont="1" applyAlignment="1">
      <alignment horizontal="right" vertical="center"/>
    </xf>
    <xf numFmtId="0" fontId="28" fillId="0" borderId="1" xfId="9" applyFont="1"/>
    <xf numFmtId="0" fontId="28" fillId="4" borderId="1" xfId="9" applyFont="1" applyFill="1" applyAlignment="1">
      <alignment horizontal="center" vertical="center" wrapText="1"/>
    </xf>
    <xf numFmtId="0" fontId="28" fillId="4" borderId="1" xfId="9" applyFont="1" applyFill="1"/>
    <xf numFmtId="0" fontId="29" fillId="4" borderId="1" xfId="9" applyFont="1" applyFill="1" applyAlignment="1">
      <alignment horizontal="right" vertical="center"/>
    </xf>
    <xf numFmtId="0" fontId="28" fillId="0" borderId="1" xfId="9" applyFont="1" applyAlignment="1">
      <alignment horizontal="center" vertical="center"/>
    </xf>
    <xf numFmtId="4" fontId="28" fillId="4" borderId="1" xfId="9" applyNumberFormat="1" applyFont="1" applyFill="1"/>
    <xf numFmtId="0" fontId="33" fillId="0" borderId="9" xfId="45" applyFont="1" applyFill="1" applyBorder="1" applyAlignment="1">
      <alignment horizontal="center" vertical="center" wrapText="1"/>
    </xf>
    <xf numFmtId="0" fontId="34" fillId="0" borderId="20" xfId="9" applyFont="1" applyBorder="1" applyAlignment="1">
      <alignment horizontal="center" vertical="center" wrapText="1"/>
    </xf>
    <xf numFmtId="0" fontId="35" fillId="0" borderId="21" xfId="9" applyFont="1" applyBorder="1" applyAlignment="1">
      <alignment horizontal="center" vertical="center" wrapText="1"/>
    </xf>
    <xf numFmtId="0" fontId="35" fillId="0" borderId="19" xfId="9" applyFont="1" applyBorder="1" applyAlignment="1">
      <alignment horizontal="center" vertical="center" wrapText="1"/>
    </xf>
    <xf numFmtId="0" fontId="28" fillId="5" borderId="20" xfId="9" applyFont="1" applyFill="1" applyBorder="1"/>
    <xf numFmtId="0" fontId="28" fillId="5" borderId="1" xfId="9" applyFont="1" applyFill="1"/>
    <xf numFmtId="4" fontId="31" fillId="0" borderId="9" xfId="9" applyNumberFormat="1" applyFont="1" applyBorder="1" applyAlignment="1">
      <alignment horizontal="right" vertical="center"/>
    </xf>
    <xf numFmtId="4" fontId="31" fillId="0" borderId="21" xfId="9" applyNumberFormat="1" applyFont="1" applyBorder="1" applyAlignment="1">
      <alignment horizontal="right" vertical="center"/>
    </xf>
    <xf numFmtId="0" fontId="28" fillId="0" borderId="20" xfId="9" applyFont="1" applyBorder="1"/>
    <xf numFmtId="0" fontId="31" fillId="0" borderId="1" xfId="9" applyFont="1" applyAlignment="1">
      <alignment horizontal="right" vertical="center"/>
    </xf>
    <xf numFmtId="4" fontId="31" fillId="0" borderId="1" xfId="9" applyNumberFormat="1" applyFont="1" applyAlignment="1">
      <alignment horizontal="right"/>
    </xf>
    <xf numFmtId="0" fontId="28" fillId="0" borderId="1" xfId="9" applyFont="1" applyAlignment="1">
      <alignment horizontal="center"/>
    </xf>
    <xf numFmtId="0" fontId="28" fillId="0" borderId="1" xfId="9" applyFont="1" applyAlignment="1">
      <alignment horizontal="center" vertical="center" wrapText="1"/>
    </xf>
    <xf numFmtId="4" fontId="28" fillId="0" borderId="1" xfId="9" applyNumberFormat="1" applyFont="1"/>
    <xf numFmtId="0" fontId="34" fillId="0" borderId="9" xfId="9" applyFont="1" applyBorder="1" applyAlignment="1">
      <alignment horizontal="center" vertical="center" wrapText="1"/>
    </xf>
    <xf numFmtId="0" fontId="33" fillId="0" borderId="20" xfId="45" applyFont="1" applyFill="1" applyBorder="1" applyAlignment="1">
      <alignment horizontal="center" vertical="center" wrapText="1"/>
    </xf>
    <xf numFmtId="4" fontId="34" fillId="0" borderId="9" xfId="9" applyNumberFormat="1" applyFont="1" applyBorder="1" applyAlignment="1">
      <alignment horizontal="center" vertical="center" wrapText="1"/>
    </xf>
    <xf numFmtId="0" fontId="34" fillId="0" borderId="21" xfId="9" applyFont="1" applyBorder="1" applyAlignment="1">
      <alignment horizontal="center" vertical="center" wrapText="1"/>
    </xf>
    <xf numFmtId="0" fontId="28" fillId="0" borderId="26" xfId="9" applyFont="1" applyBorder="1" applyAlignment="1">
      <alignment vertical="top"/>
    </xf>
    <xf numFmtId="0" fontId="28" fillId="0" borderId="1" xfId="9" applyFont="1" applyAlignment="1">
      <alignment vertical="top"/>
    </xf>
    <xf numFmtId="0" fontId="28" fillId="0" borderId="1" xfId="9" applyFont="1" applyAlignment="1">
      <alignment horizontal="center" vertical="top"/>
    </xf>
    <xf numFmtId="0" fontId="37" fillId="5" borderId="19" xfId="44" applyFont="1" applyFill="1" applyBorder="1" applyAlignment="1">
      <alignment horizontal="center" vertical="center" wrapText="1"/>
    </xf>
    <xf numFmtId="0" fontId="37" fillId="5" borderId="19" xfId="44" applyFont="1" applyFill="1" applyBorder="1" applyAlignment="1">
      <alignment horizontal="centerContinuous" vertical="center" wrapText="1"/>
    </xf>
    <xf numFmtId="1" fontId="37" fillId="5" borderId="19" xfId="44" applyNumberFormat="1" applyFont="1" applyFill="1" applyBorder="1" applyAlignment="1">
      <alignment horizontal="center" vertical="center" wrapText="1"/>
    </xf>
    <xf numFmtId="4" fontId="37" fillId="5" borderId="19" xfId="44" applyNumberFormat="1" applyFont="1" applyFill="1" applyBorder="1" applyAlignment="1">
      <alignment horizontal="centerContinuous" vertical="center" wrapText="1"/>
    </xf>
    <xf numFmtId="0" fontId="38" fillId="5" borderId="9" xfId="18" applyFont="1" applyFill="1" applyBorder="1" applyAlignment="1">
      <alignment vertical="center" wrapText="1"/>
    </xf>
    <xf numFmtId="0" fontId="38" fillId="5" borderId="21" xfId="18" applyFont="1" applyFill="1" applyBorder="1" applyAlignment="1">
      <alignment vertical="center" wrapText="1"/>
    </xf>
    <xf numFmtId="0" fontId="23" fillId="0" borderId="19" xfId="44" applyFont="1" applyBorder="1" applyAlignment="1">
      <alignment horizontal="left" vertical="top" wrapText="1"/>
    </xf>
    <xf numFmtId="0" fontId="23" fillId="0" borderId="19" xfId="44" applyFont="1" applyBorder="1" applyAlignment="1">
      <alignment horizontal="center" vertical="top" wrapText="1"/>
    </xf>
    <xf numFmtId="0" fontId="23" fillId="0" borderId="19" xfId="44" applyFont="1" applyBorder="1" applyAlignment="1">
      <alignment horizontal="centerContinuous" vertical="top" wrapText="1"/>
    </xf>
    <xf numFmtId="1" fontId="23" fillId="0" borderId="19" xfId="44" applyNumberFormat="1" applyFont="1" applyBorder="1" applyAlignment="1">
      <alignment horizontal="center" vertical="top" wrapText="1"/>
    </xf>
    <xf numFmtId="0" fontId="28" fillId="0" borderId="1" xfId="9" applyFont="1" applyAlignment="1">
      <alignment horizontal="right"/>
    </xf>
    <xf numFmtId="4" fontId="23" fillId="0" borderId="19" xfId="44" applyNumberFormat="1" applyFont="1" applyBorder="1" applyAlignment="1">
      <alignment horizontal="right" vertical="top" wrapText="1"/>
    </xf>
    <xf numFmtId="14" fontId="28" fillId="0" borderId="1" xfId="9" applyNumberFormat="1" applyFont="1"/>
    <xf numFmtId="14" fontId="38" fillId="0" borderId="26" xfId="18" applyNumberFormat="1" applyFont="1" applyFill="1" applyBorder="1" applyAlignment="1">
      <alignment horizontal="center" vertical="top" wrapText="1"/>
    </xf>
    <xf numFmtId="0" fontId="8" fillId="0" borderId="17" xfId="3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12" fillId="0" borderId="17" xfId="3" applyFont="1" applyBorder="1" applyAlignment="1">
      <alignment horizontal="left" vertical="center" wrapText="1"/>
    </xf>
    <xf numFmtId="49" fontId="8" fillId="0" borderId="1" xfId="1" applyNumberFormat="1" applyFont="1" applyAlignment="1">
      <alignment horizontal="right" vertical="center"/>
    </xf>
    <xf numFmtId="0" fontId="8" fillId="0" borderId="1" xfId="3" applyFont="1" applyAlignment="1">
      <alignment horizontal="center" vertical="center" wrapText="1"/>
    </xf>
    <xf numFmtId="0" fontId="12" fillId="0" borderId="1" xfId="3" applyFont="1" applyAlignment="1">
      <alignment horizontal="center" vertical="center" wrapText="1"/>
    </xf>
    <xf numFmtId="0" fontId="8" fillId="0" borderId="12" xfId="3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12" fillId="0" borderId="12" xfId="3" applyFont="1" applyBorder="1" applyAlignment="1">
      <alignment horizontal="left" vertical="center" wrapText="1"/>
    </xf>
    <xf numFmtId="0" fontId="8" fillId="0" borderId="1" xfId="3" applyFont="1" applyAlignment="1">
      <alignment horizontal="left" vertical="center" wrapText="1"/>
    </xf>
    <xf numFmtId="0" fontId="8" fillId="0" borderId="1" xfId="1" applyFont="1" applyAlignment="1">
      <alignment horizontal="left" vertical="center" wrapText="1"/>
    </xf>
    <xf numFmtId="164" fontId="8" fillId="0" borderId="1" xfId="7" applyFont="1" applyFill="1" applyAlignment="1">
      <alignment horizontal="left"/>
    </xf>
    <xf numFmtId="49" fontId="8" fillId="0" borderId="9" xfId="4" applyNumberFormat="1" applyFont="1" applyBorder="1" applyAlignment="1">
      <alignment horizontal="center" vertical="center" wrapText="1"/>
    </xf>
    <xf numFmtId="49" fontId="8" fillId="4" borderId="9" xfId="4" applyNumberFormat="1" applyFont="1" applyFill="1" applyBorder="1" applyAlignment="1">
      <alignment horizontal="center" vertical="center"/>
    </xf>
    <xf numFmtId="0" fontId="8" fillId="0" borderId="9" xfId="4" applyFont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165" fontId="8" fillId="0" borderId="13" xfId="5" applyNumberFormat="1" applyFont="1" applyBorder="1" applyAlignment="1">
      <alignment horizontal="center" vertical="center" wrapText="1"/>
    </xf>
    <xf numFmtId="165" fontId="8" fillId="4" borderId="14" xfId="5" applyNumberFormat="1" applyFont="1" applyFill="1" applyBorder="1" applyAlignment="1">
      <alignment horizontal="center" vertical="center" wrapText="1"/>
    </xf>
    <xf numFmtId="49" fontId="8" fillId="4" borderId="15" xfId="4" applyNumberFormat="1" applyFont="1" applyFill="1" applyBorder="1" applyAlignment="1">
      <alignment horizontal="center" vertical="top" wrapText="1"/>
    </xf>
    <xf numFmtId="49" fontId="8" fillId="4" borderId="16" xfId="4" applyNumberFormat="1" applyFont="1" applyFill="1" applyBorder="1" applyAlignment="1">
      <alignment horizontal="center" vertical="top" wrapText="1"/>
    </xf>
    <xf numFmtId="49" fontId="8" fillId="4" borderId="10" xfId="4" applyNumberFormat="1" applyFont="1" applyFill="1" applyBorder="1" applyAlignment="1">
      <alignment horizontal="center" vertical="top" wrapText="1"/>
    </xf>
    <xf numFmtId="0" fontId="8" fillId="4" borderId="15" xfId="1" applyFont="1" applyFill="1" applyBorder="1" applyAlignment="1">
      <alignment horizontal="left" vertical="top" wrapText="1"/>
    </xf>
    <xf numFmtId="0" fontId="8" fillId="4" borderId="16" xfId="1" applyFont="1" applyFill="1" applyBorder="1" applyAlignment="1">
      <alignment horizontal="left" vertical="top" wrapText="1"/>
    </xf>
    <xf numFmtId="0" fontId="8" fillId="4" borderId="10" xfId="1" applyFont="1" applyFill="1" applyBorder="1" applyAlignment="1">
      <alignment horizontal="left" vertical="top" wrapText="1"/>
    </xf>
    <xf numFmtId="16" fontId="12" fillId="4" borderId="17" xfId="1" applyNumberFormat="1" applyFont="1" applyFill="1" applyBorder="1" applyAlignment="1">
      <alignment horizontal="center" vertical="top"/>
    </xf>
    <xf numFmtId="49" fontId="8" fillId="0" borderId="1" xfId="1" applyNumberFormat="1" applyFont="1" applyAlignment="1">
      <alignment horizontal="left"/>
    </xf>
    <xf numFmtId="0" fontId="35" fillId="0" borderId="1" xfId="9" applyFont="1" applyAlignment="1">
      <alignment horizontal="left" vertical="top" wrapText="1"/>
    </xf>
    <xf numFmtId="0" fontId="28" fillId="0" borderId="1" xfId="9" applyFont="1" applyAlignment="1">
      <alignment horizontal="right" vertical="top"/>
    </xf>
    <xf numFmtId="0" fontId="32" fillId="0" borderId="1" xfId="45" applyFont="1" applyBorder="1" applyAlignment="1">
      <alignment horizontal="left" vertical="top" wrapText="1"/>
    </xf>
    <xf numFmtId="0" fontId="28" fillId="0" borderId="1" xfId="46" applyFont="1" applyAlignment="1">
      <alignment horizontal="left" vertical="top" wrapText="1"/>
    </xf>
    <xf numFmtId="0" fontId="29" fillId="4" borderId="1" xfId="9" applyFont="1" applyFill="1" applyAlignment="1">
      <alignment horizontal="right" vertical="center"/>
    </xf>
    <xf numFmtId="0" fontId="31" fillId="0" borderId="20" xfId="9" applyFont="1" applyBorder="1" applyAlignment="1">
      <alignment horizontal="right" vertical="center"/>
    </xf>
    <xf numFmtId="0" fontId="31" fillId="0" borderId="21" xfId="9" applyFont="1" applyBorder="1" applyAlignment="1">
      <alignment horizontal="right" vertical="center"/>
    </xf>
    <xf numFmtId="0" fontId="30" fillId="4" borderId="1" xfId="9" applyFont="1" applyFill="1" applyAlignment="1">
      <alignment horizontal="center" wrapText="1"/>
    </xf>
    <xf numFmtId="0" fontId="36" fillId="0" borderId="22" xfId="9" applyFont="1" applyBorder="1" applyAlignment="1">
      <alignment horizontal="left" vertical="center" wrapText="1"/>
    </xf>
    <xf numFmtId="0" fontId="36" fillId="0" borderId="24" xfId="9" applyFont="1" applyBorder="1" applyAlignment="1">
      <alignment horizontal="left" vertical="center" wrapText="1"/>
    </xf>
    <xf numFmtId="0" fontId="36" fillId="0" borderId="25" xfId="9" applyFont="1" applyBorder="1" applyAlignment="1">
      <alignment horizontal="left" vertical="center" wrapText="1"/>
    </xf>
    <xf numFmtId="0" fontId="28" fillId="0" borderId="23" xfId="9" applyFont="1" applyBorder="1" applyAlignment="1">
      <alignment horizontal="center" vertical="top"/>
    </xf>
    <xf numFmtId="0" fontId="28" fillId="0" borderId="16" xfId="9" applyFont="1" applyBorder="1" applyAlignment="1">
      <alignment horizontal="center" vertical="top"/>
    </xf>
    <xf numFmtId="0" fontId="28" fillId="4" borderId="23" xfId="9" applyFont="1" applyFill="1" applyBorder="1" applyAlignment="1">
      <alignment horizontal="center" vertical="top" wrapText="1"/>
    </xf>
    <xf numFmtId="0" fontId="28" fillId="4" borderId="16" xfId="9" applyFont="1" applyFill="1" applyBorder="1" applyAlignment="1">
      <alignment horizontal="center" vertical="top" wrapText="1"/>
    </xf>
    <xf numFmtId="0" fontId="28" fillId="4" borderId="19" xfId="9" applyFont="1" applyFill="1" applyBorder="1" applyAlignment="1">
      <alignment horizontal="center" vertical="top" wrapText="1"/>
    </xf>
  </cellXfs>
  <cellStyles count="53">
    <cellStyle name="Normal_MAIN" xfId="44"/>
    <cellStyle name="Normal_смета_к дог 45А_03_03_Азев с НДС" xfId="5"/>
    <cellStyle name="Гиперссылка" xfId="45" builtinId="8"/>
    <cellStyle name="Обычный" xfId="0" builtinId="0"/>
    <cellStyle name="Обычный 10" xfId="17"/>
    <cellStyle name="Обычный 10 2" xfId="31"/>
    <cellStyle name="Обычный 10 6" xfId="21"/>
    <cellStyle name="Обычный 10_Спецификация" xfId="47"/>
    <cellStyle name="Обычный 11" xfId="2"/>
    <cellStyle name="Обычный 12" xfId="19"/>
    <cellStyle name="Обычный 12 2" xfId="36"/>
    <cellStyle name="Обычный 12 3" xfId="43"/>
    <cellStyle name="Обычный 13" xfId="20"/>
    <cellStyle name="Обычный 13 2" xfId="32"/>
    <cellStyle name="Обычный 14" xfId="24"/>
    <cellStyle name="Обычный 14 2" xfId="40"/>
    <cellStyle name="Обычный 14 3" xfId="37"/>
    <cellStyle name="Обычный 15" xfId="6"/>
    <cellStyle name="Обычный 16" xfId="38"/>
    <cellStyle name="Обычный 17" xfId="25"/>
    <cellStyle name="Обычный 18" xfId="26"/>
    <cellStyle name="Обычный 19" xfId="28"/>
    <cellStyle name="Обычный 2" xfId="1"/>
    <cellStyle name="Обычный 2 2" xfId="18"/>
    <cellStyle name="Обычный 2 2 2" xfId="4"/>
    <cellStyle name="Обычный 2 2 2 2" xfId="12"/>
    <cellStyle name="Обычный 2 2 3" xfId="22"/>
    <cellStyle name="Обычный 2 2 3 2" xfId="35"/>
    <cellStyle name="Обычный 2 2_Спецификация" xfId="48"/>
    <cellStyle name="Обычный 2 3" xfId="49"/>
    <cellStyle name="Обычный 20" xfId="41"/>
    <cellStyle name="Обычный 21" xfId="42"/>
    <cellStyle name="Обычный 24 2" xfId="50"/>
    <cellStyle name="Обычный 25" xfId="51"/>
    <cellStyle name="Обычный 3" xfId="9"/>
    <cellStyle name="Обычный 3 3" xfId="52"/>
    <cellStyle name="Обычный 4" xfId="8"/>
    <cellStyle name="Обычный 4 2" xfId="11"/>
    <cellStyle name="Обычный 4 3" xfId="33"/>
    <cellStyle name="Обычный 4 4" xfId="27"/>
    <cellStyle name="Обычный 5" xfId="10"/>
    <cellStyle name="Обычный 5 2" xfId="34"/>
    <cellStyle name="Обычный 5 3" xfId="29"/>
    <cellStyle name="Обычный 6" xfId="13"/>
    <cellStyle name="Обычный 7" xfId="14"/>
    <cellStyle name="Обычный 7 2" xfId="23"/>
    <cellStyle name="Обычный 8" xfId="15"/>
    <cellStyle name="Обычный 9" xfId="16"/>
    <cellStyle name="Обычный 9 2" xfId="39"/>
    <cellStyle name="Обычный 9 3" xfId="30"/>
    <cellStyle name="Обычный_Спецификация" xfId="46"/>
    <cellStyle name="Стиль 1 2" xfId="3"/>
    <cellStyle name="Финансовый 2" xfId="7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ZuevaVM\LOCALS~1\Temp\Rar$DI01.312\&#1046;&#1080;&#1043;&#1069;&#1057;-&#1050;&#1040;&#1057;&#1059;&#1058;&#1055;2010_&#1057;&#1052;&#1057;_&#1056;&#1072;&#1089;&#1095;&#1077;&#1090;_2010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1_&#1055;&#1088;&#1086;&#1077;&#1082;&#1090;&#1099;\03_&#1050;&#1072;&#1084;&#1089;&#1082;&#1072;&#1103;_&#1043;&#1069;&#1057;\&#1047;&#1072;&#1084;&#1077;&#1085;&#1072;_&#1079;&#1072;&#1097;&#1080;&#1090;_&#1042;&#1051;_&#1042;&#1083;&#1072;&#1076;&#1080;&#1084;&#1080;&#1088;&#1089;&#1082;&#1072;&#1103;-2\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G2">
            <v>6300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H13">
            <v>46.5</v>
          </cell>
        </row>
      </sheetData>
      <sheetData sheetId="5" refreshError="1">
        <row r="2">
          <cell r="G2">
            <v>6300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reestr.digital.gov.ru/reestr/" TargetMode="External"/><Relationship Id="rId2" Type="http://schemas.openxmlformats.org/officeDocument/2006/relationships/hyperlink" Target="https://gisp.gov.ru/pp719v2/pub/prod/rep/" TargetMode="External"/><Relationship Id="rId1" Type="http://schemas.openxmlformats.org/officeDocument/2006/relationships/hyperlink" Target="https://gisp.gov.ru/pp719v2/pub/prod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36"/>
  <sheetViews>
    <sheetView view="pageBreakPreview" topLeftCell="A4" zoomScale="115" zoomScaleNormal="110" zoomScaleSheetLayoutView="115" workbookViewId="0">
      <selection activeCell="A34" sqref="A34:D34"/>
    </sheetView>
  </sheetViews>
  <sheetFormatPr defaultColWidth="8.7109375" defaultRowHeight="12.75" x14ac:dyDescent="0.2"/>
  <cols>
    <col min="1" max="1" width="4.7109375" style="19" customWidth="1"/>
    <col min="2" max="2" width="39.7109375" style="19" customWidth="1"/>
    <col min="3" max="3" width="6.42578125" style="19" customWidth="1"/>
    <col min="4" max="4" width="25.140625" style="69" customWidth="1"/>
    <col min="5" max="5" width="10.7109375" style="70" customWidth="1"/>
    <col min="6" max="6" width="12" style="71" customWidth="1"/>
    <col min="7" max="7" width="15.85546875" style="71" customWidth="1"/>
    <col min="8" max="8" width="12.42578125" style="23" customWidth="1"/>
    <col min="9" max="9" width="11.85546875" style="19" bestFit="1" customWidth="1"/>
    <col min="10" max="11" width="8.7109375" style="19"/>
    <col min="12" max="12" width="18" style="19" customWidth="1"/>
    <col min="13" max="16384" width="8.7109375" style="19"/>
  </cols>
  <sheetData>
    <row r="1" spans="1:15" x14ac:dyDescent="0.2">
      <c r="A1" s="127" t="s">
        <v>42</v>
      </c>
      <c r="B1" s="127"/>
      <c r="C1" s="127"/>
      <c r="D1" s="127"/>
      <c r="E1" s="127"/>
      <c r="F1" s="127"/>
      <c r="G1" s="127"/>
      <c r="H1" s="18"/>
      <c r="I1" s="18"/>
      <c r="J1" s="18"/>
      <c r="K1" s="18"/>
      <c r="L1" s="18"/>
      <c r="M1" s="18"/>
      <c r="N1" s="18"/>
    </row>
    <row r="2" spans="1:15" ht="9.6" customHeight="1" x14ac:dyDescent="0.2">
      <c r="A2" s="127"/>
      <c r="B2" s="127"/>
      <c r="C2" s="127"/>
      <c r="D2" s="127"/>
      <c r="E2" s="127"/>
      <c r="F2" s="127"/>
      <c r="G2" s="127"/>
      <c r="H2" s="18"/>
      <c r="I2" s="18"/>
      <c r="J2" s="18"/>
      <c r="K2" s="18"/>
      <c r="L2" s="18"/>
      <c r="M2" s="18"/>
      <c r="N2" s="18"/>
    </row>
    <row r="3" spans="1:15" x14ac:dyDescent="0.2">
      <c r="A3" s="20"/>
      <c r="B3" s="128" t="s">
        <v>40</v>
      </c>
      <c r="C3" s="128"/>
      <c r="D3" s="128"/>
      <c r="E3" s="128"/>
      <c r="F3" s="128"/>
      <c r="G3" s="21"/>
      <c r="H3" s="18"/>
      <c r="I3" s="18"/>
      <c r="J3" s="18"/>
      <c r="K3" s="18"/>
      <c r="L3" s="18"/>
      <c r="M3" s="18"/>
      <c r="N3" s="18"/>
    </row>
    <row r="4" spans="1:15" x14ac:dyDescent="0.2">
      <c r="A4" s="20"/>
      <c r="B4" s="129" t="s">
        <v>58</v>
      </c>
      <c r="C4" s="129"/>
      <c r="D4" s="129"/>
      <c r="E4" s="129"/>
      <c r="F4" s="129"/>
      <c r="G4" s="22"/>
    </row>
    <row r="5" spans="1:15" x14ac:dyDescent="0.2">
      <c r="A5" s="20"/>
      <c r="B5" s="129"/>
      <c r="C5" s="129"/>
      <c r="D5" s="129"/>
      <c r="E5" s="129"/>
      <c r="F5" s="129"/>
      <c r="G5" s="22"/>
      <c r="M5" s="19" t="s">
        <v>60</v>
      </c>
    </row>
    <row r="6" spans="1:15" ht="42.6" customHeight="1" x14ac:dyDescent="0.2">
      <c r="A6" s="124" t="s">
        <v>28</v>
      </c>
      <c r="B6" s="125"/>
      <c r="C6" s="126" t="s">
        <v>74</v>
      </c>
      <c r="D6" s="126"/>
      <c r="E6" s="126"/>
      <c r="F6" s="126"/>
      <c r="G6" s="126"/>
      <c r="J6" s="19" t="str">
        <f>D14</f>
        <v>Руководитель проекта</v>
      </c>
      <c r="M6" s="80" t="e">
        <f>E14+'12-02'!E14+#REF!+#REF!</f>
        <v>#REF!</v>
      </c>
      <c r="O6" s="19" t="s">
        <v>72</v>
      </c>
    </row>
    <row r="7" spans="1:15" ht="24" customHeight="1" x14ac:dyDescent="0.2">
      <c r="A7" s="130" t="s">
        <v>29</v>
      </c>
      <c r="B7" s="131"/>
      <c r="C7" s="132" t="s">
        <v>27</v>
      </c>
      <c r="D7" s="132"/>
      <c r="E7" s="132"/>
      <c r="F7" s="132"/>
      <c r="G7" s="132"/>
      <c r="J7" s="19" t="str">
        <f t="shared" ref="J7:J15" si="0">D15</f>
        <v>Главный инженер проекта</v>
      </c>
      <c r="M7" s="80" t="e">
        <f>E15+'12-02'!E15+#REF!+#REF!+#REF!+#REF!+#REF!+#REF!+#REF!</f>
        <v>#REF!</v>
      </c>
      <c r="O7" s="19" t="s">
        <v>66</v>
      </c>
    </row>
    <row r="8" spans="1:15" ht="17.45" customHeight="1" x14ac:dyDescent="0.2">
      <c r="A8" s="130" t="s">
        <v>30</v>
      </c>
      <c r="B8" s="131"/>
      <c r="C8" s="132"/>
      <c r="D8" s="132"/>
      <c r="E8" s="132"/>
      <c r="F8" s="132"/>
      <c r="G8" s="132"/>
      <c r="J8" s="19" t="str">
        <f t="shared" si="0"/>
        <v>Начальник отдела СЗИ</v>
      </c>
      <c r="M8" s="80" t="e">
        <f>E16+'12-02'!E16+#REF!+#REF!+#REF!+#REF!+#REF!+#REF!+#REF!+#REF!+#REF!+#REF!</f>
        <v>#REF!</v>
      </c>
      <c r="O8" s="19" t="s">
        <v>65</v>
      </c>
    </row>
    <row r="9" spans="1:15" ht="12.6" customHeight="1" x14ac:dyDescent="0.2">
      <c r="A9" s="133"/>
      <c r="B9" s="134"/>
      <c r="C9" s="133"/>
      <c r="D9" s="133"/>
      <c r="E9" s="133"/>
      <c r="F9" s="133"/>
      <c r="G9" s="133"/>
      <c r="J9" s="19" t="str">
        <f t="shared" si="0"/>
        <v>Начальник УЭСПД</v>
      </c>
      <c r="M9" s="80" t="e">
        <f>E17+'12-02'!E17+#REF!+#REF!+#REF!+#REF!+#REF!+#REF!+#REF!</f>
        <v>#REF!</v>
      </c>
      <c r="O9" s="19" t="s">
        <v>64</v>
      </c>
    </row>
    <row r="10" spans="1:15" ht="13.35" customHeight="1" x14ac:dyDescent="0.2">
      <c r="A10" s="24" t="s">
        <v>31</v>
      </c>
      <c r="B10" s="25"/>
      <c r="C10" s="25"/>
      <c r="D10" s="26"/>
      <c r="E10" s="27"/>
      <c r="F10" s="28"/>
      <c r="G10" s="29" t="s">
        <v>32</v>
      </c>
      <c r="J10" s="19" t="str">
        <f t="shared" si="0"/>
        <v>Главный эксперт ОСЗИ</v>
      </c>
      <c r="M10" s="80" t="e">
        <f>E18+'12-02'!E18+#REF!+#REF!+#REF!+#REF!</f>
        <v>#REF!</v>
      </c>
      <c r="O10" s="19" t="s">
        <v>63</v>
      </c>
    </row>
    <row r="11" spans="1:15" s="31" customFormat="1" x14ac:dyDescent="0.2">
      <c r="A11" s="136" t="s">
        <v>0</v>
      </c>
      <c r="B11" s="138" t="s">
        <v>1</v>
      </c>
      <c r="C11" s="140" t="s">
        <v>2</v>
      </c>
      <c r="D11" s="141"/>
      <c r="E11" s="142" t="s">
        <v>33</v>
      </c>
      <c r="F11" s="138" t="s">
        <v>34</v>
      </c>
      <c r="G11" s="138" t="s">
        <v>35</v>
      </c>
      <c r="H11" s="30"/>
      <c r="J11" s="19" t="str">
        <f t="shared" si="0"/>
        <v>Главный эксперт УЭСПД</v>
      </c>
      <c r="M11" s="80" t="e">
        <f>E19+'12-02'!E19+#REF!+#REF!+#REF!+#REF!+#REF!+#REF!</f>
        <v>#REF!</v>
      </c>
      <c r="O11" s="19" t="s">
        <v>67</v>
      </c>
    </row>
    <row r="12" spans="1:15" ht="25.5" x14ac:dyDescent="0.2">
      <c r="A12" s="137"/>
      <c r="B12" s="139"/>
      <c r="C12" s="76" t="s">
        <v>36</v>
      </c>
      <c r="D12" s="32" t="s">
        <v>3</v>
      </c>
      <c r="E12" s="143"/>
      <c r="F12" s="139"/>
      <c r="G12" s="139"/>
      <c r="J12" s="19" t="str">
        <f t="shared" si="0"/>
        <v xml:space="preserve">Ведущий эксперт </v>
      </c>
      <c r="M12" s="80" t="e">
        <f>E20+'12-02'!E20+#REF!+#REF!+#REF!+#REF!</f>
        <v>#REF!</v>
      </c>
      <c r="O12" s="19" t="s">
        <v>69</v>
      </c>
    </row>
    <row r="13" spans="1:15" x14ac:dyDescent="0.2">
      <c r="A13" s="33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J13" s="19" t="str">
        <f t="shared" si="0"/>
        <v>Ведущий эксперт ОСЗИ</v>
      </c>
      <c r="M13" s="80" t="e">
        <f>E21+'12-02'!E21+#REF!+#REF!+#REF!</f>
        <v>#REF!</v>
      </c>
      <c r="O13" s="19" t="s">
        <v>68</v>
      </c>
    </row>
    <row r="14" spans="1:15" ht="20.25" customHeight="1" x14ac:dyDescent="0.2">
      <c r="A14" s="144" t="s">
        <v>41</v>
      </c>
      <c r="B14" s="147" t="s">
        <v>59</v>
      </c>
      <c r="C14" s="73">
        <v>1</v>
      </c>
      <c r="D14" s="35" t="s">
        <v>50</v>
      </c>
      <c r="E14" s="36">
        <v>2</v>
      </c>
      <c r="F14" s="77">
        <v>8549.67</v>
      </c>
      <c r="G14" s="75">
        <f t="shared" ref="G14:G23" si="1">ROUND(E14*F14,0)</f>
        <v>17099</v>
      </c>
      <c r="J14" s="19" t="str">
        <f t="shared" si="0"/>
        <v>Главный эксперт ОСЗИ АльфаДок</v>
      </c>
      <c r="M14" s="80" t="e">
        <f>E22+'12-02'!E22+#REF!+#REF!+#REF!</f>
        <v>#REF!</v>
      </c>
      <c r="O14" s="19" t="s">
        <v>62</v>
      </c>
    </row>
    <row r="15" spans="1:15" ht="20.25" customHeight="1" x14ac:dyDescent="0.2">
      <c r="A15" s="145"/>
      <c r="B15" s="148"/>
      <c r="C15" s="73">
        <v>1</v>
      </c>
      <c r="D15" s="35" t="s">
        <v>51</v>
      </c>
      <c r="E15" s="36">
        <v>12</v>
      </c>
      <c r="F15" s="77">
        <v>13055.22</v>
      </c>
      <c r="G15" s="75">
        <f t="shared" si="1"/>
        <v>156663</v>
      </c>
      <c r="J15" s="19" t="str">
        <f t="shared" si="0"/>
        <v>Ведущий эксперт (технический писатель)</v>
      </c>
      <c r="M15" s="80" t="e">
        <f>E23+'12-02'!E23+#REF!+#REF!</f>
        <v>#REF!</v>
      </c>
      <c r="O15" s="19" t="s">
        <v>61</v>
      </c>
    </row>
    <row r="16" spans="1:15" ht="20.25" customHeight="1" x14ac:dyDescent="0.2">
      <c r="A16" s="145"/>
      <c r="B16" s="148"/>
      <c r="C16" s="73">
        <v>1</v>
      </c>
      <c r="D16" s="35" t="s">
        <v>52</v>
      </c>
      <c r="E16" s="36">
        <v>4</v>
      </c>
      <c r="F16" s="78">
        <v>12193.32</v>
      </c>
      <c r="G16" s="75">
        <f t="shared" si="1"/>
        <v>48773</v>
      </c>
      <c r="I16" s="23"/>
      <c r="M16" s="80" t="e">
        <f>SUM(M6:M15)</f>
        <v>#REF!</v>
      </c>
    </row>
    <row r="17" spans="1:13" ht="20.25" customHeight="1" x14ac:dyDescent="0.2">
      <c r="A17" s="145"/>
      <c r="B17" s="148"/>
      <c r="C17" s="73">
        <v>1</v>
      </c>
      <c r="D17" s="35" t="s">
        <v>55</v>
      </c>
      <c r="E17" s="36">
        <v>4</v>
      </c>
      <c r="F17" s="78">
        <v>18822.75</v>
      </c>
      <c r="G17" s="75">
        <f t="shared" si="1"/>
        <v>75291</v>
      </c>
      <c r="I17" s="23"/>
      <c r="M17" s="81" t="s">
        <v>70</v>
      </c>
    </row>
    <row r="18" spans="1:13" ht="20.25" customHeight="1" x14ac:dyDescent="0.2">
      <c r="A18" s="145"/>
      <c r="B18" s="148"/>
      <c r="C18" s="73">
        <v>1</v>
      </c>
      <c r="D18" s="35" t="s">
        <v>53</v>
      </c>
      <c r="E18" s="79">
        <v>6</v>
      </c>
      <c r="F18" s="78">
        <v>10018.81</v>
      </c>
      <c r="G18" s="75">
        <f t="shared" si="1"/>
        <v>60113</v>
      </c>
      <c r="I18" s="23"/>
      <c r="M18" s="82" t="e">
        <f>SUM(E14:E23,'12-02'!E14:E23,#REF!,#REF!,#REF!,#REF!,#REF!,#REF!,#REF!,#REF!,#REF!,#REF!,#REF!)</f>
        <v>#REF!</v>
      </c>
    </row>
    <row r="19" spans="1:13" ht="20.25" customHeight="1" x14ac:dyDescent="0.2">
      <c r="A19" s="145"/>
      <c r="B19" s="148"/>
      <c r="C19" s="74">
        <v>1</v>
      </c>
      <c r="D19" s="35" t="s">
        <v>45</v>
      </c>
      <c r="E19" s="36">
        <v>12</v>
      </c>
      <c r="F19" s="72">
        <v>10169.959999999999</v>
      </c>
      <c r="G19" s="75">
        <f t="shared" si="1"/>
        <v>122040</v>
      </c>
      <c r="I19" s="23"/>
    </row>
    <row r="20" spans="1:13" ht="20.25" customHeight="1" x14ac:dyDescent="0.2">
      <c r="A20" s="145"/>
      <c r="B20" s="148"/>
      <c r="C20" s="74">
        <v>1</v>
      </c>
      <c r="D20" s="35" t="s">
        <v>56</v>
      </c>
      <c r="E20" s="36">
        <v>6</v>
      </c>
      <c r="F20" s="72">
        <v>8350.81</v>
      </c>
      <c r="G20" s="75">
        <f t="shared" si="1"/>
        <v>50105</v>
      </c>
      <c r="I20" s="23"/>
    </row>
    <row r="21" spans="1:13" ht="20.25" customHeight="1" x14ac:dyDescent="0.2">
      <c r="A21" s="145"/>
      <c r="B21" s="148"/>
      <c r="C21" s="74">
        <v>1</v>
      </c>
      <c r="D21" s="35" t="s">
        <v>46</v>
      </c>
      <c r="E21" s="36">
        <v>4</v>
      </c>
      <c r="F21" s="72">
        <v>6099.81</v>
      </c>
      <c r="G21" s="75">
        <f t="shared" si="1"/>
        <v>24399</v>
      </c>
      <c r="I21" s="23"/>
    </row>
    <row r="22" spans="1:13" ht="22.5" customHeight="1" x14ac:dyDescent="0.2">
      <c r="A22" s="145"/>
      <c r="B22" s="148"/>
      <c r="C22" s="73">
        <v>1</v>
      </c>
      <c r="D22" s="35" t="s">
        <v>54</v>
      </c>
      <c r="E22" s="79">
        <v>4</v>
      </c>
      <c r="F22" s="72">
        <v>7014.79</v>
      </c>
      <c r="G22" s="75">
        <f t="shared" si="1"/>
        <v>28059</v>
      </c>
      <c r="I22" s="23"/>
    </row>
    <row r="23" spans="1:13" ht="24.75" customHeight="1" x14ac:dyDescent="0.2">
      <c r="A23" s="146"/>
      <c r="B23" s="149"/>
      <c r="C23" s="74">
        <v>1</v>
      </c>
      <c r="D23" s="35" t="s">
        <v>44</v>
      </c>
      <c r="E23" s="36">
        <v>5</v>
      </c>
      <c r="F23" s="78">
        <v>5700.36</v>
      </c>
      <c r="G23" s="75">
        <f t="shared" si="1"/>
        <v>28502</v>
      </c>
      <c r="I23" s="23"/>
    </row>
    <row r="24" spans="1:13" x14ac:dyDescent="0.2">
      <c r="A24" s="37" t="s">
        <v>8</v>
      </c>
      <c r="B24" s="38"/>
      <c r="C24" s="39"/>
      <c r="D24" s="40"/>
      <c r="E24" s="41" t="s">
        <v>9</v>
      </c>
      <c r="F24" s="42"/>
      <c r="G24" s="43">
        <f>ROUND(SUM(G14:G23),0)</f>
        <v>611044</v>
      </c>
      <c r="I24" s="23"/>
    </row>
    <row r="25" spans="1:13" x14ac:dyDescent="0.2">
      <c r="A25" s="44" t="s">
        <v>10</v>
      </c>
      <c r="B25" s="45"/>
      <c r="C25" s="46"/>
      <c r="D25" s="47"/>
      <c r="E25" s="48"/>
      <c r="F25" s="49"/>
      <c r="G25" s="50"/>
    </row>
    <row r="26" spans="1:13" x14ac:dyDescent="0.2">
      <c r="A26" s="37" t="s">
        <v>11</v>
      </c>
      <c r="B26" s="38"/>
      <c r="C26" s="39"/>
      <c r="D26" s="40"/>
      <c r="E26" s="41"/>
      <c r="F26" s="42"/>
      <c r="G26" s="43">
        <v>70</v>
      </c>
    </row>
    <row r="27" spans="1:13" x14ac:dyDescent="0.2">
      <c r="A27" s="51" t="s">
        <v>12</v>
      </c>
      <c r="B27" s="38"/>
      <c r="C27" s="39"/>
      <c r="D27" s="40"/>
      <c r="E27" s="41"/>
      <c r="F27" s="42"/>
      <c r="G27" s="43">
        <f>ROUND(G24/(G26/100),0)</f>
        <v>872920</v>
      </c>
      <c r="H27" s="52"/>
    </row>
    <row r="28" spans="1:13" x14ac:dyDescent="0.2">
      <c r="A28" s="51" t="s">
        <v>13</v>
      </c>
      <c r="B28" s="38"/>
      <c r="C28" s="39"/>
      <c r="D28" s="40"/>
      <c r="E28" s="41"/>
      <c r="F28" s="42"/>
      <c r="G28" s="43">
        <v>5</v>
      </c>
      <c r="H28" s="53"/>
    </row>
    <row r="29" spans="1:13" x14ac:dyDescent="0.2">
      <c r="A29" s="54" t="s">
        <v>38</v>
      </c>
      <c r="B29" s="38"/>
      <c r="C29" s="39"/>
      <c r="D29" s="40"/>
      <c r="E29" s="41"/>
      <c r="F29" s="42"/>
      <c r="G29" s="50">
        <f>ROUND(G27*(G28/100+1),0)</f>
        <v>916566</v>
      </c>
      <c r="H29" s="52"/>
    </row>
    <row r="30" spans="1:13" ht="9.6" customHeight="1" x14ac:dyDescent="0.2">
      <c r="A30" s="51"/>
      <c r="B30" s="38"/>
      <c r="C30" s="39"/>
      <c r="D30" s="40"/>
      <c r="E30" s="55"/>
      <c r="F30" s="42"/>
      <c r="G30" s="56"/>
      <c r="H30" s="57"/>
    </row>
    <row r="31" spans="1:13" x14ac:dyDescent="0.2">
      <c r="A31" s="150" t="s">
        <v>75</v>
      </c>
      <c r="B31" s="150"/>
      <c r="C31" s="150"/>
      <c r="D31" s="150"/>
      <c r="E31" s="150"/>
      <c r="F31" s="150"/>
      <c r="G31" s="150"/>
    </row>
    <row r="32" spans="1:13" s="65" customFormat="1" x14ac:dyDescent="0.2">
      <c r="A32" s="58"/>
      <c r="B32" s="59"/>
      <c r="C32" s="60"/>
      <c r="D32" s="61" t="s">
        <v>37</v>
      </c>
      <c r="E32" s="62"/>
      <c r="F32" s="63"/>
      <c r="G32" s="57"/>
      <c r="H32" s="64"/>
    </row>
    <row r="33" spans="1:8" s="65" customFormat="1" ht="9" customHeight="1" x14ac:dyDescent="0.2">
      <c r="A33" s="58"/>
      <c r="B33" s="59"/>
      <c r="C33" s="60"/>
      <c r="D33" s="66"/>
      <c r="E33" s="62"/>
      <c r="F33" s="63"/>
      <c r="G33" s="57"/>
      <c r="H33" s="64"/>
    </row>
    <row r="34" spans="1:8" s="65" customFormat="1" ht="29.25" customHeight="1" x14ac:dyDescent="0.2">
      <c r="A34" s="151" t="s">
        <v>73</v>
      </c>
      <c r="B34" s="151"/>
      <c r="C34" s="151"/>
      <c r="D34" s="151"/>
      <c r="E34" s="135" t="s">
        <v>71</v>
      </c>
      <c r="F34" s="135"/>
      <c r="G34" s="135"/>
      <c r="H34" s="64"/>
    </row>
    <row r="35" spans="1:8" s="68" customFormat="1" ht="18" customHeight="1" x14ac:dyDescent="0.2">
      <c r="A35" s="19"/>
      <c r="B35" s="19"/>
      <c r="C35" s="19"/>
      <c r="D35" s="69"/>
      <c r="E35" s="70"/>
      <c r="F35" s="71"/>
      <c r="G35" s="71"/>
      <c r="H35" s="67"/>
    </row>
    <row r="36" spans="1:8" s="65" customFormat="1" ht="28.5" customHeight="1" x14ac:dyDescent="0.2">
      <c r="A36" s="134" t="s">
        <v>47</v>
      </c>
      <c r="B36" s="134"/>
      <c r="C36" s="134"/>
      <c r="D36" s="134"/>
      <c r="E36" s="135" t="s">
        <v>39</v>
      </c>
      <c r="F36" s="135"/>
      <c r="G36" s="135"/>
      <c r="H36" s="64"/>
    </row>
  </sheetData>
  <autoFilter ref="A13:G29"/>
  <mergeCells count="26">
    <mergeCell ref="A36:D36"/>
    <mergeCell ref="E36:G36"/>
    <mergeCell ref="A11:A12"/>
    <mergeCell ref="B11:B12"/>
    <mergeCell ref="C11:D11"/>
    <mergeCell ref="E11:E12"/>
    <mergeCell ref="F11:F12"/>
    <mergeCell ref="G11:G12"/>
    <mergeCell ref="A14:A23"/>
    <mergeCell ref="B14:B23"/>
    <mergeCell ref="A31:G31"/>
    <mergeCell ref="A34:D34"/>
    <mergeCell ref="E34:G34"/>
    <mergeCell ref="A7:B7"/>
    <mergeCell ref="C7:G7"/>
    <mergeCell ref="A8:B8"/>
    <mergeCell ref="C8:G8"/>
    <mergeCell ref="A9:B9"/>
    <mergeCell ref="C9:G9"/>
    <mergeCell ref="A6:B6"/>
    <mergeCell ref="C6:G6"/>
    <mergeCell ref="A1:G1"/>
    <mergeCell ref="A2:G2"/>
    <mergeCell ref="B3:F3"/>
    <mergeCell ref="B4:F4"/>
    <mergeCell ref="B5:F5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36"/>
  <sheetViews>
    <sheetView view="pageBreakPreview" zoomScale="115" zoomScaleNormal="110" zoomScaleSheetLayoutView="115" workbookViewId="0">
      <selection activeCell="A34" sqref="A34:D34"/>
    </sheetView>
  </sheetViews>
  <sheetFormatPr defaultColWidth="8.7109375" defaultRowHeight="12.75" x14ac:dyDescent="0.2"/>
  <cols>
    <col min="1" max="1" width="4.7109375" style="19" customWidth="1"/>
    <col min="2" max="2" width="39.7109375" style="19" customWidth="1"/>
    <col min="3" max="3" width="6.42578125" style="19" customWidth="1"/>
    <col min="4" max="4" width="25.140625" style="69" customWidth="1"/>
    <col min="5" max="5" width="10.7109375" style="70" customWidth="1"/>
    <col min="6" max="6" width="12" style="71" customWidth="1"/>
    <col min="7" max="7" width="15.85546875" style="71" customWidth="1"/>
    <col min="8" max="8" width="12.42578125" style="23" customWidth="1"/>
    <col min="9" max="9" width="11.85546875" style="19" bestFit="1" customWidth="1"/>
    <col min="10" max="16384" width="8.7109375" style="19"/>
  </cols>
  <sheetData>
    <row r="1" spans="1:14" x14ac:dyDescent="0.2">
      <c r="A1" s="127" t="s">
        <v>43</v>
      </c>
      <c r="B1" s="127"/>
      <c r="C1" s="127"/>
      <c r="D1" s="127"/>
      <c r="E1" s="127"/>
      <c r="F1" s="127"/>
      <c r="G1" s="127"/>
      <c r="H1" s="18"/>
      <c r="I1" s="18"/>
      <c r="J1" s="18"/>
      <c r="K1" s="18"/>
      <c r="L1" s="18"/>
      <c r="M1" s="18"/>
      <c r="N1" s="18"/>
    </row>
    <row r="2" spans="1:14" ht="9.6" customHeight="1" x14ac:dyDescent="0.2">
      <c r="A2" s="127"/>
      <c r="B2" s="127"/>
      <c r="C2" s="127"/>
      <c r="D2" s="127"/>
      <c r="E2" s="127"/>
      <c r="F2" s="127"/>
      <c r="G2" s="127"/>
      <c r="H2" s="18"/>
      <c r="I2" s="18"/>
      <c r="J2" s="18"/>
      <c r="K2" s="18"/>
      <c r="L2" s="18"/>
      <c r="M2" s="18"/>
      <c r="N2" s="18"/>
    </row>
    <row r="3" spans="1:14" x14ac:dyDescent="0.2">
      <c r="A3" s="20"/>
      <c r="B3" s="128" t="s">
        <v>57</v>
      </c>
      <c r="C3" s="128"/>
      <c r="D3" s="128"/>
      <c r="E3" s="128"/>
      <c r="F3" s="128"/>
      <c r="G3" s="21"/>
      <c r="H3" s="18"/>
      <c r="I3" s="18"/>
      <c r="J3" s="18"/>
      <c r="K3" s="18"/>
      <c r="L3" s="18"/>
      <c r="M3" s="18"/>
      <c r="N3" s="18"/>
    </row>
    <row r="4" spans="1:14" x14ac:dyDescent="0.2">
      <c r="A4" s="20"/>
      <c r="B4" s="129" t="s">
        <v>48</v>
      </c>
      <c r="C4" s="129"/>
      <c r="D4" s="129"/>
      <c r="E4" s="129"/>
      <c r="F4" s="129"/>
      <c r="G4" s="22"/>
    </row>
    <row r="5" spans="1:14" x14ac:dyDescent="0.2">
      <c r="A5" s="20"/>
      <c r="B5" s="129"/>
      <c r="C5" s="129"/>
      <c r="D5" s="129"/>
      <c r="E5" s="129"/>
      <c r="F5" s="129"/>
      <c r="G5" s="22"/>
    </row>
    <row r="6" spans="1:14" ht="42.6" customHeight="1" x14ac:dyDescent="0.2">
      <c r="A6" s="124" t="s">
        <v>28</v>
      </c>
      <c r="B6" s="125"/>
      <c r="C6" s="126" t="s">
        <v>74</v>
      </c>
      <c r="D6" s="126"/>
      <c r="E6" s="126"/>
      <c r="F6" s="126"/>
      <c r="G6" s="126"/>
    </row>
    <row r="7" spans="1:14" ht="24" customHeight="1" x14ac:dyDescent="0.2">
      <c r="A7" s="130" t="s">
        <v>29</v>
      </c>
      <c r="B7" s="131"/>
      <c r="C7" s="132" t="s">
        <v>27</v>
      </c>
      <c r="D7" s="132"/>
      <c r="E7" s="132"/>
      <c r="F7" s="132"/>
      <c r="G7" s="132"/>
    </row>
    <row r="8" spans="1:14" ht="17.45" customHeight="1" x14ac:dyDescent="0.2">
      <c r="A8" s="130" t="s">
        <v>30</v>
      </c>
      <c r="B8" s="131"/>
      <c r="C8" s="132"/>
      <c r="D8" s="132"/>
      <c r="E8" s="132"/>
      <c r="F8" s="132"/>
      <c r="G8" s="132"/>
    </row>
    <row r="9" spans="1:14" ht="7.15" customHeight="1" x14ac:dyDescent="0.2">
      <c r="A9" s="133"/>
      <c r="B9" s="134"/>
      <c r="C9" s="133"/>
      <c r="D9" s="133"/>
      <c r="E9" s="133"/>
      <c r="F9" s="133"/>
      <c r="G9" s="133"/>
    </row>
    <row r="10" spans="1:14" ht="13.35" customHeight="1" x14ac:dyDescent="0.2">
      <c r="A10" s="24" t="s">
        <v>31</v>
      </c>
      <c r="B10" s="25"/>
      <c r="C10" s="25"/>
      <c r="D10" s="26"/>
      <c r="E10" s="27"/>
      <c r="F10" s="28"/>
      <c r="G10" s="29" t="s">
        <v>32</v>
      </c>
    </row>
    <row r="11" spans="1:14" s="31" customFormat="1" x14ac:dyDescent="0.2">
      <c r="A11" s="136" t="s">
        <v>0</v>
      </c>
      <c r="B11" s="138" t="s">
        <v>1</v>
      </c>
      <c r="C11" s="140" t="s">
        <v>2</v>
      </c>
      <c r="D11" s="141"/>
      <c r="E11" s="142" t="s">
        <v>33</v>
      </c>
      <c r="F11" s="138" t="s">
        <v>34</v>
      </c>
      <c r="G11" s="138" t="s">
        <v>35</v>
      </c>
      <c r="H11" s="30"/>
    </row>
    <row r="12" spans="1:14" ht="25.5" x14ac:dyDescent="0.2">
      <c r="A12" s="137"/>
      <c r="B12" s="139"/>
      <c r="C12" s="76" t="s">
        <v>36</v>
      </c>
      <c r="D12" s="32" t="s">
        <v>3</v>
      </c>
      <c r="E12" s="143"/>
      <c r="F12" s="139"/>
      <c r="G12" s="139"/>
    </row>
    <row r="13" spans="1:14" x14ac:dyDescent="0.2">
      <c r="A13" s="33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</row>
    <row r="14" spans="1:14" ht="20.25" customHeight="1" x14ac:dyDescent="0.2">
      <c r="A14" s="144" t="s">
        <v>41</v>
      </c>
      <c r="B14" s="147" t="s">
        <v>49</v>
      </c>
      <c r="C14" s="73">
        <v>1</v>
      </c>
      <c r="D14" s="35" t="s">
        <v>50</v>
      </c>
      <c r="E14" s="36">
        <v>2</v>
      </c>
      <c r="F14" s="77">
        <v>8549.67</v>
      </c>
      <c r="G14" s="75">
        <f t="shared" ref="G14:G23" si="0">ROUND(E14*F14,0)</f>
        <v>17099</v>
      </c>
    </row>
    <row r="15" spans="1:14" ht="20.25" customHeight="1" x14ac:dyDescent="0.2">
      <c r="A15" s="145"/>
      <c r="B15" s="148"/>
      <c r="C15" s="73">
        <v>1</v>
      </c>
      <c r="D15" s="35" t="s">
        <v>51</v>
      </c>
      <c r="E15" s="36">
        <v>12</v>
      </c>
      <c r="F15" s="77">
        <v>13055.22</v>
      </c>
      <c r="G15" s="75">
        <f t="shared" si="0"/>
        <v>156663</v>
      </c>
    </row>
    <row r="16" spans="1:14" ht="20.25" customHeight="1" x14ac:dyDescent="0.2">
      <c r="A16" s="145"/>
      <c r="B16" s="148"/>
      <c r="C16" s="73">
        <v>1</v>
      </c>
      <c r="D16" s="35" t="s">
        <v>52</v>
      </c>
      <c r="E16" s="36">
        <v>4</v>
      </c>
      <c r="F16" s="78">
        <v>12193.32</v>
      </c>
      <c r="G16" s="75">
        <f t="shared" si="0"/>
        <v>48773</v>
      </c>
      <c r="I16" s="23"/>
    </row>
    <row r="17" spans="1:9" ht="20.25" customHeight="1" x14ac:dyDescent="0.2">
      <c r="A17" s="145"/>
      <c r="B17" s="148"/>
      <c r="C17" s="73">
        <v>1</v>
      </c>
      <c r="D17" s="35" t="s">
        <v>55</v>
      </c>
      <c r="E17" s="36">
        <v>4</v>
      </c>
      <c r="F17" s="78">
        <v>18822.75</v>
      </c>
      <c r="G17" s="75">
        <f t="shared" si="0"/>
        <v>75291</v>
      </c>
      <c r="I17" s="23"/>
    </row>
    <row r="18" spans="1:9" ht="20.25" customHeight="1" x14ac:dyDescent="0.2">
      <c r="A18" s="145"/>
      <c r="B18" s="148"/>
      <c r="C18" s="73">
        <v>1</v>
      </c>
      <c r="D18" s="35" t="s">
        <v>53</v>
      </c>
      <c r="E18" s="79">
        <v>12</v>
      </c>
      <c r="F18" s="78">
        <v>10018.81</v>
      </c>
      <c r="G18" s="75">
        <f t="shared" si="0"/>
        <v>120226</v>
      </c>
      <c r="I18" s="23"/>
    </row>
    <row r="19" spans="1:9" ht="20.25" customHeight="1" x14ac:dyDescent="0.2">
      <c r="A19" s="145"/>
      <c r="B19" s="148"/>
      <c r="C19" s="74">
        <v>1</v>
      </c>
      <c r="D19" s="35" t="s">
        <v>45</v>
      </c>
      <c r="E19" s="36">
        <v>20</v>
      </c>
      <c r="F19" s="72">
        <v>10169.959999999999</v>
      </c>
      <c r="G19" s="75">
        <f t="shared" si="0"/>
        <v>203399</v>
      </c>
      <c r="I19" s="23"/>
    </row>
    <row r="20" spans="1:9" ht="20.25" customHeight="1" x14ac:dyDescent="0.2">
      <c r="A20" s="145"/>
      <c r="B20" s="148"/>
      <c r="C20" s="74">
        <v>1</v>
      </c>
      <c r="D20" s="35" t="s">
        <v>56</v>
      </c>
      <c r="E20" s="36">
        <v>10</v>
      </c>
      <c r="F20" s="72">
        <v>8350.81</v>
      </c>
      <c r="G20" s="75">
        <f t="shared" si="0"/>
        <v>83508</v>
      </c>
      <c r="I20" s="23"/>
    </row>
    <row r="21" spans="1:9" ht="20.25" customHeight="1" x14ac:dyDescent="0.2">
      <c r="A21" s="145"/>
      <c r="B21" s="148"/>
      <c r="C21" s="74">
        <v>1</v>
      </c>
      <c r="D21" s="35" t="s">
        <v>46</v>
      </c>
      <c r="E21" s="36">
        <v>6</v>
      </c>
      <c r="F21" s="72">
        <v>6099.81</v>
      </c>
      <c r="G21" s="75">
        <f t="shared" si="0"/>
        <v>36599</v>
      </c>
      <c r="I21" s="23"/>
    </row>
    <row r="22" spans="1:9" ht="28.9" customHeight="1" x14ac:dyDescent="0.2">
      <c r="A22" s="145"/>
      <c r="B22" s="148"/>
      <c r="C22" s="73">
        <v>1</v>
      </c>
      <c r="D22" s="35" t="s">
        <v>54</v>
      </c>
      <c r="E22" s="79">
        <v>6</v>
      </c>
      <c r="F22" s="72">
        <v>7014.79</v>
      </c>
      <c r="G22" s="75">
        <f t="shared" si="0"/>
        <v>42089</v>
      </c>
      <c r="I22" s="23"/>
    </row>
    <row r="23" spans="1:9" ht="24.75" customHeight="1" x14ac:dyDescent="0.2">
      <c r="A23" s="146"/>
      <c r="B23" s="149"/>
      <c r="C23" s="74">
        <v>1</v>
      </c>
      <c r="D23" s="35" t="s">
        <v>44</v>
      </c>
      <c r="E23" s="36">
        <v>6</v>
      </c>
      <c r="F23" s="78">
        <v>5700.36</v>
      </c>
      <c r="G23" s="75">
        <f t="shared" si="0"/>
        <v>34202</v>
      </c>
      <c r="I23" s="23"/>
    </row>
    <row r="24" spans="1:9" x14ac:dyDescent="0.2">
      <c r="A24" s="37" t="s">
        <v>8</v>
      </c>
      <c r="B24" s="38"/>
      <c r="C24" s="39"/>
      <c r="D24" s="40"/>
      <c r="E24" s="41" t="s">
        <v>9</v>
      </c>
      <c r="F24" s="42"/>
      <c r="G24" s="43">
        <f>ROUND(SUM(G14:G23),0)</f>
        <v>817849</v>
      </c>
      <c r="I24" s="23"/>
    </row>
    <row r="25" spans="1:9" x14ac:dyDescent="0.2">
      <c r="A25" s="44" t="s">
        <v>10</v>
      </c>
      <c r="B25" s="45"/>
      <c r="C25" s="46"/>
      <c r="D25" s="47"/>
      <c r="E25" s="48"/>
      <c r="F25" s="49"/>
      <c r="G25" s="50"/>
    </row>
    <row r="26" spans="1:9" x14ac:dyDescent="0.2">
      <c r="A26" s="37" t="s">
        <v>11</v>
      </c>
      <c r="B26" s="38"/>
      <c r="C26" s="39"/>
      <c r="D26" s="40"/>
      <c r="E26" s="41"/>
      <c r="F26" s="42"/>
      <c r="G26" s="43">
        <v>70</v>
      </c>
    </row>
    <row r="27" spans="1:9" x14ac:dyDescent="0.2">
      <c r="A27" s="51" t="s">
        <v>12</v>
      </c>
      <c r="B27" s="38"/>
      <c r="C27" s="39"/>
      <c r="D27" s="40"/>
      <c r="E27" s="41"/>
      <c r="F27" s="42"/>
      <c r="G27" s="43">
        <f>ROUND(G24/(G26/100),0)</f>
        <v>1168356</v>
      </c>
      <c r="H27" s="52"/>
    </row>
    <row r="28" spans="1:9" x14ac:dyDescent="0.2">
      <c r="A28" s="51" t="s">
        <v>13</v>
      </c>
      <c r="B28" s="38"/>
      <c r="C28" s="39"/>
      <c r="D28" s="40"/>
      <c r="E28" s="41"/>
      <c r="F28" s="42"/>
      <c r="G28" s="43">
        <v>5</v>
      </c>
      <c r="H28" s="53"/>
    </row>
    <row r="29" spans="1:9" x14ac:dyDescent="0.2">
      <c r="A29" s="54" t="s">
        <v>38</v>
      </c>
      <c r="B29" s="38"/>
      <c r="C29" s="39"/>
      <c r="D29" s="40"/>
      <c r="E29" s="41"/>
      <c r="F29" s="42"/>
      <c r="G29" s="50">
        <f>ROUND(G27*(G28/100+1),0)</f>
        <v>1226774</v>
      </c>
      <c r="H29" s="52"/>
    </row>
    <row r="30" spans="1:9" ht="9.6" customHeight="1" x14ac:dyDescent="0.2">
      <c r="A30" s="51"/>
      <c r="B30" s="38"/>
      <c r="C30" s="39"/>
      <c r="D30" s="40"/>
      <c r="E30" s="55"/>
      <c r="F30" s="42"/>
      <c r="G30" s="56"/>
      <c r="H30" s="57"/>
    </row>
    <row r="31" spans="1:9" x14ac:dyDescent="0.2">
      <c r="A31" s="150" t="s">
        <v>76</v>
      </c>
      <c r="B31" s="150"/>
      <c r="C31" s="150"/>
      <c r="D31" s="150"/>
      <c r="E31" s="150"/>
      <c r="F31" s="150"/>
      <c r="G31" s="150"/>
    </row>
    <row r="32" spans="1:9" s="65" customFormat="1" x14ac:dyDescent="0.2">
      <c r="A32" s="58"/>
      <c r="B32" s="59"/>
      <c r="C32" s="60"/>
      <c r="D32" s="61" t="s">
        <v>37</v>
      </c>
      <c r="E32" s="62"/>
      <c r="F32" s="63"/>
      <c r="G32" s="57"/>
      <c r="H32" s="64"/>
    </row>
    <row r="33" spans="1:8" s="65" customFormat="1" ht="9" customHeight="1" x14ac:dyDescent="0.2">
      <c r="A33" s="58"/>
      <c r="B33" s="59"/>
      <c r="C33" s="60"/>
      <c r="D33" s="66"/>
      <c r="E33" s="62"/>
      <c r="F33" s="63"/>
      <c r="G33" s="57"/>
      <c r="H33" s="64"/>
    </row>
    <row r="34" spans="1:8" s="65" customFormat="1" ht="29.25" customHeight="1" x14ac:dyDescent="0.2">
      <c r="A34" s="151" t="s">
        <v>73</v>
      </c>
      <c r="B34" s="151"/>
      <c r="C34" s="151"/>
      <c r="D34" s="151"/>
      <c r="E34" s="135" t="s">
        <v>71</v>
      </c>
      <c r="F34" s="135"/>
      <c r="G34" s="135"/>
      <c r="H34" s="64"/>
    </row>
    <row r="35" spans="1:8" s="68" customFormat="1" ht="18" customHeight="1" x14ac:dyDescent="0.2">
      <c r="A35" s="19"/>
      <c r="B35" s="19"/>
      <c r="C35" s="19"/>
      <c r="D35" s="69"/>
      <c r="E35" s="70"/>
      <c r="F35" s="71"/>
      <c r="G35" s="71"/>
      <c r="H35" s="67"/>
    </row>
    <row r="36" spans="1:8" s="65" customFormat="1" ht="28.5" customHeight="1" x14ac:dyDescent="0.2">
      <c r="A36" s="134" t="s">
        <v>47</v>
      </c>
      <c r="B36" s="134"/>
      <c r="C36" s="134"/>
      <c r="D36" s="134"/>
      <c r="E36" s="135" t="s">
        <v>39</v>
      </c>
      <c r="F36" s="135"/>
      <c r="G36" s="135"/>
      <c r="H36" s="64"/>
    </row>
  </sheetData>
  <autoFilter ref="A13:G29"/>
  <mergeCells count="26">
    <mergeCell ref="B11:B12"/>
    <mergeCell ref="C11:D11"/>
    <mergeCell ref="E11:E12"/>
    <mergeCell ref="F11:F12"/>
    <mergeCell ref="A36:D36"/>
    <mergeCell ref="E36:G36"/>
    <mergeCell ref="A31:G31"/>
    <mergeCell ref="A34:D34"/>
    <mergeCell ref="A14:A23"/>
    <mergeCell ref="B14:B23"/>
    <mergeCell ref="A6:B6"/>
    <mergeCell ref="C6:G6"/>
    <mergeCell ref="E34:G34"/>
    <mergeCell ref="A1:G1"/>
    <mergeCell ref="A2:G2"/>
    <mergeCell ref="B3:F3"/>
    <mergeCell ref="B4:F4"/>
    <mergeCell ref="B5:F5"/>
    <mergeCell ref="G11:G12"/>
    <mergeCell ref="A7:B7"/>
    <mergeCell ref="C7:G7"/>
    <mergeCell ref="A8:B8"/>
    <mergeCell ref="C8:G8"/>
    <mergeCell ref="A9:B9"/>
    <mergeCell ref="C9:G9"/>
    <mergeCell ref="A11:A12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outlinePr applyStyles="1" summaryBelow="0" summaryRight="0"/>
    <pageSetUpPr fitToPage="1"/>
  </sheetPr>
  <dimension ref="A1:OC18"/>
  <sheetViews>
    <sheetView tabSelected="1" zoomScale="90" zoomScaleNormal="90" zoomScaleSheetLayoutView="100" workbookViewId="0">
      <selection activeCell="C8" sqref="C8"/>
    </sheetView>
  </sheetViews>
  <sheetFormatPr defaultColWidth="9.140625" defaultRowHeight="15" x14ac:dyDescent="0.25"/>
  <cols>
    <col min="1" max="1" width="9.28515625" style="83" customWidth="1"/>
    <col min="2" max="2" width="7.42578125" style="101" bestFit="1" customWidth="1"/>
    <col min="3" max="3" width="72.140625" style="83" customWidth="1"/>
    <col min="4" max="4" width="21.42578125" style="83" bestFit="1" customWidth="1"/>
    <col min="5" max="5" width="20.28515625" style="83" bestFit="1" customWidth="1"/>
    <col min="6" max="6" width="18.140625" style="83" customWidth="1"/>
    <col min="7" max="7" width="17.140625" style="83" customWidth="1"/>
    <col min="8" max="9" width="22.85546875" style="83" customWidth="1"/>
    <col min="10" max="10" width="12.5703125" style="83" customWidth="1"/>
    <col min="11" max="11" width="13.7109375" style="83" bestFit="1" customWidth="1"/>
    <col min="12" max="12" width="14.7109375" style="102" customWidth="1"/>
    <col min="13" max="13" width="18" style="83" customWidth="1"/>
    <col min="14" max="14" width="18.28515625" style="83" customWidth="1"/>
    <col min="15" max="17" width="20.42578125" style="83" customWidth="1"/>
    <col min="18" max="18" width="32.7109375" style="83" customWidth="1"/>
    <col min="19" max="19" width="38.5703125" style="83" customWidth="1"/>
    <col min="20" max="20" width="29.5703125" style="87" customWidth="1"/>
    <col min="21" max="22" width="9.28515625" style="83" bestFit="1" customWidth="1"/>
    <col min="23" max="16384" width="9.140625" style="83"/>
  </cols>
  <sheetData>
    <row r="1" spans="1:393" ht="18.75" x14ac:dyDescent="0.25">
      <c r="B1" s="84"/>
      <c r="C1" s="85"/>
      <c r="D1" s="85"/>
      <c r="E1" s="85"/>
      <c r="F1" s="85"/>
      <c r="G1" s="85"/>
      <c r="H1" s="85"/>
      <c r="I1" s="85"/>
      <c r="J1" s="85"/>
      <c r="K1" s="85"/>
      <c r="L1" s="156"/>
      <c r="M1" s="156"/>
      <c r="N1" s="156"/>
      <c r="O1" s="156"/>
      <c r="P1" s="86"/>
      <c r="Q1" s="86"/>
      <c r="R1" s="120" t="s">
        <v>106</v>
      </c>
    </row>
    <row r="2" spans="1:393" ht="18.75" x14ac:dyDescent="0.3">
      <c r="A2" s="159" t="s">
        <v>107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393" x14ac:dyDescent="0.25">
      <c r="B3" s="84"/>
      <c r="C3" s="85"/>
      <c r="D3" s="85"/>
      <c r="E3" s="85"/>
      <c r="F3" s="85"/>
      <c r="G3" s="85"/>
      <c r="H3" s="85"/>
      <c r="I3" s="85"/>
      <c r="J3" s="85"/>
      <c r="K3" s="85"/>
      <c r="L3" s="88"/>
      <c r="M3" s="85"/>
      <c r="N3" s="85"/>
      <c r="O3" s="85"/>
      <c r="P3" s="85"/>
      <c r="Q3" s="85"/>
    </row>
    <row r="4" spans="1:393" ht="178.5" x14ac:dyDescent="0.25">
      <c r="A4" s="103" t="s">
        <v>79</v>
      </c>
      <c r="B4" s="103" t="s">
        <v>80</v>
      </c>
      <c r="C4" s="103" t="s">
        <v>84</v>
      </c>
      <c r="D4" s="90" t="s">
        <v>85</v>
      </c>
      <c r="E4" s="90" t="s">
        <v>86</v>
      </c>
      <c r="F4" s="104" t="s">
        <v>87</v>
      </c>
      <c r="G4" s="104" t="s">
        <v>88</v>
      </c>
      <c r="H4" s="90" t="s">
        <v>89</v>
      </c>
      <c r="I4" s="89" t="s">
        <v>97</v>
      </c>
      <c r="J4" s="103" t="s">
        <v>81</v>
      </c>
      <c r="K4" s="103" t="s">
        <v>82</v>
      </c>
      <c r="L4" s="105" t="s">
        <v>78</v>
      </c>
      <c r="M4" s="103" t="s">
        <v>98</v>
      </c>
      <c r="N4" s="103" t="s">
        <v>90</v>
      </c>
      <c r="O4" s="103" t="s">
        <v>99</v>
      </c>
      <c r="P4" s="106" t="s">
        <v>100</v>
      </c>
      <c r="Q4" s="106" t="s">
        <v>91</v>
      </c>
      <c r="R4" s="90" t="s">
        <v>101</v>
      </c>
    </row>
    <row r="5" spans="1:393" ht="15.75" x14ac:dyDescent="0.25">
      <c r="A5" s="91">
        <v>1</v>
      </c>
      <c r="B5" s="91">
        <v>2</v>
      </c>
      <c r="C5" s="92">
        <v>3</v>
      </c>
      <c r="D5" s="91">
        <v>4</v>
      </c>
      <c r="E5" s="91">
        <v>5</v>
      </c>
      <c r="F5" s="92">
        <v>6</v>
      </c>
      <c r="G5" s="91">
        <v>7</v>
      </c>
      <c r="H5" s="91">
        <v>8</v>
      </c>
      <c r="I5" s="92">
        <v>9</v>
      </c>
      <c r="J5" s="91">
        <v>10</v>
      </c>
      <c r="K5" s="91">
        <v>11</v>
      </c>
      <c r="L5" s="92">
        <v>12</v>
      </c>
      <c r="M5" s="91">
        <v>13</v>
      </c>
      <c r="N5" s="91">
        <v>14</v>
      </c>
      <c r="O5" s="92">
        <v>15</v>
      </c>
      <c r="P5" s="91">
        <v>16</v>
      </c>
      <c r="Q5" s="91">
        <v>17</v>
      </c>
      <c r="R5" s="92">
        <v>18</v>
      </c>
    </row>
    <row r="6" spans="1:393" x14ac:dyDescent="0.25">
      <c r="A6" s="163">
        <v>1</v>
      </c>
      <c r="B6" s="165">
        <v>1</v>
      </c>
      <c r="C6" s="160" t="s">
        <v>108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2"/>
    </row>
    <row r="7" spans="1:393" s="94" customFormat="1" x14ac:dyDescent="0.25">
      <c r="A7" s="164"/>
      <c r="B7" s="166"/>
      <c r="C7" s="110" t="s">
        <v>102</v>
      </c>
      <c r="D7" s="110"/>
      <c r="E7" s="110"/>
      <c r="F7" s="110"/>
      <c r="G7" s="110"/>
      <c r="H7" s="110"/>
      <c r="I7" s="110"/>
      <c r="J7" s="111"/>
      <c r="K7" s="112"/>
      <c r="L7" s="113"/>
      <c r="M7" s="114"/>
      <c r="N7" s="114"/>
      <c r="O7" s="114"/>
      <c r="P7" s="115"/>
      <c r="Q7" s="115"/>
      <c r="R7" s="93"/>
      <c r="S7" s="83"/>
      <c r="T7" s="87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  <c r="IY7" s="83"/>
      <c r="IZ7" s="83"/>
      <c r="JA7" s="83"/>
      <c r="JB7" s="83"/>
      <c r="JC7" s="83"/>
      <c r="JD7" s="83"/>
      <c r="JE7" s="83"/>
      <c r="JF7" s="83"/>
      <c r="JG7" s="83"/>
      <c r="JH7" s="83"/>
      <c r="JI7" s="83"/>
      <c r="JJ7" s="83"/>
      <c r="JK7" s="83"/>
      <c r="JL7" s="83"/>
      <c r="JM7" s="83"/>
      <c r="JN7" s="83"/>
      <c r="JO7" s="83"/>
      <c r="JP7" s="83"/>
      <c r="JQ7" s="83"/>
      <c r="JR7" s="83"/>
      <c r="JS7" s="83"/>
      <c r="JT7" s="83"/>
      <c r="JU7" s="83"/>
      <c r="JV7" s="83"/>
      <c r="JW7" s="83"/>
      <c r="JX7" s="83"/>
      <c r="JY7" s="83"/>
      <c r="JZ7" s="83"/>
      <c r="KA7" s="83"/>
      <c r="KB7" s="83"/>
      <c r="KC7" s="83"/>
      <c r="KD7" s="83"/>
      <c r="KE7" s="83"/>
      <c r="KF7" s="83"/>
      <c r="KG7" s="83"/>
      <c r="KH7" s="83"/>
      <c r="KI7" s="83"/>
      <c r="KJ7" s="83"/>
      <c r="KK7" s="83"/>
      <c r="KL7" s="83"/>
      <c r="KM7" s="83"/>
      <c r="KN7" s="83"/>
      <c r="KO7" s="83"/>
      <c r="KP7" s="83"/>
      <c r="KQ7" s="83"/>
      <c r="KR7" s="83"/>
      <c r="KS7" s="83"/>
      <c r="KT7" s="83"/>
      <c r="KU7" s="83"/>
      <c r="KV7" s="83"/>
      <c r="KW7" s="83"/>
      <c r="KX7" s="83"/>
      <c r="KY7" s="83"/>
      <c r="KZ7" s="83"/>
      <c r="LA7" s="83"/>
      <c r="LB7" s="83"/>
      <c r="LC7" s="83"/>
      <c r="LD7" s="83"/>
      <c r="LE7" s="83"/>
      <c r="LF7" s="83"/>
      <c r="LG7" s="83"/>
      <c r="LH7" s="83"/>
      <c r="LI7" s="83"/>
      <c r="LJ7" s="83"/>
      <c r="LK7" s="83"/>
      <c r="LL7" s="83"/>
      <c r="LM7" s="83"/>
      <c r="LN7" s="83"/>
      <c r="LO7" s="83"/>
      <c r="LP7" s="83"/>
      <c r="LQ7" s="83"/>
      <c r="LR7" s="83"/>
      <c r="LS7" s="83"/>
      <c r="LT7" s="83"/>
      <c r="LU7" s="83"/>
      <c r="LV7" s="83"/>
      <c r="LW7" s="83"/>
      <c r="LX7" s="83"/>
      <c r="LY7" s="83"/>
      <c r="LZ7" s="83"/>
      <c r="MA7" s="83"/>
      <c r="MB7" s="83"/>
      <c r="MC7" s="83"/>
      <c r="MD7" s="83"/>
      <c r="ME7" s="83"/>
      <c r="MF7" s="83"/>
      <c r="MG7" s="83"/>
      <c r="MH7" s="83"/>
      <c r="MI7" s="83"/>
      <c r="MJ7" s="83"/>
      <c r="MK7" s="83"/>
      <c r="ML7" s="83"/>
      <c r="MM7" s="83"/>
      <c r="MN7" s="83"/>
      <c r="MO7" s="83"/>
      <c r="MP7" s="83"/>
      <c r="MQ7" s="83"/>
      <c r="MR7" s="83"/>
      <c r="MS7" s="83"/>
      <c r="MT7" s="83"/>
      <c r="MU7" s="83"/>
      <c r="MV7" s="83"/>
      <c r="MW7" s="83"/>
      <c r="MX7" s="83"/>
      <c r="MY7" s="83"/>
      <c r="MZ7" s="83"/>
      <c r="NA7" s="83"/>
      <c r="NB7" s="83"/>
      <c r="NC7" s="83"/>
      <c r="ND7" s="83"/>
      <c r="NE7" s="83"/>
      <c r="NF7" s="83"/>
      <c r="NG7" s="83"/>
      <c r="NH7" s="83"/>
      <c r="NI7" s="83"/>
      <c r="NJ7" s="83"/>
      <c r="NK7" s="83"/>
      <c r="NL7" s="83"/>
      <c r="NM7" s="83"/>
      <c r="NN7" s="83"/>
      <c r="NO7" s="83"/>
      <c r="NP7" s="83"/>
      <c r="NQ7" s="83"/>
      <c r="NR7" s="83"/>
      <c r="NS7" s="83"/>
      <c r="NT7" s="83"/>
      <c r="NU7" s="83"/>
      <c r="NV7" s="83"/>
      <c r="NW7" s="83"/>
      <c r="NX7" s="83"/>
      <c r="NY7" s="83"/>
      <c r="NZ7" s="83"/>
      <c r="OA7" s="83"/>
      <c r="OB7" s="83"/>
      <c r="OC7" s="83"/>
    </row>
    <row r="8" spans="1:393" s="108" customFormat="1" ht="30" x14ac:dyDescent="0.2">
      <c r="A8" s="164"/>
      <c r="B8" s="167"/>
      <c r="C8" s="116" t="s">
        <v>109</v>
      </c>
      <c r="D8" s="116" t="s">
        <v>103</v>
      </c>
      <c r="E8" s="117"/>
      <c r="F8" s="117" t="s">
        <v>83</v>
      </c>
      <c r="G8" s="117" t="s">
        <v>83</v>
      </c>
      <c r="H8" s="117"/>
      <c r="I8" s="117"/>
      <c r="J8" s="118" t="s">
        <v>77</v>
      </c>
      <c r="K8" s="119">
        <v>1</v>
      </c>
      <c r="L8" s="121"/>
      <c r="M8" s="121">
        <f>L8*K8</f>
        <v>0</v>
      </c>
      <c r="N8" s="121">
        <f>22%*M8</f>
        <v>0</v>
      </c>
      <c r="O8" s="121">
        <f>N8+M8</f>
        <v>0</v>
      </c>
      <c r="P8" s="123"/>
      <c r="Q8" s="123"/>
      <c r="R8" s="107"/>
      <c r="T8" s="109"/>
    </row>
    <row r="9" spans="1:393" ht="15.75" x14ac:dyDescent="0.25">
      <c r="A9" s="157" t="s">
        <v>105</v>
      </c>
      <c r="B9" s="157"/>
      <c r="C9" s="157"/>
      <c r="D9" s="157"/>
      <c r="E9" s="157"/>
      <c r="F9" s="157"/>
      <c r="G9" s="157"/>
      <c r="H9" s="157"/>
      <c r="I9" s="158"/>
      <c r="J9" s="157"/>
      <c r="K9" s="157"/>
      <c r="L9" s="157"/>
      <c r="M9" s="95">
        <f>M8</f>
        <v>0</v>
      </c>
      <c r="N9" s="95">
        <f>N8</f>
        <v>0</v>
      </c>
      <c r="O9" s="95">
        <f>O8</f>
        <v>0</v>
      </c>
      <c r="P9" s="96"/>
      <c r="Q9" s="96"/>
      <c r="R9" s="97"/>
    </row>
    <row r="10" spans="1:393" ht="15.75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9"/>
      <c r="N10" s="99"/>
      <c r="O10" s="99"/>
      <c r="P10" s="100"/>
      <c r="Q10" s="100"/>
      <c r="R10" s="100"/>
    </row>
    <row r="11" spans="1:393" ht="15.75" x14ac:dyDescent="0.25">
      <c r="A11" s="152" t="s">
        <v>104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</row>
    <row r="12" spans="1:393" ht="15.75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9"/>
      <c r="N12" s="99"/>
      <c r="O12" s="99"/>
      <c r="P12" s="100"/>
      <c r="Q12" s="100"/>
      <c r="R12" s="100"/>
    </row>
    <row r="13" spans="1:393" x14ac:dyDescent="0.25">
      <c r="O13" s="102"/>
      <c r="Q13" s="122"/>
      <c r="R13" s="122"/>
    </row>
    <row r="14" spans="1:393" x14ac:dyDescent="0.25">
      <c r="A14" s="83">
        <v>1</v>
      </c>
      <c r="B14" s="155" t="s">
        <v>92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</row>
    <row r="15" spans="1:393" x14ac:dyDescent="0.25">
      <c r="A15" s="83">
        <v>2</v>
      </c>
      <c r="B15" s="155" t="s">
        <v>93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</row>
    <row r="16" spans="1:393" x14ac:dyDescent="0.25">
      <c r="A16" s="153">
        <v>3</v>
      </c>
      <c r="B16" s="154" t="s">
        <v>94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</row>
    <row r="17" spans="1:18" x14ac:dyDescent="0.25">
      <c r="A17" s="153"/>
      <c r="B17" s="154" t="s">
        <v>95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</row>
    <row r="18" spans="1:18" x14ac:dyDescent="0.25">
      <c r="A18" s="153"/>
      <c r="B18" s="154" t="s">
        <v>96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</row>
  </sheetData>
  <autoFilter ref="A4:R9"/>
  <mergeCells count="13">
    <mergeCell ref="L1:O1"/>
    <mergeCell ref="A9:L9"/>
    <mergeCell ref="A2:R2"/>
    <mergeCell ref="C6:R6"/>
    <mergeCell ref="A6:A8"/>
    <mergeCell ref="B6:B8"/>
    <mergeCell ref="A11:R11"/>
    <mergeCell ref="A16:A18"/>
    <mergeCell ref="B17:R17"/>
    <mergeCell ref="B18:R18"/>
    <mergeCell ref="B14:R14"/>
    <mergeCell ref="B15:R15"/>
    <mergeCell ref="B16:R16"/>
  </mergeCells>
  <hyperlinks>
    <hyperlink ref="B16:R16" r:id="rId1" display="Реестре российской промышленной продукции (ПП РФ 719)"/>
    <hyperlink ref="B17:R17" r:id="rId2" display="Единый реестр российской радиоэлектронной продукции (ПП РФ 878)"/>
    <hyperlink ref="B18:R18" r:id="rId3" display="Едином реестре российских программ для электронных вычислительных машин и баз данных (ПП РФ 1236)"/>
    <hyperlink ref="F4" location="Спецификация!A565" display="Страна происхождения товара"/>
    <hyperlink ref="G4" location="Спецификация!A566" display="Страна регистрации2 производителя / правообладателя ПО"/>
    <hyperlink ref="I4" location="Спецификация!A567" display="Спецификация!A567"/>
  </hyperlinks>
  <pageMargins left="0.7" right="0.7" top="0.75" bottom="0.75" header="0.3" footer="0.3"/>
  <pageSetup paperSize="9" scale="35" fitToHeight="0" orientation="landscape" horizont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showGridLines="0" workbookViewId="0"/>
  </sheetViews>
  <sheetFormatPr defaultColWidth="8.85546875" defaultRowHeight="12.75" customHeight="1" x14ac:dyDescent="0.2"/>
  <cols>
    <col min="1" max="1" width="8.85546875" style="4" customWidth="1"/>
    <col min="2" max="2" width="33.42578125" style="4" customWidth="1"/>
    <col min="3" max="3" width="37.42578125" style="4" customWidth="1"/>
    <col min="4" max="4" width="12.42578125" style="4" customWidth="1"/>
    <col min="5" max="256" width="8.85546875" style="4" customWidth="1"/>
  </cols>
  <sheetData>
    <row r="1" spans="1:7" ht="15" customHeight="1" x14ac:dyDescent="0.2">
      <c r="A1" s="1"/>
      <c r="B1" s="1"/>
      <c r="C1" s="1"/>
      <c r="D1" s="1"/>
      <c r="E1" s="1"/>
      <c r="F1" s="1"/>
      <c r="G1" s="1"/>
    </row>
    <row r="2" spans="1:7" ht="15" customHeight="1" x14ac:dyDescent="0.2">
      <c r="A2" s="1"/>
      <c r="B2" s="5"/>
      <c r="C2" s="5"/>
      <c r="D2" s="1"/>
      <c r="E2" s="1"/>
      <c r="F2" s="1"/>
      <c r="G2" s="1"/>
    </row>
    <row r="3" spans="1:7" ht="15" customHeight="1" x14ac:dyDescent="0.2">
      <c r="A3" s="6"/>
      <c r="B3" s="7" t="s">
        <v>14</v>
      </c>
      <c r="C3" s="7" t="s">
        <v>15</v>
      </c>
      <c r="D3" s="8"/>
      <c r="E3" s="1"/>
      <c r="F3" s="1"/>
      <c r="G3" s="1"/>
    </row>
    <row r="4" spans="1:7" ht="25.5" customHeight="1" x14ac:dyDescent="0.2">
      <c r="A4" s="6"/>
      <c r="B4" s="3" t="s">
        <v>16</v>
      </c>
      <c r="C4" s="3" t="s">
        <v>17</v>
      </c>
      <c r="D4" s="9">
        <v>17244</v>
      </c>
      <c r="E4" s="10">
        <f t="shared" ref="E4:E9" si="0">D4/0.59*1.1</f>
        <v>32149.830508474581</v>
      </c>
      <c r="F4" s="11">
        <f t="shared" ref="F4:F9" si="1">31220/E4</f>
        <v>0.97107821429324548</v>
      </c>
      <c r="G4" s="1"/>
    </row>
    <row r="5" spans="1:7" ht="15" customHeight="1" x14ac:dyDescent="0.2">
      <c r="A5" s="6"/>
      <c r="B5" s="3" t="s">
        <v>7</v>
      </c>
      <c r="C5" s="3" t="s">
        <v>18</v>
      </c>
      <c r="D5" s="9">
        <v>19633</v>
      </c>
      <c r="E5" s="10">
        <f t="shared" si="0"/>
        <v>36603.898305084753</v>
      </c>
      <c r="F5" s="11">
        <f t="shared" si="1"/>
        <v>0.85291461963391857</v>
      </c>
      <c r="G5" s="1"/>
    </row>
    <row r="6" spans="1:7" ht="15" customHeight="1" x14ac:dyDescent="0.2">
      <c r="A6" s="6"/>
      <c r="B6" s="3" t="s">
        <v>4</v>
      </c>
      <c r="C6" s="12" t="s">
        <v>19</v>
      </c>
      <c r="D6" s="9">
        <v>11987</v>
      </c>
      <c r="E6" s="10">
        <f t="shared" si="0"/>
        <v>22348.644067796613</v>
      </c>
      <c r="F6" s="11">
        <f t="shared" si="1"/>
        <v>1.3969527594287749</v>
      </c>
      <c r="G6" s="1"/>
    </row>
    <row r="7" spans="1:7" ht="15" customHeight="1" x14ac:dyDescent="0.2">
      <c r="A7" s="6"/>
      <c r="B7" s="3" t="s">
        <v>5</v>
      </c>
      <c r="C7" s="13" t="s">
        <v>20</v>
      </c>
      <c r="D7" s="9">
        <v>10333</v>
      </c>
      <c r="E7" s="10">
        <f t="shared" si="0"/>
        <v>19264.91525423729</v>
      </c>
      <c r="F7" s="11">
        <f t="shared" si="1"/>
        <v>1.6205625401405908</v>
      </c>
      <c r="G7" s="1"/>
    </row>
    <row r="8" spans="1:7" ht="25.5" customHeight="1" x14ac:dyDescent="0.2">
      <c r="A8" s="6"/>
      <c r="B8" s="3" t="s">
        <v>6</v>
      </c>
      <c r="C8" s="3" t="s">
        <v>21</v>
      </c>
      <c r="D8" s="9">
        <v>5787</v>
      </c>
      <c r="E8" s="10">
        <f t="shared" si="0"/>
        <v>10789.322033898306</v>
      </c>
      <c r="F8" s="11">
        <f t="shared" si="1"/>
        <v>2.8936016463232632</v>
      </c>
      <c r="G8" s="1"/>
    </row>
    <row r="9" spans="1:7" ht="15" customHeight="1" x14ac:dyDescent="0.2">
      <c r="A9" s="6"/>
      <c r="B9" s="3" t="s">
        <v>22</v>
      </c>
      <c r="C9" s="7" t="s">
        <v>23</v>
      </c>
      <c r="D9" s="9">
        <v>8267</v>
      </c>
      <c r="E9" s="10">
        <f t="shared" si="0"/>
        <v>15413.050847457629</v>
      </c>
      <c r="F9" s="11">
        <f t="shared" si="1"/>
        <v>2.0255561542606415</v>
      </c>
      <c r="G9" s="14">
        <f>E9*2</f>
        <v>30826.101694915258</v>
      </c>
    </row>
    <row r="10" spans="1:7" ht="15" customHeight="1" x14ac:dyDescent="0.2">
      <c r="A10" s="6"/>
      <c r="B10" s="15"/>
      <c r="C10" s="15"/>
      <c r="D10" s="9"/>
      <c r="E10" s="10"/>
      <c r="F10" s="11"/>
      <c r="G10" s="1"/>
    </row>
    <row r="11" spans="1:7" ht="15" customHeight="1" x14ac:dyDescent="0.2">
      <c r="A11" s="6"/>
      <c r="B11" s="15"/>
      <c r="C11" s="15"/>
      <c r="D11" s="9"/>
      <c r="E11" s="10"/>
      <c r="F11" s="11"/>
      <c r="G11" s="1"/>
    </row>
    <row r="12" spans="1:7" ht="15" customHeight="1" x14ac:dyDescent="0.2">
      <c r="A12" s="6"/>
      <c r="B12" s="15"/>
      <c r="C12" s="3" t="s">
        <v>24</v>
      </c>
      <c r="D12" s="9">
        <v>10333</v>
      </c>
      <c r="E12" s="10">
        <f>D12/0.59*1.1</f>
        <v>19264.91525423729</v>
      </c>
      <c r="F12" s="11">
        <f>31220/E12</f>
        <v>1.6205625401405908</v>
      </c>
      <c r="G12" s="1"/>
    </row>
    <row r="13" spans="1:7" ht="15" customHeight="1" x14ac:dyDescent="0.2">
      <c r="A13" s="6"/>
      <c r="B13" s="15"/>
      <c r="C13" s="3" t="s">
        <v>25</v>
      </c>
      <c r="D13" s="9">
        <v>15500</v>
      </c>
      <c r="E13" s="10">
        <f>D13/0.59*1.1</f>
        <v>28898.305084745767</v>
      </c>
      <c r="F13" s="11">
        <f>31220/E13</f>
        <v>1.0803401759530791</v>
      </c>
      <c r="G13" s="1"/>
    </row>
    <row r="14" spans="1:7" ht="15" customHeight="1" x14ac:dyDescent="0.2">
      <c r="A14" s="6"/>
      <c r="B14" s="15"/>
      <c r="C14" s="3" t="s">
        <v>26</v>
      </c>
      <c r="D14" s="9">
        <v>8267</v>
      </c>
      <c r="E14" s="10">
        <f>D14/0.59*1.1</f>
        <v>15413.050847457629</v>
      </c>
      <c r="F14" s="11">
        <f>31220/E14</f>
        <v>2.0255561542606415</v>
      </c>
      <c r="G14" s="1"/>
    </row>
    <row r="15" spans="1:7" ht="15" customHeight="1" x14ac:dyDescent="0.2">
      <c r="A15" s="1"/>
      <c r="B15" s="16"/>
      <c r="C15" s="16"/>
      <c r="D15" s="17"/>
      <c r="E15" s="1"/>
      <c r="F15" s="1"/>
      <c r="G15" s="1"/>
    </row>
    <row r="16" spans="1:7" ht="15" customHeight="1" x14ac:dyDescent="0.2">
      <c r="A16" s="1"/>
      <c r="B16" s="1"/>
      <c r="C16" s="1"/>
      <c r="D16" s="1"/>
      <c r="E16" s="1"/>
      <c r="F16" s="1"/>
      <c r="G16" s="1"/>
    </row>
    <row r="17" spans="1:7" ht="15" customHeight="1" x14ac:dyDescent="0.2">
      <c r="A17" s="1"/>
      <c r="B17" s="2"/>
      <c r="C17" s="2"/>
      <c r="D17" s="1"/>
      <c r="E17" s="1"/>
      <c r="F17" s="1"/>
      <c r="G17" s="1"/>
    </row>
  </sheetData>
  <pageMargins left="0.7" right="0.7" top="0.75" bottom="0.75" header="0.3" footer="0.3"/>
  <pageSetup orientation="portrait"/>
  <headerFooter>
    <oddFooter>&amp;C&amp;"Helvetica,Regular"&amp;11&amp;K000000&amp;P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916FE4E5C63594A90ACC2CE00FD3C7B" ma:contentTypeVersion="1" ma:contentTypeDescription="Создание документа." ma:contentTypeScope="" ma:versionID="ed357c464961c7c4d8031dc5883cd2ac">
  <xsd:schema xmlns:xsd="http://www.w3.org/2001/XMLSchema" xmlns:xs="http://www.w3.org/2001/XMLSchema" xmlns:p="http://schemas.microsoft.com/office/2006/metadata/properties" xmlns:ns2="1c574e5c-3a1c-46cc-9cf3-155d79c90e66" targetNamespace="http://schemas.microsoft.com/office/2006/metadata/properties" ma:root="true" ma:fieldsID="6bea6921ecebcd9883cbcf6ffdd2f455" ns2:_="">
    <xsd:import namespace="1c574e5c-3a1c-46cc-9cf3-155d79c90e6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74e5c-3a1c-46cc-9cf3-155d79c90e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61382-3B65-469C-9151-035365D1CD4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c574e5c-3a1c-46cc-9cf3-155d79c90e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C32CF9-7D53-4BE5-A465-7C0E7353A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574e5c-3a1c-46cc-9cf3-155d79c90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DAAEB5-4160-4403-A766-1EDF112B74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12-01</vt:lpstr>
      <vt:lpstr>12-02</vt:lpstr>
      <vt:lpstr>Спецификация</vt:lpstr>
      <vt:lpstr>ФОТ</vt:lpstr>
      <vt:lpstr>'12-01'!Область_печати</vt:lpstr>
      <vt:lpstr>'12-02'!Область_печати</vt:lpstr>
      <vt:lpstr>Спецификация!Область_печати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Крылкова Дарья Владимировна</dc:creator>
  <cp:lastModifiedBy>Лигай Михаил Михайлович</cp:lastModifiedBy>
  <cp:lastPrinted>2024-01-18T14:18:03Z</cp:lastPrinted>
  <dcterms:created xsi:type="dcterms:W3CDTF">2019-03-01T11:43:22Z</dcterms:created>
  <dcterms:modified xsi:type="dcterms:W3CDTF">2026-07-06T14:20:27Z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0x0101002916FE4E5C63594A90ACC2CE00FD3C7B</vt:lpwstr>
  </property>
</Properties>
</file>