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01mopsfs01.main.russianpost.ru\R77\Департамент по логистике\СУТ\ОТО\УСЛУГИ\Медосмотры\МО 2026\"/>
    </mc:Choice>
  </mc:AlternateContent>
  <bookViews>
    <workbookView xWindow="-120" yWindow="-120" windowWidth="29040" windowHeight="15840" tabRatio="872"/>
  </bookViews>
  <sheets>
    <sheet name="Медосмотры МО" sheetId="62" r:id="rId1"/>
  </sheets>
  <definedNames>
    <definedName name="_xlnm.Print_Area" localSheetId="0">'Медосмотры МО'!$A$1:$P$22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62" l="1"/>
  <c r="O10" i="62" s="1"/>
  <c r="M10" i="62"/>
  <c r="P10" i="62" s="1"/>
  <c r="N9" i="62"/>
  <c r="O9" i="62" s="1"/>
  <c r="M9" i="62"/>
  <c r="P9" i="62" s="1"/>
  <c r="N8" i="62"/>
  <c r="O8" i="62" s="1"/>
  <c r="M8" i="62"/>
  <c r="P8" i="62" s="1"/>
  <c r="N7" i="62"/>
  <c r="O7" i="62" s="1"/>
  <c r="M7" i="62"/>
  <c r="P7" i="62" s="1"/>
  <c r="N11" i="62" l="1"/>
  <c r="M11" i="62"/>
  <c r="O11" i="62" l="1"/>
  <c r="P11" i="62" l="1"/>
  <c r="P13" i="62" s="1"/>
</calcChain>
</file>

<file path=xl/sharedStrings.xml><?xml version="1.0" encoding="utf-8"?>
<sst xmlns="http://schemas.openxmlformats.org/spreadsheetml/2006/main" count="37" uniqueCount="33">
  <si>
    <t>Единица измерения</t>
  </si>
  <si>
    <t>Количество  источников ценовой информации</t>
  </si>
  <si>
    <t>Источник  №2</t>
  </si>
  <si>
    <t>Источник  №3</t>
  </si>
  <si>
    <t>Условная единица</t>
  </si>
  <si>
    <t>Источник  №1</t>
  </si>
  <si>
    <t>Цены поставщиков (исполнителей, подрядчиков) за единицу товара (работы услуги), руб</t>
  </si>
  <si>
    <t>Наименование ТРУ</t>
  </si>
  <si>
    <t xml:space="preserve">Коэффициент вариации  </t>
  </si>
  <si>
    <t>Номер источника ценовой информации</t>
  </si>
  <si>
    <t>Реквизиты источника ценовой информации</t>
  </si>
  <si>
    <t>Срок действия ценового предложения</t>
  </si>
  <si>
    <t>№1</t>
  </si>
  <si>
    <t>№2</t>
  </si>
  <si>
    <t>№3</t>
  </si>
  <si>
    <t>Средняя стоимость за единицу ТРУ, руб</t>
  </si>
  <si>
    <t xml:space="preserve">Приложение №1 к Обоснованию начальной (максимальной) цены договора
</t>
  </si>
  <si>
    <t>№ п\п</t>
  </si>
  <si>
    <t>Прогнозное количество медицинских осмотров на период действия договора</t>
  </si>
  <si>
    <t>НМЦ единицы услуги, руб., НДС не облагается в соответствии с пп. 2 п.2 ст. 149 НК РФ</t>
  </si>
  <si>
    <t>Итого НМЦ, руб.,НДС не облагается в соответствии с пп. 2 п.2 ст. 149 НК РФ:</t>
  </si>
  <si>
    <t>Цена для расчета, руб. (минимальная)</t>
  </si>
  <si>
    <t>НМЦ Договора</t>
  </si>
  <si>
    <t xml:space="preserve">Расчет начальной (максимальной) цены договора методом сопоставимых рыночных цен (анализ рынка) на оказание услуг по проведению предрейсовых и послерейсовых медицинских осмотров водителей УФПС Московской области
</t>
  </si>
  <si>
    <t>Предрейсовый медицинский осмотр  с использованием телемедицины</t>
  </si>
  <si>
    <t xml:space="preserve"> № МР77-01/5102 от 06.04.2026</t>
  </si>
  <si>
    <t>№ МР77-01/4709 от 30.03.2026</t>
  </si>
  <si>
    <t>Послерейсовый мединский осмотр с использованием телемедицины</t>
  </si>
  <si>
    <t>Предрейсовый медицинский осмотр с участием медицинского работника</t>
  </si>
  <si>
    <t>Послерейсовый медицинский осмотр с участием медицинского работника</t>
  </si>
  <si>
    <t>Химикотоксикологическое исследование водителей</t>
  </si>
  <si>
    <t>Руководитель ОУТ                                                                                    Р.Ю. Буртовой</t>
  </si>
  <si>
    <t>№ МР77-01/6520 от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</si>
</sst>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ourier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31">
    <xf numFmtId="0" fontId="0" fillId="0" borderId="0" xfId="0"/>
    <xf numFmtId="0" fontId="2" fillId="0" borderId="0" xfId="1" applyFont="1" applyFill="1"/>
    <xf numFmtId="0" fontId="2" fillId="2" borderId="0" xfId="1" applyFont="1" applyFill="1"/>
    <xf numFmtId="4" fontId="6" fillId="0" borderId="4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0" fontId="6" fillId="0" borderId="0" xfId="1" applyFont="1" applyFill="1"/>
    <xf numFmtId="0" fontId="4" fillId="0" borderId="0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4" fontId="6" fillId="0" borderId="0" xfId="1" applyNumberFormat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left"/>
    </xf>
    <xf numFmtId="2" fontId="4" fillId="0" borderId="6" xfId="1" applyNumberFormat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14" fontId="8" fillId="0" borderId="1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right" vertical="top" wrapText="1"/>
    </xf>
    <xf numFmtId="0" fontId="5" fillId="0" borderId="5" xfId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7" fillId="0" borderId="1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</xdr:row>
      <xdr:rowOff>47625</xdr:rowOff>
    </xdr:from>
    <xdr:to>
      <xdr:col>15</xdr:col>
      <xdr:colOff>123825</xdr:colOff>
      <xdr:row>3</xdr:row>
      <xdr:rowOff>47625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97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4</xdr:row>
      <xdr:rowOff>47625</xdr:rowOff>
    </xdr:from>
    <xdr:to>
      <xdr:col>14</xdr:col>
      <xdr:colOff>0</xdr:colOff>
      <xdr:row>4</xdr:row>
      <xdr:rowOff>47625</xdr:rowOff>
    </xdr:to>
    <xdr:pic>
      <xdr:nvPicPr>
        <xdr:cNvPr id="3" name="Рисунок 22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19335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3</xdr:row>
      <xdr:rowOff>47625</xdr:rowOff>
    </xdr:from>
    <xdr:to>
      <xdr:col>15</xdr:col>
      <xdr:colOff>123825</xdr:colOff>
      <xdr:row>3</xdr:row>
      <xdr:rowOff>47625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97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3</xdr:row>
      <xdr:rowOff>0</xdr:rowOff>
    </xdr:from>
    <xdr:to>
      <xdr:col>15</xdr:col>
      <xdr:colOff>123825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21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838200</xdr:colOff>
      <xdr:row>3</xdr:row>
      <xdr:rowOff>542925</xdr:rowOff>
    </xdr:from>
    <xdr:to>
      <xdr:col>13</xdr:col>
      <xdr:colOff>1247775</xdr:colOff>
      <xdr:row>3</xdr:row>
      <xdr:rowOff>542925</xdr:rowOff>
    </xdr:to>
    <xdr:pic>
      <xdr:nvPicPr>
        <xdr:cNvPr id="6" name="Рисунок 22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188595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3</xdr:row>
      <xdr:rowOff>0</xdr:rowOff>
    </xdr:from>
    <xdr:to>
      <xdr:col>15</xdr:col>
      <xdr:colOff>123825</xdr:colOff>
      <xdr:row>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21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838200</xdr:colOff>
      <xdr:row>3</xdr:row>
      <xdr:rowOff>542925</xdr:rowOff>
    </xdr:from>
    <xdr:to>
      <xdr:col>12</xdr:col>
      <xdr:colOff>1247775</xdr:colOff>
      <xdr:row>3</xdr:row>
      <xdr:rowOff>542925</xdr:rowOff>
    </xdr:to>
    <xdr:pic>
      <xdr:nvPicPr>
        <xdr:cNvPr id="8" name="Рисунок 22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3557" y="1861457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838200</xdr:colOff>
      <xdr:row>3</xdr:row>
      <xdr:rowOff>542925</xdr:rowOff>
    </xdr:from>
    <xdr:to>
      <xdr:col>12</xdr:col>
      <xdr:colOff>1247775</xdr:colOff>
      <xdr:row>3</xdr:row>
      <xdr:rowOff>542925</xdr:rowOff>
    </xdr:to>
    <xdr:pic>
      <xdr:nvPicPr>
        <xdr:cNvPr id="9" name="Рисунок 222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2438400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838200</xdr:colOff>
      <xdr:row>3</xdr:row>
      <xdr:rowOff>542925</xdr:rowOff>
    </xdr:from>
    <xdr:to>
      <xdr:col>12</xdr:col>
      <xdr:colOff>1247775</xdr:colOff>
      <xdr:row>3</xdr:row>
      <xdr:rowOff>542925</xdr:rowOff>
    </xdr:to>
    <xdr:pic>
      <xdr:nvPicPr>
        <xdr:cNvPr id="10" name="Рисунок 222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2438400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view="pageBreakPreview" topLeftCell="A10" zoomScale="70" zoomScaleNormal="70" zoomScaleSheetLayoutView="70" workbookViewId="0">
      <selection activeCell="C19" sqref="C19"/>
    </sheetView>
  </sheetViews>
  <sheetFormatPr defaultColWidth="9.140625" defaultRowHeight="15" x14ac:dyDescent="0.25"/>
  <cols>
    <col min="1" max="1" width="10.42578125" style="1" customWidth="1"/>
    <col min="2" max="2" width="11.28515625" style="1" customWidth="1"/>
    <col min="3" max="3" width="8.5703125" style="1" customWidth="1"/>
    <col min="4" max="4" width="10.140625" style="1" customWidth="1"/>
    <col min="5" max="5" width="9.7109375" style="1" customWidth="1"/>
    <col min="6" max="6" width="4.85546875" style="1" customWidth="1"/>
    <col min="7" max="7" width="18.140625" style="1" customWidth="1"/>
    <col min="8" max="8" width="21.42578125" style="1" customWidth="1"/>
    <col min="9" max="9" width="16.140625" style="1" customWidth="1"/>
    <col min="10" max="10" width="15.140625" style="1" customWidth="1"/>
    <col min="11" max="13" width="14.5703125" style="1" customWidth="1"/>
    <col min="14" max="14" width="14.28515625" style="1" customWidth="1"/>
    <col min="15" max="15" width="14.5703125" style="1" customWidth="1"/>
    <col min="16" max="16" width="20" style="1" customWidth="1"/>
    <col min="17" max="16384" width="9.140625" style="1"/>
  </cols>
  <sheetData>
    <row r="1" spans="1:16" ht="18.75" customHeight="1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ht="4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59.25" customHeight="1" x14ac:dyDescent="0.25">
      <c r="A3" s="17" t="s">
        <v>17</v>
      </c>
      <c r="B3" s="17" t="s">
        <v>7</v>
      </c>
      <c r="C3" s="17"/>
      <c r="D3" s="17"/>
      <c r="E3" s="17"/>
      <c r="F3" s="17"/>
      <c r="G3" s="17" t="s">
        <v>0</v>
      </c>
      <c r="H3" s="17" t="s">
        <v>18</v>
      </c>
      <c r="I3" s="17" t="s">
        <v>1</v>
      </c>
      <c r="J3" s="27" t="s">
        <v>6</v>
      </c>
      <c r="K3" s="28"/>
      <c r="L3" s="28"/>
      <c r="M3" s="17" t="s">
        <v>21</v>
      </c>
      <c r="N3" s="17" t="s">
        <v>15</v>
      </c>
      <c r="O3" s="17" t="s">
        <v>8</v>
      </c>
      <c r="P3" s="17" t="s">
        <v>22</v>
      </c>
    </row>
    <row r="4" spans="1:16" ht="25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 t="s">
        <v>5</v>
      </c>
      <c r="K4" s="17" t="s">
        <v>2</v>
      </c>
      <c r="L4" s="17" t="s">
        <v>3</v>
      </c>
      <c r="M4" s="17"/>
      <c r="N4" s="17"/>
      <c r="O4" s="17"/>
      <c r="P4" s="17"/>
    </row>
    <row r="5" spans="1:16" ht="18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2.7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36.75" customHeight="1" x14ac:dyDescent="0.25">
      <c r="A7" s="14">
        <v>1</v>
      </c>
      <c r="B7" s="16" t="s">
        <v>24</v>
      </c>
      <c r="C7" s="16"/>
      <c r="D7" s="16"/>
      <c r="E7" s="16"/>
      <c r="F7" s="16"/>
      <c r="G7" s="15" t="s">
        <v>4</v>
      </c>
      <c r="H7" s="11">
        <v>4325</v>
      </c>
      <c r="I7" s="15">
        <v>3</v>
      </c>
      <c r="J7" s="3">
        <v>100</v>
      </c>
      <c r="K7" s="3">
        <v>78</v>
      </c>
      <c r="L7" s="3">
        <v>110</v>
      </c>
      <c r="M7" s="3">
        <f>SMALL(J7:L7,1)</f>
        <v>78</v>
      </c>
      <c r="N7" s="3">
        <f xml:space="preserve"> ROUND(AVERAGE(J7:L7),2)</f>
        <v>96</v>
      </c>
      <c r="O7" s="4">
        <f>ROUND(STDEV(J7:L7)/N7*100,2)</f>
        <v>17.05</v>
      </c>
      <c r="P7" s="3">
        <f>M7*H7</f>
        <v>337350</v>
      </c>
    </row>
    <row r="8" spans="1:16" ht="39.75" customHeight="1" x14ac:dyDescent="0.25">
      <c r="A8" s="14">
        <v>2</v>
      </c>
      <c r="B8" s="16" t="s">
        <v>27</v>
      </c>
      <c r="C8" s="16"/>
      <c r="D8" s="16"/>
      <c r="E8" s="16"/>
      <c r="F8" s="16"/>
      <c r="G8" s="15" t="s">
        <v>4</v>
      </c>
      <c r="H8" s="11">
        <v>4325</v>
      </c>
      <c r="I8" s="15">
        <v>3</v>
      </c>
      <c r="J8" s="3">
        <v>100</v>
      </c>
      <c r="K8" s="3">
        <v>78</v>
      </c>
      <c r="L8" s="3">
        <v>110</v>
      </c>
      <c r="M8" s="3">
        <f>SMALL(J8:L8,1)</f>
        <v>78</v>
      </c>
      <c r="N8" s="3">
        <f xml:space="preserve"> ROUND(AVERAGE(J8:L8),2)</f>
        <v>96</v>
      </c>
      <c r="O8" s="4">
        <f>ROUND(STDEV(J8:L8)/N8*100,2)</f>
        <v>17.05</v>
      </c>
      <c r="P8" s="3">
        <f>M8*H8</f>
        <v>337350</v>
      </c>
    </row>
    <row r="9" spans="1:16" ht="39.75" customHeight="1" x14ac:dyDescent="0.25">
      <c r="A9" s="14">
        <v>3</v>
      </c>
      <c r="B9" s="16" t="s">
        <v>28</v>
      </c>
      <c r="C9" s="16"/>
      <c r="D9" s="16"/>
      <c r="E9" s="16"/>
      <c r="F9" s="16"/>
      <c r="G9" s="15" t="s">
        <v>4</v>
      </c>
      <c r="H9" s="11">
        <v>4325</v>
      </c>
      <c r="I9" s="15">
        <v>3</v>
      </c>
      <c r="J9" s="3">
        <v>110</v>
      </c>
      <c r="K9" s="3">
        <v>78</v>
      </c>
      <c r="L9" s="3">
        <v>115</v>
      </c>
      <c r="M9" s="3">
        <f>SMALL(J9:L9,1)</f>
        <v>78</v>
      </c>
      <c r="N9" s="3">
        <f xml:space="preserve"> ROUND(AVERAGE(J9:L9),2)</f>
        <v>101</v>
      </c>
      <c r="O9" s="4">
        <f>ROUND(STDEV(J9:L9)/N9*100,2)</f>
        <v>19.88</v>
      </c>
      <c r="P9" s="3">
        <f>M9*H9</f>
        <v>337350</v>
      </c>
    </row>
    <row r="10" spans="1:16" ht="40.5" customHeight="1" x14ac:dyDescent="0.25">
      <c r="A10" s="14">
        <v>4</v>
      </c>
      <c r="B10" s="16" t="s">
        <v>29</v>
      </c>
      <c r="C10" s="16"/>
      <c r="D10" s="16"/>
      <c r="E10" s="16"/>
      <c r="F10" s="16"/>
      <c r="G10" s="15" t="s">
        <v>4</v>
      </c>
      <c r="H10" s="11">
        <v>4325</v>
      </c>
      <c r="I10" s="15">
        <v>3</v>
      </c>
      <c r="J10" s="3">
        <v>110</v>
      </c>
      <c r="K10" s="3">
        <v>78</v>
      </c>
      <c r="L10" s="3">
        <v>115</v>
      </c>
      <c r="M10" s="3">
        <f>SMALL(J10:L10,1)</f>
        <v>78</v>
      </c>
      <c r="N10" s="3">
        <f xml:space="preserve"> ROUND(AVERAGE(J10:L10),2)</f>
        <v>101</v>
      </c>
      <c r="O10" s="4">
        <f>ROUND(STDEV(J10:L10)/N10*100,2)</f>
        <v>19.88</v>
      </c>
      <c r="P10" s="3">
        <f>M10*H10</f>
        <v>337350</v>
      </c>
    </row>
    <row r="11" spans="1:16" ht="39" customHeight="1" x14ac:dyDescent="0.25">
      <c r="A11" s="14">
        <v>5</v>
      </c>
      <c r="B11" s="16" t="s">
        <v>30</v>
      </c>
      <c r="C11" s="16"/>
      <c r="D11" s="16"/>
      <c r="E11" s="16"/>
      <c r="F11" s="16"/>
      <c r="G11" s="13" t="s">
        <v>4</v>
      </c>
      <c r="H11" s="11">
        <v>4325</v>
      </c>
      <c r="I11" s="13">
        <v>3</v>
      </c>
      <c r="J11" s="3">
        <v>2000</v>
      </c>
      <c r="K11" s="3">
        <v>4000</v>
      </c>
      <c r="L11" s="3">
        <v>3500</v>
      </c>
      <c r="M11" s="3">
        <f>SMALL(J11:L11,1)</f>
        <v>2000</v>
      </c>
      <c r="N11" s="3">
        <f xml:space="preserve"> ROUND(AVERAGE(J11:L11),2)</f>
        <v>3166.67</v>
      </c>
      <c r="O11" s="4">
        <f>ROUND(STDEV(J11:L11)/N11*100,2)</f>
        <v>32.869999999999997</v>
      </c>
      <c r="P11" s="3">
        <f>M11*H11</f>
        <v>8650000</v>
      </c>
    </row>
    <row r="12" spans="1:16" ht="18.75" customHeight="1" x14ac:dyDescent="0.25">
      <c r="A12" s="22" t="s">
        <v>19</v>
      </c>
      <c r="B12" s="22"/>
      <c r="C12" s="22"/>
      <c r="D12" s="22"/>
      <c r="E12" s="22"/>
      <c r="F12" s="22"/>
      <c r="G12" s="22"/>
      <c r="H12" s="22"/>
      <c r="I12" s="23"/>
      <c r="J12" s="5"/>
      <c r="K12" s="6"/>
      <c r="L12" s="6"/>
      <c r="M12" s="6"/>
      <c r="N12" s="7"/>
      <c r="O12" s="7"/>
      <c r="P12" s="6"/>
    </row>
    <row r="13" spans="1:16" ht="18.75" x14ac:dyDescent="0.3">
      <c r="A13" s="18" t="s">
        <v>20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8">
        <f>SUM(P7:P11)</f>
        <v>9999400</v>
      </c>
    </row>
    <row r="14" spans="1:16" ht="9" customHeight="1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63.2" customHeight="1" x14ac:dyDescent="0.3">
      <c r="A15" s="17" t="s">
        <v>9</v>
      </c>
      <c r="B15" s="17"/>
      <c r="C15" s="17" t="s">
        <v>10</v>
      </c>
      <c r="D15" s="17"/>
      <c r="E15" s="17"/>
      <c r="F15" s="17"/>
      <c r="G15" s="17"/>
      <c r="H15" s="17" t="s">
        <v>11</v>
      </c>
      <c r="I15" s="17"/>
      <c r="J15" s="17"/>
      <c r="K15" s="10"/>
      <c r="L15" s="10"/>
      <c r="M15" s="10"/>
      <c r="N15" s="9"/>
      <c r="O15" s="9"/>
      <c r="P15" s="9"/>
    </row>
    <row r="16" spans="1:16" s="2" customFormat="1" ht="18.75" x14ac:dyDescent="0.3">
      <c r="A16" s="30" t="s">
        <v>12</v>
      </c>
      <c r="B16" s="30"/>
      <c r="C16" s="20" t="s">
        <v>25</v>
      </c>
      <c r="D16" s="20"/>
      <c r="E16" s="20"/>
      <c r="F16" s="20"/>
      <c r="G16" s="20"/>
      <c r="H16" s="21">
        <v>46272</v>
      </c>
      <c r="I16" s="21"/>
      <c r="J16" s="21"/>
      <c r="K16" s="12"/>
      <c r="L16" s="12"/>
      <c r="M16" s="12"/>
      <c r="N16" s="9"/>
      <c r="O16" s="9"/>
      <c r="P16" s="9"/>
    </row>
    <row r="17" spans="1:16" s="2" customFormat="1" ht="18.75" x14ac:dyDescent="0.3">
      <c r="A17" s="30" t="s">
        <v>13</v>
      </c>
      <c r="B17" s="30"/>
      <c r="C17" s="20" t="s">
        <v>26</v>
      </c>
      <c r="D17" s="20"/>
      <c r="E17" s="20"/>
      <c r="F17" s="20"/>
      <c r="G17" s="20"/>
      <c r="H17" s="21">
        <v>46295</v>
      </c>
      <c r="I17" s="21"/>
      <c r="J17" s="21"/>
      <c r="K17" s="12"/>
      <c r="L17" s="12"/>
      <c r="M17" s="12"/>
      <c r="N17" s="9"/>
      <c r="O17" s="9"/>
      <c r="P17" s="9"/>
    </row>
    <row r="18" spans="1:16" s="2" customFormat="1" ht="18.75" x14ac:dyDescent="0.3">
      <c r="A18" s="30" t="s">
        <v>14</v>
      </c>
      <c r="B18" s="30"/>
      <c r="C18" s="20" t="s">
        <v>32</v>
      </c>
      <c r="D18" s="20"/>
      <c r="E18" s="20"/>
      <c r="F18" s="20"/>
      <c r="G18" s="20"/>
      <c r="H18" s="21">
        <v>46323</v>
      </c>
      <c r="I18" s="21"/>
      <c r="J18" s="21"/>
      <c r="K18" s="12"/>
      <c r="L18" s="12"/>
      <c r="M18" s="12"/>
      <c r="N18" s="9"/>
      <c r="O18" s="9"/>
      <c r="P18" s="9"/>
    </row>
    <row r="20" spans="1:16" ht="2.25" customHeight="1" x14ac:dyDescent="0.25"/>
    <row r="22" spans="1:16" ht="18.75" x14ac:dyDescent="0.3">
      <c r="B22" s="29" t="s">
        <v>31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</sheetData>
  <mergeCells count="35">
    <mergeCell ref="B22:P22"/>
    <mergeCell ref="A16:B16"/>
    <mergeCell ref="A17:B17"/>
    <mergeCell ref="C17:G17"/>
    <mergeCell ref="H17:J17"/>
    <mergeCell ref="A18:B18"/>
    <mergeCell ref="C18:G18"/>
    <mergeCell ref="H18:J18"/>
    <mergeCell ref="A2:P2"/>
    <mergeCell ref="A1:P1"/>
    <mergeCell ref="A3:A6"/>
    <mergeCell ref="P3:P6"/>
    <mergeCell ref="J4:J6"/>
    <mergeCell ref="K4:K6"/>
    <mergeCell ref="L4:L6"/>
    <mergeCell ref="B3:F6"/>
    <mergeCell ref="G3:G6"/>
    <mergeCell ref="H3:H6"/>
    <mergeCell ref="I3:I6"/>
    <mergeCell ref="J3:L3"/>
    <mergeCell ref="B11:F11"/>
    <mergeCell ref="M3:M6"/>
    <mergeCell ref="A13:O13"/>
    <mergeCell ref="C16:G16"/>
    <mergeCell ref="H16:J16"/>
    <mergeCell ref="C15:G15"/>
    <mergeCell ref="H15:J15"/>
    <mergeCell ref="A12:I12"/>
    <mergeCell ref="N3:N6"/>
    <mergeCell ref="O3:O6"/>
    <mergeCell ref="A15:B15"/>
    <mergeCell ref="B7:F7"/>
    <mergeCell ref="B8:F8"/>
    <mergeCell ref="B9:F9"/>
    <mergeCell ref="B10:F10"/>
  </mergeCells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Медосмотры МО</vt:lpstr>
      <vt:lpstr>'Медосмотры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Юнников Артём Викторович</dc:creator>
  <cp:lastModifiedBy>Фролова Оксана Геннадьевна</cp:lastModifiedBy>
  <cp:lastPrinted>2023-05-26T06:52:03Z</cp:lastPrinted>
  <dcterms:created xsi:type="dcterms:W3CDTF">2019-01-30T13:59:14Z</dcterms:created>
  <dcterms:modified xsi:type="dcterms:W3CDTF">2026-04-30T05:07:33Z</dcterms:modified>
</cp:coreProperties>
</file>