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ЭКСП\14_ПРОД\"/>
    </mc:Choice>
  </mc:AlternateContent>
  <bookViews>
    <workbookView xWindow="-38520" yWindow="-3930" windowWidth="38640" windowHeight="21240"/>
  </bookViews>
  <sheets>
    <sheet name="Комм. предл. и Структура НМЦ" sheetId="1" r:id="rId1"/>
    <sheet name="Справочники" sheetId="2" state="hidden" r:id="rId2"/>
  </sheets>
  <definedNames>
    <definedName name="_xlnm.Print_Area" localSheetId="0">'Комм. предл. и Структура НМЦ'!$A$1:$Z$62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1" l="1"/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Z30" i="1"/>
  <c r="Z31" i="1"/>
  <c r="Z32" i="1"/>
  <c r="Z33" i="1"/>
  <c r="Z34" i="1"/>
  <c r="Z35" i="1"/>
  <c r="Z36" i="1"/>
  <c r="Z37" i="1"/>
  <c r="Z38" i="1"/>
  <c r="Z39" i="1"/>
  <c r="Z40" i="1"/>
  <c r="Z23" i="1"/>
  <c r="Z24" i="1"/>
  <c r="Z25" i="1"/>
  <c r="Z26" i="1"/>
  <c r="Z27" i="1"/>
  <c r="Z28" i="1"/>
  <c r="Z29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D21" i="1" l="1"/>
  <c r="E15" i="1"/>
  <c r="E16" i="1"/>
  <c r="E17" i="1"/>
  <c r="E18" i="1"/>
  <c r="E19" i="1"/>
  <c r="E20" i="1"/>
  <c r="E21" i="1"/>
  <c r="E22" i="1"/>
  <c r="E14" i="1"/>
  <c r="K15" i="1" l="1"/>
  <c r="K16" i="1"/>
  <c r="K17" i="1"/>
  <c r="K18" i="1"/>
  <c r="K19" i="1"/>
  <c r="K20" i="1"/>
  <c r="K21" i="1"/>
  <c r="K22" i="1"/>
  <c r="K40" i="1"/>
  <c r="K14" i="1"/>
  <c r="D14" i="1" l="1"/>
  <c r="C19" i="1"/>
  <c r="D19" i="1"/>
  <c r="F19" i="1"/>
  <c r="G19" i="1"/>
  <c r="M19" i="1" s="1"/>
  <c r="Z19" i="1"/>
  <c r="C15" i="1"/>
  <c r="C16" i="1"/>
  <c r="C17" i="1"/>
  <c r="C18" i="1"/>
  <c r="C20" i="1"/>
  <c r="C21" i="1"/>
  <c r="C22" i="1"/>
  <c r="C14" i="1"/>
  <c r="G15" i="1"/>
  <c r="G16" i="1"/>
  <c r="G17" i="1"/>
  <c r="G18" i="1"/>
  <c r="G20" i="1"/>
  <c r="G21" i="1"/>
  <c r="G22" i="1"/>
  <c r="G14" i="1"/>
  <c r="F15" i="1"/>
  <c r="F16" i="1"/>
  <c r="F17" i="1"/>
  <c r="F18" i="1"/>
  <c r="F20" i="1"/>
  <c r="F21" i="1"/>
  <c r="F22" i="1"/>
  <c r="F14" i="1"/>
  <c r="D15" i="1"/>
  <c r="D16" i="1"/>
  <c r="D17" i="1"/>
  <c r="D18" i="1"/>
  <c r="D20" i="1"/>
  <c r="D22" i="1"/>
  <c r="Z22" i="1" l="1"/>
  <c r="Z21" i="1"/>
  <c r="Z20" i="1"/>
  <c r="Z18" i="1"/>
  <c r="Z17" i="1"/>
  <c r="Z16" i="1"/>
  <c r="Z15" i="1"/>
  <c r="Z41" i="1" l="1"/>
  <c r="Z42" i="1" s="1"/>
  <c r="Z43" i="1" s="1"/>
  <c r="M15" i="1" l="1"/>
  <c r="M16" i="1"/>
  <c r="M17" i="1"/>
  <c r="M18" i="1"/>
  <c r="M20" i="1"/>
  <c r="M21" i="1"/>
  <c r="M22" i="1"/>
  <c r="M40" i="1"/>
  <c r="M14" i="1"/>
  <c r="M41" i="1" l="1"/>
  <c r="M42" i="1" s="1"/>
  <c r="M43" i="1" l="1"/>
</calcChain>
</file>

<file path=xl/sharedStrings.xml><?xml version="1.0" encoding="utf-8"?>
<sst xmlns="http://schemas.openxmlformats.org/spreadsheetml/2006/main" count="235" uniqueCount="76">
  <si>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</si>
  <si>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</si>
  <si>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</si>
  <si>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</si>
  <si>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Предлагаемая цена одной единицы продукции,
руб. без НДС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</si>
  <si>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</si>
  <si>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</si>
  <si>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</si>
  <si>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</si>
  <si>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</si>
  <si>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</si>
  <si>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</si>
  <si>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t>шт.</t>
  </si>
  <si>
    <t>(подпись)</t>
  </si>
  <si>
    <t>М.П.</t>
  </si>
  <si>
    <t>…</t>
  </si>
  <si>
    <t>от «___» __________ 202__ г. № _____</t>
  </si>
  <si>
    <t>(должность подписавшего)</t>
  </si>
  <si>
    <r>
      <t xml:space="preserve">НМЦ единицы закупаемой продукции,
руб. без НДС
</t>
    </r>
    <r>
      <rPr>
        <b/>
        <i/>
        <sz val="12"/>
        <color theme="1"/>
        <rFont val="Times New Roman"/>
        <family val="1"/>
      </rPr>
      <t>(опционально)</t>
    </r>
  </si>
  <si>
    <t>Наименование
закупаемой продукции
(товара, работы, услуги)</t>
  </si>
  <si>
    <t>Код ОКПД 2
закупаемой продукции
(товара, работы, услуги)</t>
  </si>
  <si>
    <t>Единица
измерения</t>
  </si>
  <si>
    <t>Закупаемое
количество</t>
  </si>
  <si>
    <t>Страна происхождения предлагаемого товара /
страна регистрации лица выполняющего работу, оказывающего услугу</t>
  </si>
  <si>
    <t>СТРУКТУРА НМЦ</t>
  </si>
  <si>
    <t>НМЦ по позиции продукции,
руб. без НДС</t>
  </si>
  <si>
    <t>НМЦ:</t>
  </si>
  <si>
    <t>Наименование
продукции
(товара, работы, услуги)</t>
  </si>
  <si>
    <t>Применение законодательства
о национальном режиме (ст. 3.1-4 Закона 223-ФЗ, ПП 1875)</t>
  </si>
  <si>
    <t>Национальный режим предоставляется</t>
  </si>
  <si>
    <t>Национальный режим не предоставляется – запрет</t>
  </si>
  <si>
    <t>Национальный режим не предоставляется – ограничение</t>
  </si>
  <si>
    <t>Национальный режим не предоставляется – преимущество</t>
  </si>
  <si>
    <t>Национальный режим не предоставляется – минимальная обязательная доля</t>
  </si>
  <si>
    <t>Применение законодательств
о национальном режиме (ст. 3.1-4 Закона 223-ФЗ, ПП 1875)</t>
  </si>
  <si>
    <t>не применимо</t>
  </si>
  <si>
    <r>
      <t xml:space="preserve">Сведения, которые должны быть представлены Участником
в Коммерческом предложении
для подтверждения соответствия установленным требованиям в части применения законодательства
о национальном режиме 
</t>
    </r>
    <r>
      <rPr>
        <i/>
        <sz val="12"/>
        <color theme="2" tint="-0.499984740745262"/>
        <rFont val="Times New Roman"/>
        <family val="1"/>
      </rPr>
      <t>(номера столбцов, которые должны быть заполнены в Коммерческом предложении)</t>
    </r>
  </si>
  <si>
    <t>Производитель продукции</t>
  </si>
  <si>
    <t>(И.О. Фамилия)</t>
  </si>
  <si>
    <t>столбцы 6, 7</t>
  </si>
  <si>
    <r>
      <t xml:space="preserve">Наименование реестра и
номер реестровой записи
</t>
    </r>
    <r>
      <rPr>
        <sz val="12"/>
        <color theme="2" tint="-0.499984740745262"/>
        <rFont val="Times New Roman"/>
        <family val="1"/>
      </rPr>
      <t>(</t>
    </r>
    <r>
      <rPr>
        <i/>
        <sz val="12"/>
        <color theme="2" tint="-0.499984740745262"/>
        <rFont val="Times New Roman"/>
        <family val="1"/>
      </rPr>
      <t>указывается обязательно при "запрете или ограничении", а также при "минимальной обязательной доле закупок товаров российского происхождения")</t>
    </r>
  </si>
  <si>
    <t>Требования к подтверждающим документам установлены в Технических требованиях</t>
  </si>
  <si>
    <t>Товар отсутствует в реестре</t>
  </si>
  <si>
    <t>Примечание*</t>
  </si>
  <si>
    <t xml:space="preserve"> -</t>
  </si>
  <si>
    <t>столбец 6, столбец 7 (при наличии информации)</t>
  </si>
  <si>
    <t>* Если в столбце 8 в отношении закупаемой продукции (с применяемой защитной мерой "Ограничение") указано "Товар отсутствует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должен указать наименование страны происхождения предлагаемого товара (без указания номера реестровой записи),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столбцы 6 и 7 Коммерческого предложения).</t>
  </si>
  <si>
    <r>
      <t>[Участник заполняет ячейки, в том числе ячейк</t>
    </r>
    <r>
      <rPr>
        <i/>
        <sz val="12"/>
        <rFont val="Times New Roman"/>
        <family val="1"/>
        <charset val="204"/>
      </rPr>
      <t>и в столбцах 6 и 7 (в соответствии с требованиями столбца 7 Структуры НМЦ), 8, 10,</t>
    </r>
    <r>
      <rPr>
        <i/>
        <sz val="12"/>
        <color theme="1"/>
        <rFont val="Times New Roman"/>
        <family val="1"/>
      </rPr>
      <t xml:space="preserve">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</t>
    </r>
    <r>
      <rPr>
        <i/>
        <sz val="12"/>
        <rFont val="Times New Roman"/>
        <family val="1"/>
      </rPr>
      <t>. Если Участником предлагается эквивалентная продукция, то в этом случае ее наименование в столбце 2 может быть скорректировано.
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7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–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– членов Евразийского экономического союза, за исключением Рос</t>
    </r>
    <r>
      <rPr>
        <i/>
        <sz val="12"/>
        <color theme="1"/>
        <rFont val="Times New Roman"/>
        <family val="1"/>
      </rPr>
      <t>сийской Федерации) и номер реестровой записи.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u/>
        <sz val="12"/>
        <color theme="1"/>
        <rFont val="Times New Roman"/>
        <family val="1"/>
        <charset val="204"/>
      </rPr>
      <t xml:space="preserve">
Примечание</t>
    </r>
    <r>
      <rPr>
        <b/>
        <i/>
        <sz val="12"/>
        <color theme="1"/>
        <rFont val="Times New Roman"/>
        <family val="1"/>
        <charset val="204"/>
      </rPr>
      <t>:</t>
    </r>
    <r>
      <rPr>
        <i/>
        <sz val="12"/>
        <color theme="1"/>
        <rFont val="Times New Roman"/>
        <family val="1"/>
      </rPr>
      <t xml:space="preserve"> если в столбце 8 Структуры НМЦ указано "Товар не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указывает в столбце 6 наименование страны происхождения предлагаемого товара (без заполнения соответствующей ячейки столбца 7),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ячейки столбцов 6 и 7).
В столбце 10 при необходимости указать коррективную ставку НДС в процентах]
</t>
    </r>
    <r>
      <rPr>
        <b/>
        <i/>
        <u/>
        <sz val="13"/>
        <color theme="1"/>
        <rFont val="Times New Roman"/>
        <family val="1"/>
        <charset val="204"/>
      </rPr>
      <t xml:space="preserve">ВНИМАНИЕ: </t>
    </r>
    <r>
      <rPr>
        <i/>
        <u/>
        <sz val="13"/>
        <color theme="1"/>
        <rFont val="Times New Roman"/>
        <family val="1"/>
        <charset val="204"/>
      </rPr>
      <t>указание Участником в Коммерческом предложении кодов ОКПД 2 не требуется. Предлагаемая к поставке продукция должна соответствовать кодам ОКПД 2, указанным в столбце 4 Структуры НМЦ (данные коды будут перенесены в заключаемый по результатам закупки договор).</t>
    </r>
  </si>
  <si>
    <t>БУАД-4-25,8 ДП</t>
  </si>
  <si>
    <t>Канат грузолюдской ЛК-О 8х19(1+9+9)+1 о.с. Seil 10,0 DIN 3062-FE Bk-1770 SZ длинна 243 метра D=10мм
62-FE Bk-1770 SZ Seil 10,0 DIN 30</t>
  </si>
  <si>
    <t>Компрессор поршневой безмасляный Hyundai HYC 3050S</t>
  </si>
  <si>
    <t>Конденсатоотводчик JORC EZ1</t>
  </si>
  <si>
    <t>Нагреватель антифриза HOTSTART SL1302XX-000 3кВт 240В</t>
  </si>
  <si>
    <t>Нагреватель антифриза THINCON EHA1020 2000W 240V</t>
  </si>
  <si>
    <t>Насос для перекачки масла Бочковой ручной роторный насос перекачки топлива БелАК "Гефест" БАК.00110</t>
  </si>
  <si>
    <t>Отводка электромагнитная тип ЭМО-2-66У2 220В</t>
  </si>
  <si>
    <t>Плата управления ПКЛ 32-04 ЕИЛА.687255.008-04 без ПЗУ</t>
  </si>
  <si>
    <t>Плата ЦПУ УИРФ.469135.055-02 УИРФ.469135.055-02</t>
  </si>
  <si>
    <t>Ремень клиновой Z-630 HIMPT ISO90001</t>
  </si>
  <si>
    <t>Серьга такелажная г/п 2 т.</t>
  </si>
  <si>
    <t>Строп текстильный 5 м 2 т</t>
  </si>
  <si>
    <t>Строп текстильный петлевой г/п 1 тонна, 1 метр</t>
  </si>
  <si>
    <t>Строп текстильный петлевой г/п 1 тонна, 2 метра</t>
  </si>
  <si>
    <t>Строп текстильный петлевой г/п 2 тонны, 2 метра</t>
  </si>
  <si>
    <t>Строп текстильный петлевой г/п 3 тонны, 2 метра</t>
  </si>
  <si>
    <t>Таль ручная 2 т</t>
  </si>
  <si>
    <t>Текстильный петлевой строп СТП 2х3000</t>
  </si>
  <si>
    <t>Текстильный петлевой строп СТП 4х6000</t>
  </si>
  <si>
    <t>Текстильный четырехветвевой строп 4 СТ 10,0х3000</t>
  </si>
  <si>
    <t>Текстильный четырехветвевой строп 4 СТ 12,5х10000</t>
  </si>
  <si>
    <t>Трос стальной оцинкованый 2 мм</t>
  </si>
  <si>
    <t>Трос стальной оцинкованый 3 мм</t>
  </si>
  <si>
    <t>Устройсво оповещения и контроля дверного проема "Сирена-КМ"(исполнение 02) СП3.873.129</t>
  </si>
  <si>
    <t>Устройсво оповещения и контроля дверного проема"Капель-2ЛК" НШЕК.468213.013</t>
  </si>
  <si>
    <t>Шкив в сборе (без диска) для привода ДК с БУАД 0401.03.10.080В ЩЛЗ</t>
  </si>
  <si>
    <t>28.22.19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</si>
</sst>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2" tint="-0.499984740745262"/>
      <name val="Times New Roman"/>
      <family val="1"/>
    </font>
    <font>
      <sz val="12"/>
      <color theme="2" tint="-0.49998474074526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</font>
    <font>
      <b/>
      <i/>
      <u/>
      <sz val="13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  <font>
      <sz val="8"/>
      <name val="PT Mono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3">
    <xf numFmtId="0" fontId="0" fillId="0" borderId="0" xfId="0"/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1" fillId="0" borderId="19" xfId="0" applyFont="1" applyBorder="1" applyAlignment="1">
      <alignment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5" borderId="0" xfId="0" applyFont="1" applyFill="1" applyAlignment="1">
      <alignment horizontal="left" vertical="top"/>
    </xf>
    <xf numFmtId="0" fontId="2" fillId="5" borderId="0" xfId="0" applyFont="1" applyFill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9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3" fontId="1" fillId="0" borderId="21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center" vertical="top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1"/>
  <sheetViews>
    <sheetView showGridLines="0" tabSelected="1" view="pageBreakPreview" topLeftCell="O12" zoomScale="90" zoomScaleNormal="70" zoomScaleSheetLayoutView="90" workbookViewId="0">
      <selection activeCell="W40" sqref="W40"/>
    </sheetView>
  </sheetViews>
  <sheetFormatPr defaultColWidth="18.5703125" defaultRowHeight="15.75"/>
  <cols>
    <col min="1" max="2" width="4.5703125" style="10" customWidth="1"/>
    <col min="3" max="3" width="6.5703125" style="10" customWidth="1"/>
    <col min="4" max="4" width="30.5703125" style="10" customWidth="1"/>
    <col min="5" max="5" width="63.7109375" style="10" customWidth="1"/>
    <col min="6" max="7" width="14.5703125" style="10" customWidth="1"/>
    <col min="8" max="8" width="27.85546875" style="10" customWidth="1"/>
    <col min="9" max="9" width="40.5703125" style="10" customWidth="1"/>
    <col min="10" max="10" width="28.85546875" style="10" customWidth="1"/>
    <col min="11" max="11" width="18.5703125" style="10" customWidth="1"/>
    <col min="12" max="13" width="18.5703125" style="10"/>
    <col min="14" max="16" width="4.5703125" style="10" customWidth="1"/>
    <col min="17" max="17" width="6.5703125" style="10" customWidth="1"/>
    <col min="18" max="18" width="28.5703125" style="10" customWidth="1"/>
    <col min="19" max="19" width="70.5703125" style="10" customWidth="1"/>
    <col min="20" max="20" width="24.5703125" style="10" customWidth="1"/>
    <col min="21" max="21" width="14.7109375" style="10" customWidth="1"/>
    <col min="22" max="22" width="15.28515625" style="10" customWidth="1"/>
    <col min="23" max="23" width="39.28515625" style="10" customWidth="1"/>
    <col min="24" max="24" width="24.42578125" style="10" customWidth="1"/>
    <col min="25" max="26" width="20.5703125" style="10" customWidth="1"/>
    <col min="27" max="16384" width="18.5703125" style="10"/>
  </cols>
  <sheetData>
    <row r="1" spans="2:26" ht="16.5" customHeight="1" thickBo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Q1" s="36"/>
      <c r="R1" s="37"/>
      <c r="S1" s="36"/>
      <c r="T1" s="37"/>
      <c r="U1" s="37"/>
      <c r="V1" s="37"/>
      <c r="W1" s="37"/>
      <c r="X1" s="37"/>
      <c r="Y1" s="37"/>
      <c r="Z1" s="37"/>
    </row>
    <row r="2" spans="2:26" ht="47.25" customHeight="1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2:26" ht="15.75" customHeight="1">
      <c r="B3" s="15"/>
      <c r="C3" s="16" t="s">
        <v>0</v>
      </c>
      <c r="D3" s="16"/>
      <c r="E3" s="16"/>
      <c r="F3" s="16"/>
      <c r="G3" s="16"/>
      <c r="H3" s="16"/>
      <c r="N3" s="17"/>
    </row>
    <row r="4" spans="2:26" ht="15.75" customHeight="1">
      <c r="B4" s="15"/>
      <c r="C4" s="2" t="s">
        <v>16</v>
      </c>
      <c r="D4" s="2"/>
      <c r="E4" s="2"/>
      <c r="F4" s="16"/>
      <c r="G4" s="16"/>
      <c r="H4" s="16"/>
      <c r="N4" s="17"/>
    </row>
    <row r="5" spans="2:26" ht="24" customHeight="1">
      <c r="B5" s="15"/>
      <c r="F5" s="16"/>
      <c r="G5" s="16"/>
      <c r="H5" s="16"/>
      <c r="N5" s="17"/>
      <c r="Q5" s="36"/>
      <c r="R5" s="36"/>
    </row>
    <row r="6" spans="2:26">
      <c r="B6" s="15"/>
      <c r="C6" s="82" t="s">
        <v>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17"/>
      <c r="Q6" s="82" t="s">
        <v>24</v>
      </c>
      <c r="R6" s="82"/>
      <c r="S6" s="82"/>
      <c r="T6" s="82"/>
      <c r="U6" s="82"/>
      <c r="V6" s="82"/>
      <c r="W6" s="82"/>
      <c r="X6" s="82"/>
      <c r="Y6" s="82"/>
      <c r="Z6" s="82"/>
    </row>
    <row r="7" spans="2:26" ht="24" customHeight="1">
      <c r="B7" s="15"/>
      <c r="N7" s="17"/>
    </row>
    <row r="8" spans="2:26" ht="24" customHeight="1">
      <c r="B8" s="15"/>
      <c r="C8" s="81" t="s">
        <v>1</v>
      </c>
      <c r="D8" s="81"/>
      <c r="F8" s="66"/>
      <c r="G8" s="66"/>
      <c r="N8" s="17"/>
    </row>
    <row r="9" spans="2:26" ht="24" customHeight="1">
      <c r="B9" s="15"/>
      <c r="C9" s="81" t="s">
        <v>2</v>
      </c>
      <c r="D9" s="81"/>
      <c r="F9" s="80"/>
      <c r="G9" s="80"/>
      <c r="N9" s="17"/>
    </row>
    <row r="10" spans="2:26" ht="24" customHeight="1">
      <c r="B10" s="15"/>
      <c r="C10" s="81" t="s">
        <v>3</v>
      </c>
      <c r="D10" s="81"/>
      <c r="F10" s="80"/>
      <c r="G10" s="80"/>
      <c r="N10" s="17"/>
    </row>
    <row r="11" spans="2:26">
      <c r="B11" s="15"/>
      <c r="N11" s="17"/>
    </row>
    <row r="12" spans="2:26" ht="185.1" customHeight="1">
      <c r="B12" s="15"/>
      <c r="C12" s="18" t="s">
        <v>6</v>
      </c>
      <c r="D12" s="18" t="s">
        <v>27</v>
      </c>
      <c r="E12" s="18" t="s">
        <v>28</v>
      </c>
      <c r="F12" s="18" t="s">
        <v>21</v>
      </c>
      <c r="G12" s="18" t="s">
        <v>22</v>
      </c>
      <c r="H12" s="18" t="s">
        <v>23</v>
      </c>
      <c r="I12" s="18" t="s">
        <v>40</v>
      </c>
      <c r="J12" s="18" t="s">
        <v>37</v>
      </c>
      <c r="K12" s="18" t="s">
        <v>18</v>
      </c>
      <c r="L12" s="18" t="s">
        <v>4</v>
      </c>
      <c r="M12" s="18" t="s">
        <v>5</v>
      </c>
      <c r="N12" s="17"/>
      <c r="Q12" s="26" t="s">
        <v>6</v>
      </c>
      <c r="R12" s="26" t="s">
        <v>19</v>
      </c>
      <c r="S12" s="26" t="s">
        <v>34</v>
      </c>
      <c r="T12" s="26" t="s">
        <v>20</v>
      </c>
      <c r="U12" s="26" t="s">
        <v>21</v>
      </c>
      <c r="V12" s="26" t="s">
        <v>22</v>
      </c>
      <c r="W12" s="38" t="s">
        <v>36</v>
      </c>
      <c r="X12" s="38" t="s">
        <v>43</v>
      </c>
      <c r="Y12" s="26" t="s">
        <v>18</v>
      </c>
      <c r="Z12" s="26" t="s">
        <v>25</v>
      </c>
    </row>
    <row r="13" spans="2:26">
      <c r="B13" s="15"/>
      <c r="C13" s="19">
        <v>1</v>
      </c>
      <c r="D13" s="19">
        <v>2</v>
      </c>
      <c r="E13" s="19">
        <v>3</v>
      </c>
      <c r="F13" s="44">
        <v>4</v>
      </c>
      <c r="G13" s="19">
        <v>5</v>
      </c>
      <c r="H13" s="19">
        <v>6</v>
      </c>
      <c r="I13" s="19">
        <v>7</v>
      </c>
      <c r="J13" s="44">
        <v>8</v>
      </c>
      <c r="K13" s="19">
        <v>9</v>
      </c>
      <c r="L13" s="19">
        <v>10</v>
      </c>
      <c r="M13" s="19">
        <v>11</v>
      </c>
      <c r="N13" s="17"/>
      <c r="Q13" s="27">
        <v>1</v>
      </c>
      <c r="R13" s="27">
        <v>2</v>
      </c>
      <c r="S13" s="27">
        <v>3</v>
      </c>
      <c r="T13" s="27">
        <v>4</v>
      </c>
      <c r="U13" s="27">
        <v>5</v>
      </c>
      <c r="V13" s="27">
        <v>6</v>
      </c>
      <c r="W13" s="39">
        <v>7</v>
      </c>
      <c r="X13" s="39">
        <v>8</v>
      </c>
      <c r="Y13" s="27">
        <v>9</v>
      </c>
      <c r="Z13" s="27">
        <v>10</v>
      </c>
    </row>
    <row r="14" spans="2:26" s="29" customFormat="1">
      <c r="B14" s="30"/>
      <c r="C14" s="4">
        <f>Q14</f>
        <v>1</v>
      </c>
      <c r="D14" s="53" t="str">
        <f>R14</f>
        <v>БУАД-4-25,8 ДП</v>
      </c>
      <c r="E14" s="45" t="str">
        <f>S14</f>
        <v>Национальный режим не предоставляется – преимущество</v>
      </c>
      <c r="F14" s="4" t="str">
        <f t="shared" ref="F14:G14" si="0">U14</f>
        <v>шт.</v>
      </c>
      <c r="G14" s="7">
        <f t="shared" si="0"/>
        <v>2</v>
      </c>
      <c r="H14" s="34" t="s">
        <v>15</v>
      </c>
      <c r="I14" s="33" t="s">
        <v>15</v>
      </c>
      <c r="J14" s="33"/>
      <c r="K14" s="43">
        <f>Y14</f>
        <v>15200</v>
      </c>
      <c r="L14" s="1">
        <v>0</v>
      </c>
      <c r="M14" s="6">
        <f t="shared" ref="M14:M40" si="1">G14*L14</f>
        <v>0</v>
      </c>
      <c r="N14" s="31"/>
      <c r="Q14" s="4">
        <v>1</v>
      </c>
      <c r="R14" s="51" t="s">
        <v>48</v>
      </c>
      <c r="S14" s="5" t="s">
        <v>32</v>
      </c>
      <c r="T14" s="32" t="s">
        <v>75</v>
      </c>
      <c r="U14" s="4" t="s">
        <v>12</v>
      </c>
      <c r="V14" s="7">
        <v>2</v>
      </c>
      <c r="W14" s="49" t="s">
        <v>35</v>
      </c>
      <c r="X14" s="49" t="s">
        <v>44</v>
      </c>
      <c r="Y14" s="6">
        <v>15200</v>
      </c>
      <c r="Z14" s="6">
        <f>V14*Y14</f>
        <v>30400</v>
      </c>
    </row>
    <row r="15" spans="2:26" s="29" customFormat="1" ht="94.5">
      <c r="B15" s="30"/>
      <c r="C15" s="4">
        <f t="shared" ref="C15:C40" si="2">Q15</f>
        <v>2</v>
      </c>
      <c r="D15" s="53" t="str">
        <f t="shared" ref="D15:D40" si="3">R15</f>
        <v>Канат грузолюдской ЛК-О 8х19(1+9+9)+1 о.с. Seil 10,0 DIN 3062-FE Bk-1770 SZ длинна 243 метра D=10мм
62-FE Bk-1770 SZ Seil 10,0 DIN 30</v>
      </c>
      <c r="E15" s="45" t="str">
        <f t="shared" ref="E15:E40" si="4">S15</f>
        <v>Национальный режим не предоставляется – преимущество</v>
      </c>
      <c r="F15" s="4" t="str">
        <f t="shared" ref="F15:F40" si="5">U15</f>
        <v>шт.</v>
      </c>
      <c r="G15" s="7">
        <f t="shared" ref="G15:G40" si="6">V15</f>
        <v>4</v>
      </c>
      <c r="H15" s="34" t="s">
        <v>15</v>
      </c>
      <c r="I15" s="33" t="s">
        <v>15</v>
      </c>
      <c r="J15" s="33"/>
      <c r="K15" s="43">
        <f t="shared" ref="K15:K40" si="7">Y15</f>
        <v>41917.5</v>
      </c>
      <c r="L15" s="1">
        <v>0</v>
      </c>
      <c r="M15" s="6">
        <f t="shared" si="1"/>
        <v>0</v>
      </c>
      <c r="N15" s="31"/>
      <c r="Q15" s="4">
        <v>2</v>
      </c>
      <c r="R15" s="51" t="s">
        <v>49</v>
      </c>
      <c r="S15" s="5" t="s">
        <v>32</v>
      </c>
      <c r="T15" s="32" t="s">
        <v>75</v>
      </c>
      <c r="U15" s="4" t="s">
        <v>12</v>
      </c>
      <c r="V15" s="7">
        <v>4</v>
      </c>
      <c r="W15" s="49" t="s">
        <v>35</v>
      </c>
      <c r="X15" s="49" t="s">
        <v>44</v>
      </c>
      <c r="Y15" s="6">
        <v>41917.5</v>
      </c>
      <c r="Z15" s="6">
        <f t="shared" ref="Z15:Z40" si="8">V15*Y15</f>
        <v>167670</v>
      </c>
    </row>
    <row r="16" spans="2:26" s="29" customFormat="1" ht="47.25">
      <c r="B16" s="30"/>
      <c r="C16" s="4">
        <f t="shared" si="2"/>
        <v>3</v>
      </c>
      <c r="D16" s="53" t="str">
        <f t="shared" si="3"/>
        <v>Компрессор поршневой безмасляный Hyundai HYC 3050S</v>
      </c>
      <c r="E16" s="45" t="str">
        <f t="shared" si="4"/>
        <v>Национальный режим не предоставляется – преимущество</v>
      </c>
      <c r="F16" s="4" t="str">
        <f t="shared" si="5"/>
        <v>шт.</v>
      </c>
      <c r="G16" s="7">
        <f t="shared" si="6"/>
        <v>1</v>
      </c>
      <c r="H16" s="34" t="s">
        <v>15</v>
      </c>
      <c r="I16" s="33" t="s">
        <v>15</v>
      </c>
      <c r="J16" s="33"/>
      <c r="K16" s="43">
        <f t="shared" si="7"/>
        <v>30011.33</v>
      </c>
      <c r="L16" s="1">
        <v>0</v>
      </c>
      <c r="M16" s="6">
        <f t="shared" si="1"/>
        <v>0</v>
      </c>
      <c r="N16" s="31"/>
      <c r="Q16" s="4">
        <v>3</v>
      </c>
      <c r="R16" s="51" t="s">
        <v>50</v>
      </c>
      <c r="S16" s="5" t="s">
        <v>32</v>
      </c>
      <c r="T16" s="32" t="s">
        <v>75</v>
      </c>
      <c r="U16" s="4" t="s">
        <v>12</v>
      </c>
      <c r="V16" s="7">
        <v>1</v>
      </c>
      <c r="W16" s="49" t="s">
        <v>35</v>
      </c>
      <c r="X16" s="49" t="s">
        <v>44</v>
      </c>
      <c r="Y16" s="6">
        <v>30011.33</v>
      </c>
      <c r="Z16" s="6">
        <f t="shared" si="8"/>
        <v>30011.33</v>
      </c>
    </row>
    <row r="17" spans="2:26" s="29" customFormat="1" ht="31.5">
      <c r="B17" s="30"/>
      <c r="C17" s="4">
        <f t="shared" si="2"/>
        <v>4</v>
      </c>
      <c r="D17" s="53" t="str">
        <f t="shared" si="3"/>
        <v>Конденсатоотводчик JORC EZ1</v>
      </c>
      <c r="E17" s="45" t="str">
        <f t="shared" si="4"/>
        <v>Национальный режим не предоставляется – преимущество</v>
      </c>
      <c r="F17" s="4" t="str">
        <f t="shared" si="5"/>
        <v>шт.</v>
      </c>
      <c r="G17" s="7">
        <f t="shared" si="6"/>
        <v>2</v>
      </c>
      <c r="H17" s="34" t="s">
        <v>15</v>
      </c>
      <c r="I17" s="33" t="s">
        <v>15</v>
      </c>
      <c r="J17" s="33"/>
      <c r="K17" s="43">
        <f t="shared" si="7"/>
        <v>6285.33</v>
      </c>
      <c r="L17" s="1">
        <v>0</v>
      </c>
      <c r="M17" s="6">
        <f t="shared" si="1"/>
        <v>0</v>
      </c>
      <c r="N17" s="31"/>
      <c r="Q17" s="4">
        <v>4</v>
      </c>
      <c r="R17" s="51" t="s">
        <v>51</v>
      </c>
      <c r="S17" s="5" t="s">
        <v>32</v>
      </c>
      <c r="T17" s="32" t="s">
        <v>75</v>
      </c>
      <c r="U17" s="4" t="s">
        <v>12</v>
      </c>
      <c r="V17" s="7">
        <v>2</v>
      </c>
      <c r="W17" s="49" t="s">
        <v>35</v>
      </c>
      <c r="X17" s="49" t="s">
        <v>44</v>
      </c>
      <c r="Y17" s="6">
        <v>6285.33</v>
      </c>
      <c r="Z17" s="6">
        <f t="shared" si="8"/>
        <v>12570.66</v>
      </c>
    </row>
    <row r="18" spans="2:26" s="29" customFormat="1" ht="47.25">
      <c r="B18" s="30"/>
      <c r="C18" s="4">
        <f t="shared" si="2"/>
        <v>5</v>
      </c>
      <c r="D18" s="53" t="str">
        <f t="shared" si="3"/>
        <v>Нагреватель антифриза HOTSTART SL1302XX-000 3кВт 240В</v>
      </c>
      <c r="E18" s="45" t="str">
        <f t="shared" si="4"/>
        <v>Национальный режим не предоставляется – преимущество</v>
      </c>
      <c r="F18" s="4" t="str">
        <f t="shared" si="5"/>
        <v>шт.</v>
      </c>
      <c r="G18" s="7">
        <f t="shared" si="6"/>
        <v>1</v>
      </c>
      <c r="H18" s="34" t="s">
        <v>15</v>
      </c>
      <c r="I18" s="33" t="s">
        <v>15</v>
      </c>
      <c r="J18" s="33"/>
      <c r="K18" s="43">
        <f t="shared" si="7"/>
        <v>185670</v>
      </c>
      <c r="L18" s="1">
        <v>0</v>
      </c>
      <c r="M18" s="6">
        <f t="shared" si="1"/>
        <v>0</v>
      </c>
      <c r="N18" s="31"/>
      <c r="Q18" s="4">
        <v>5</v>
      </c>
      <c r="R18" s="51" t="s">
        <v>52</v>
      </c>
      <c r="S18" s="5" t="s">
        <v>32</v>
      </c>
      <c r="T18" s="32" t="s">
        <v>75</v>
      </c>
      <c r="U18" s="4" t="s">
        <v>12</v>
      </c>
      <c r="V18" s="7">
        <v>1</v>
      </c>
      <c r="W18" s="49" t="s">
        <v>35</v>
      </c>
      <c r="X18" s="49" t="s">
        <v>44</v>
      </c>
      <c r="Y18" s="6">
        <v>185670</v>
      </c>
      <c r="Z18" s="6">
        <f t="shared" si="8"/>
        <v>185670</v>
      </c>
    </row>
    <row r="19" spans="2:26" s="29" customFormat="1" ht="47.25">
      <c r="B19" s="30"/>
      <c r="C19" s="4">
        <f t="shared" si="2"/>
        <v>6</v>
      </c>
      <c r="D19" s="53" t="str">
        <f t="shared" si="3"/>
        <v>Нагреватель антифриза THINCON EHA1020 2000W 240V</v>
      </c>
      <c r="E19" s="45" t="str">
        <f t="shared" si="4"/>
        <v>Национальный режим не предоставляется – преимущество</v>
      </c>
      <c r="F19" s="4" t="str">
        <f t="shared" si="5"/>
        <v>шт.</v>
      </c>
      <c r="G19" s="7">
        <f t="shared" si="6"/>
        <v>1</v>
      </c>
      <c r="H19" s="34" t="s">
        <v>15</v>
      </c>
      <c r="I19" s="33" t="s">
        <v>15</v>
      </c>
      <c r="J19" s="33"/>
      <c r="K19" s="43">
        <f t="shared" si="7"/>
        <v>90000</v>
      </c>
      <c r="L19" s="1">
        <v>0</v>
      </c>
      <c r="M19" s="6">
        <f t="shared" si="1"/>
        <v>0</v>
      </c>
      <c r="N19" s="31"/>
      <c r="Q19" s="4">
        <v>6</v>
      </c>
      <c r="R19" s="51" t="s">
        <v>53</v>
      </c>
      <c r="S19" s="5" t="s">
        <v>32</v>
      </c>
      <c r="T19" s="32" t="s">
        <v>75</v>
      </c>
      <c r="U19" s="4" t="s">
        <v>12</v>
      </c>
      <c r="V19" s="7">
        <v>1</v>
      </c>
      <c r="W19" s="49" t="s">
        <v>35</v>
      </c>
      <c r="X19" s="49" t="s">
        <v>44</v>
      </c>
      <c r="Y19" s="6">
        <v>90000</v>
      </c>
      <c r="Z19" s="6">
        <f t="shared" si="8"/>
        <v>90000</v>
      </c>
    </row>
    <row r="20" spans="2:26" s="29" customFormat="1" ht="78.75">
      <c r="B20" s="30"/>
      <c r="C20" s="4">
        <f t="shared" si="2"/>
        <v>7</v>
      </c>
      <c r="D20" s="53" t="str">
        <f t="shared" si="3"/>
        <v>Насос для перекачки масла Бочковой ручной роторный насос перекачки топлива БелАК "Гефест" БАК.00110</v>
      </c>
      <c r="E20" s="45" t="str">
        <f t="shared" si="4"/>
        <v>Национальный режим не предоставляется – преимущество</v>
      </c>
      <c r="F20" s="4" t="str">
        <f t="shared" si="5"/>
        <v>шт.</v>
      </c>
      <c r="G20" s="7">
        <f t="shared" si="6"/>
        <v>1</v>
      </c>
      <c r="H20" s="34" t="s">
        <v>15</v>
      </c>
      <c r="I20" s="33" t="s">
        <v>15</v>
      </c>
      <c r="J20" s="33"/>
      <c r="K20" s="43">
        <f t="shared" si="7"/>
        <v>3442</v>
      </c>
      <c r="L20" s="1">
        <v>0</v>
      </c>
      <c r="M20" s="6">
        <f t="shared" si="1"/>
        <v>0</v>
      </c>
      <c r="N20" s="31"/>
      <c r="Q20" s="4">
        <v>7</v>
      </c>
      <c r="R20" s="51" t="s">
        <v>54</v>
      </c>
      <c r="S20" s="5" t="s">
        <v>32</v>
      </c>
      <c r="T20" s="32" t="s">
        <v>75</v>
      </c>
      <c r="U20" s="4" t="s">
        <v>12</v>
      </c>
      <c r="V20" s="7">
        <v>1</v>
      </c>
      <c r="W20" s="49" t="s">
        <v>35</v>
      </c>
      <c r="X20" s="49" t="s">
        <v>44</v>
      </c>
      <c r="Y20" s="6">
        <v>3442</v>
      </c>
      <c r="Z20" s="6">
        <f t="shared" si="8"/>
        <v>3442</v>
      </c>
    </row>
    <row r="21" spans="2:26" s="29" customFormat="1" ht="31.5">
      <c r="B21" s="30"/>
      <c r="C21" s="4">
        <f t="shared" si="2"/>
        <v>8</v>
      </c>
      <c r="D21" s="53" t="str">
        <f>R21</f>
        <v>Отводка электромагнитная тип ЭМО-2-66У2 220В</v>
      </c>
      <c r="E21" s="45" t="str">
        <f t="shared" si="4"/>
        <v>Национальный режим не предоставляется – преимущество</v>
      </c>
      <c r="F21" s="4" t="str">
        <f t="shared" si="5"/>
        <v>шт.</v>
      </c>
      <c r="G21" s="7">
        <f t="shared" si="6"/>
        <v>1</v>
      </c>
      <c r="H21" s="34" t="s">
        <v>15</v>
      </c>
      <c r="I21" s="33" t="s">
        <v>15</v>
      </c>
      <c r="J21" s="33"/>
      <c r="K21" s="43">
        <f t="shared" si="7"/>
        <v>26275</v>
      </c>
      <c r="L21" s="1">
        <v>0</v>
      </c>
      <c r="M21" s="6">
        <f t="shared" si="1"/>
        <v>0</v>
      </c>
      <c r="N21" s="31"/>
      <c r="Q21" s="4">
        <v>8</v>
      </c>
      <c r="R21" s="51" t="s">
        <v>55</v>
      </c>
      <c r="S21" s="5" t="s">
        <v>32</v>
      </c>
      <c r="T21" s="32" t="s">
        <v>75</v>
      </c>
      <c r="U21" s="4" t="s">
        <v>12</v>
      </c>
      <c r="V21" s="7">
        <v>1</v>
      </c>
      <c r="W21" s="49" t="s">
        <v>35</v>
      </c>
      <c r="X21" s="49" t="s">
        <v>44</v>
      </c>
      <c r="Y21" s="6">
        <v>26275</v>
      </c>
      <c r="Z21" s="6">
        <f t="shared" si="8"/>
        <v>26275</v>
      </c>
    </row>
    <row r="22" spans="2:26" s="29" customFormat="1" ht="47.25">
      <c r="B22" s="30"/>
      <c r="C22" s="4">
        <f t="shared" si="2"/>
        <v>9</v>
      </c>
      <c r="D22" s="53" t="str">
        <f t="shared" si="3"/>
        <v>Плата управления ПКЛ 32-04 ЕИЛА.687255.008-04 без ПЗУ</v>
      </c>
      <c r="E22" s="45" t="str">
        <f t="shared" si="4"/>
        <v>Национальный режим не предоставляется – преимущество</v>
      </c>
      <c r="F22" s="4" t="str">
        <f t="shared" si="5"/>
        <v>шт.</v>
      </c>
      <c r="G22" s="7">
        <f t="shared" si="6"/>
        <v>2</v>
      </c>
      <c r="H22" s="34" t="s">
        <v>15</v>
      </c>
      <c r="I22" s="33" t="s">
        <v>15</v>
      </c>
      <c r="J22" s="33"/>
      <c r="K22" s="43">
        <f t="shared" si="7"/>
        <v>37981</v>
      </c>
      <c r="L22" s="1">
        <v>0</v>
      </c>
      <c r="M22" s="6">
        <f t="shared" si="1"/>
        <v>0</v>
      </c>
      <c r="N22" s="31"/>
      <c r="Q22" s="4">
        <v>9</v>
      </c>
      <c r="R22" s="51" t="s">
        <v>56</v>
      </c>
      <c r="S22" s="5" t="s">
        <v>32</v>
      </c>
      <c r="T22" s="32" t="s">
        <v>75</v>
      </c>
      <c r="U22" s="4" t="s">
        <v>12</v>
      </c>
      <c r="V22" s="7">
        <v>2</v>
      </c>
      <c r="W22" s="49" t="s">
        <v>35</v>
      </c>
      <c r="X22" s="49" t="s">
        <v>44</v>
      </c>
      <c r="Y22" s="6">
        <v>37981</v>
      </c>
      <c r="Z22" s="6">
        <f t="shared" si="8"/>
        <v>75962</v>
      </c>
    </row>
    <row r="23" spans="2:26" s="29" customFormat="1" ht="47.25">
      <c r="B23" s="30"/>
      <c r="C23" s="4">
        <f t="shared" si="2"/>
        <v>10</v>
      </c>
      <c r="D23" s="53" t="str">
        <f t="shared" si="3"/>
        <v>Плата ЦПУ УИРФ.469135.055-02 УИРФ.469135.055-02</v>
      </c>
      <c r="E23" s="45" t="str">
        <f t="shared" si="4"/>
        <v>Национальный режим не предоставляется – преимущество</v>
      </c>
      <c r="F23" s="4" t="str">
        <f t="shared" si="5"/>
        <v>шт.</v>
      </c>
      <c r="G23" s="7">
        <f t="shared" si="6"/>
        <v>2</v>
      </c>
      <c r="H23" s="34"/>
      <c r="I23" s="33"/>
      <c r="J23" s="33"/>
      <c r="K23" s="43"/>
      <c r="L23" s="1"/>
      <c r="M23" s="6"/>
      <c r="N23" s="31"/>
      <c r="Q23" s="4">
        <v>10</v>
      </c>
      <c r="R23" s="52" t="s">
        <v>57</v>
      </c>
      <c r="S23" s="5" t="s">
        <v>32</v>
      </c>
      <c r="T23" s="46" t="s">
        <v>75</v>
      </c>
      <c r="U23" s="4" t="s">
        <v>12</v>
      </c>
      <c r="V23" s="47">
        <v>2</v>
      </c>
      <c r="W23" s="49" t="s">
        <v>35</v>
      </c>
      <c r="X23" s="49" t="s">
        <v>44</v>
      </c>
      <c r="Y23" s="6">
        <v>53051</v>
      </c>
      <c r="Z23" s="6">
        <f t="shared" si="8"/>
        <v>106102</v>
      </c>
    </row>
    <row r="24" spans="2:26" s="29" customFormat="1" ht="31.5">
      <c r="B24" s="30"/>
      <c r="C24" s="4">
        <f t="shared" si="2"/>
        <v>11</v>
      </c>
      <c r="D24" s="53" t="str">
        <f t="shared" si="3"/>
        <v>Ремень клиновой Z-630 HIMPT ISO90001</v>
      </c>
      <c r="E24" s="45" t="str">
        <f t="shared" si="4"/>
        <v>Национальный режим не предоставляется – преимущество</v>
      </c>
      <c r="F24" s="4" t="str">
        <f t="shared" si="5"/>
        <v>шт.</v>
      </c>
      <c r="G24" s="7">
        <f t="shared" si="6"/>
        <v>10</v>
      </c>
      <c r="H24" s="34"/>
      <c r="I24" s="33"/>
      <c r="J24" s="33"/>
      <c r="K24" s="43"/>
      <c r="L24" s="1"/>
      <c r="M24" s="6"/>
      <c r="N24" s="31"/>
      <c r="Q24" s="4">
        <v>11</v>
      </c>
      <c r="R24" s="52" t="s">
        <v>58</v>
      </c>
      <c r="S24" s="5" t="s">
        <v>32</v>
      </c>
      <c r="T24" s="46" t="s">
        <v>75</v>
      </c>
      <c r="U24" s="4" t="s">
        <v>12</v>
      </c>
      <c r="V24" s="47">
        <v>10</v>
      </c>
      <c r="W24" s="49" t="s">
        <v>35</v>
      </c>
      <c r="X24" s="49" t="s">
        <v>44</v>
      </c>
      <c r="Y24" s="6">
        <v>250</v>
      </c>
      <c r="Z24" s="6">
        <f t="shared" si="8"/>
        <v>2500</v>
      </c>
    </row>
    <row r="25" spans="2:26" s="29" customFormat="1">
      <c r="B25" s="30"/>
      <c r="C25" s="4">
        <f t="shared" si="2"/>
        <v>12</v>
      </c>
      <c r="D25" s="53" t="str">
        <f t="shared" si="3"/>
        <v>Серьга такелажная г/п 2 т.</v>
      </c>
      <c r="E25" s="45" t="str">
        <f t="shared" si="4"/>
        <v>Национальный режим не предоставляется – преимущество</v>
      </c>
      <c r="F25" s="4" t="str">
        <f t="shared" si="5"/>
        <v>шт.</v>
      </c>
      <c r="G25" s="7">
        <f t="shared" si="6"/>
        <v>8</v>
      </c>
      <c r="H25" s="34"/>
      <c r="I25" s="33"/>
      <c r="J25" s="33"/>
      <c r="K25" s="43"/>
      <c r="L25" s="1"/>
      <c r="M25" s="6"/>
      <c r="N25" s="31"/>
      <c r="Q25" s="4">
        <v>12</v>
      </c>
      <c r="R25" s="52" t="s">
        <v>59</v>
      </c>
      <c r="S25" s="5" t="s">
        <v>32</v>
      </c>
      <c r="T25" s="46" t="s">
        <v>75</v>
      </c>
      <c r="U25" s="4" t="s">
        <v>12</v>
      </c>
      <c r="V25" s="47">
        <v>8</v>
      </c>
      <c r="W25" s="49" t="s">
        <v>35</v>
      </c>
      <c r="X25" s="49" t="s">
        <v>44</v>
      </c>
      <c r="Y25" s="6">
        <v>169</v>
      </c>
      <c r="Z25" s="6">
        <f t="shared" si="8"/>
        <v>1352</v>
      </c>
    </row>
    <row r="26" spans="2:26" s="29" customFormat="1">
      <c r="B26" s="30"/>
      <c r="C26" s="4">
        <f t="shared" si="2"/>
        <v>13</v>
      </c>
      <c r="D26" s="53" t="str">
        <f t="shared" si="3"/>
        <v>Строп текстильный 5 м 2 т</v>
      </c>
      <c r="E26" s="45" t="str">
        <f t="shared" si="4"/>
        <v>Национальный режим не предоставляется – преимущество</v>
      </c>
      <c r="F26" s="4" t="str">
        <f t="shared" si="5"/>
        <v>шт.</v>
      </c>
      <c r="G26" s="7">
        <f t="shared" si="6"/>
        <v>2</v>
      </c>
      <c r="H26" s="34"/>
      <c r="I26" s="33"/>
      <c r="J26" s="33"/>
      <c r="K26" s="43"/>
      <c r="L26" s="1"/>
      <c r="M26" s="6"/>
      <c r="N26" s="31"/>
      <c r="Q26" s="4">
        <v>13</v>
      </c>
      <c r="R26" s="52" t="s">
        <v>60</v>
      </c>
      <c r="S26" s="5" t="s">
        <v>32</v>
      </c>
      <c r="T26" s="46" t="s">
        <v>75</v>
      </c>
      <c r="U26" s="4" t="s">
        <v>12</v>
      </c>
      <c r="V26" s="47">
        <v>2</v>
      </c>
      <c r="W26" s="49" t="s">
        <v>35</v>
      </c>
      <c r="X26" s="49" t="s">
        <v>44</v>
      </c>
      <c r="Y26" s="6">
        <v>1149</v>
      </c>
      <c r="Z26" s="6">
        <f t="shared" si="8"/>
        <v>2298</v>
      </c>
    </row>
    <row r="27" spans="2:26" s="29" customFormat="1" ht="47.25">
      <c r="B27" s="30"/>
      <c r="C27" s="4">
        <f t="shared" si="2"/>
        <v>14</v>
      </c>
      <c r="D27" s="53" t="str">
        <f t="shared" si="3"/>
        <v>Строп текстильный петлевой г/п 1 тонна, 1 метр</v>
      </c>
      <c r="E27" s="45" t="str">
        <f t="shared" si="4"/>
        <v>Национальный режим не предоставляется – преимущество</v>
      </c>
      <c r="F27" s="4" t="str">
        <f t="shared" si="5"/>
        <v>шт.</v>
      </c>
      <c r="G27" s="7">
        <f t="shared" si="6"/>
        <v>2</v>
      </c>
      <c r="H27" s="34"/>
      <c r="I27" s="33"/>
      <c r="J27" s="33"/>
      <c r="K27" s="43"/>
      <c r="L27" s="1"/>
      <c r="M27" s="6"/>
      <c r="N27" s="31"/>
      <c r="Q27" s="4">
        <v>14</v>
      </c>
      <c r="R27" s="52" t="s">
        <v>61</v>
      </c>
      <c r="S27" s="5" t="s">
        <v>32</v>
      </c>
      <c r="T27" s="46" t="s">
        <v>75</v>
      </c>
      <c r="U27" s="4" t="s">
        <v>12</v>
      </c>
      <c r="V27" s="47">
        <v>2</v>
      </c>
      <c r="W27" s="49" t="s">
        <v>35</v>
      </c>
      <c r="X27" s="49" t="s">
        <v>44</v>
      </c>
      <c r="Y27" s="6">
        <v>197</v>
      </c>
      <c r="Z27" s="6">
        <f t="shared" si="8"/>
        <v>394</v>
      </c>
    </row>
    <row r="28" spans="2:26" s="29" customFormat="1" ht="47.25">
      <c r="B28" s="30"/>
      <c r="C28" s="4">
        <f t="shared" si="2"/>
        <v>15</v>
      </c>
      <c r="D28" s="53" t="str">
        <f t="shared" si="3"/>
        <v>Строп текстильный петлевой г/п 1 тонна, 2 метра</v>
      </c>
      <c r="E28" s="45" t="str">
        <f t="shared" si="4"/>
        <v>Национальный режим не предоставляется – преимущество</v>
      </c>
      <c r="F28" s="4" t="str">
        <f t="shared" si="5"/>
        <v>шт.</v>
      </c>
      <c r="G28" s="7">
        <f t="shared" si="6"/>
        <v>2</v>
      </c>
      <c r="H28" s="34"/>
      <c r="I28" s="33"/>
      <c r="J28" s="33"/>
      <c r="K28" s="43"/>
      <c r="L28" s="1"/>
      <c r="M28" s="6"/>
      <c r="N28" s="31"/>
      <c r="Q28" s="4">
        <v>15</v>
      </c>
      <c r="R28" s="52" t="s">
        <v>62</v>
      </c>
      <c r="S28" s="5" t="s">
        <v>32</v>
      </c>
      <c r="T28" s="46" t="s">
        <v>75</v>
      </c>
      <c r="U28" s="4" t="s">
        <v>12</v>
      </c>
      <c r="V28" s="47">
        <v>2</v>
      </c>
      <c r="W28" s="49" t="s">
        <v>35</v>
      </c>
      <c r="X28" s="49" t="s">
        <v>44</v>
      </c>
      <c r="Y28" s="6">
        <v>291</v>
      </c>
      <c r="Z28" s="6">
        <f t="shared" si="8"/>
        <v>582</v>
      </c>
    </row>
    <row r="29" spans="2:26" s="29" customFormat="1" ht="47.25">
      <c r="B29" s="30"/>
      <c r="C29" s="4">
        <f t="shared" si="2"/>
        <v>16</v>
      </c>
      <c r="D29" s="53" t="str">
        <f t="shared" si="3"/>
        <v>Строп текстильный петлевой г/п 2 тонны, 2 метра</v>
      </c>
      <c r="E29" s="45" t="str">
        <f t="shared" si="4"/>
        <v>Национальный режим не предоставляется – преимущество</v>
      </c>
      <c r="F29" s="4" t="str">
        <f t="shared" si="5"/>
        <v>шт.</v>
      </c>
      <c r="G29" s="7">
        <f t="shared" si="6"/>
        <v>2</v>
      </c>
      <c r="H29" s="34"/>
      <c r="I29" s="33"/>
      <c r="J29" s="33"/>
      <c r="K29" s="43"/>
      <c r="L29" s="1"/>
      <c r="M29" s="6"/>
      <c r="N29" s="31"/>
      <c r="Q29" s="4">
        <v>16</v>
      </c>
      <c r="R29" s="52" t="s">
        <v>63</v>
      </c>
      <c r="S29" s="5" t="s">
        <v>32</v>
      </c>
      <c r="T29" s="46" t="s">
        <v>75</v>
      </c>
      <c r="U29" s="4" t="s">
        <v>12</v>
      </c>
      <c r="V29" s="47">
        <v>2</v>
      </c>
      <c r="W29" s="49" t="s">
        <v>35</v>
      </c>
      <c r="X29" s="49" t="s">
        <v>44</v>
      </c>
      <c r="Y29" s="6">
        <v>549</v>
      </c>
      <c r="Z29" s="6">
        <f t="shared" si="8"/>
        <v>1098</v>
      </c>
    </row>
    <row r="30" spans="2:26" s="29" customFormat="1" ht="47.25">
      <c r="B30" s="30"/>
      <c r="C30" s="4">
        <f t="shared" si="2"/>
        <v>17</v>
      </c>
      <c r="D30" s="53" t="str">
        <f t="shared" si="3"/>
        <v>Строп текстильный петлевой г/п 3 тонны, 2 метра</v>
      </c>
      <c r="E30" s="45" t="str">
        <f t="shared" si="4"/>
        <v>Национальный режим не предоставляется – преимущество</v>
      </c>
      <c r="F30" s="4" t="str">
        <f t="shared" si="5"/>
        <v>шт.</v>
      </c>
      <c r="G30" s="7">
        <f t="shared" si="6"/>
        <v>2</v>
      </c>
      <c r="H30" s="34"/>
      <c r="I30" s="33"/>
      <c r="J30" s="33"/>
      <c r="K30" s="43"/>
      <c r="L30" s="1"/>
      <c r="M30" s="6"/>
      <c r="N30" s="31"/>
      <c r="Q30" s="4">
        <v>17</v>
      </c>
      <c r="R30" s="52" t="s">
        <v>64</v>
      </c>
      <c r="S30" s="5" t="s">
        <v>32</v>
      </c>
      <c r="T30" s="46" t="s">
        <v>75</v>
      </c>
      <c r="U30" s="4" t="s">
        <v>12</v>
      </c>
      <c r="V30" s="47">
        <v>2</v>
      </c>
      <c r="W30" s="49" t="s">
        <v>35</v>
      </c>
      <c r="X30" s="49" t="s">
        <v>44</v>
      </c>
      <c r="Y30" s="6">
        <v>588</v>
      </c>
      <c r="Z30" s="6">
        <f t="shared" si="8"/>
        <v>1176</v>
      </c>
    </row>
    <row r="31" spans="2:26" s="29" customFormat="1">
      <c r="B31" s="30"/>
      <c r="C31" s="4">
        <f t="shared" si="2"/>
        <v>18</v>
      </c>
      <c r="D31" s="53" t="str">
        <f t="shared" si="3"/>
        <v>Таль ручная 2 т</v>
      </c>
      <c r="E31" s="45" t="str">
        <f t="shared" si="4"/>
        <v>Национальный режим не предоставляется – преимущество</v>
      </c>
      <c r="F31" s="4" t="str">
        <f t="shared" si="5"/>
        <v>шт.</v>
      </c>
      <c r="G31" s="7">
        <f t="shared" si="6"/>
        <v>1</v>
      </c>
      <c r="H31" s="34"/>
      <c r="I31" s="33"/>
      <c r="J31" s="33"/>
      <c r="K31" s="43"/>
      <c r="L31" s="1"/>
      <c r="M31" s="6"/>
      <c r="N31" s="31"/>
      <c r="Q31" s="4">
        <v>18</v>
      </c>
      <c r="R31" s="52" t="s">
        <v>65</v>
      </c>
      <c r="S31" s="5" t="s">
        <v>32</v>
      </c>
      <c r="T31" s="46" t="s">
        <v>75</v>
      </c>
      <c r="U31" s="4" t="s">
        <v>12</v>
      </c>
      <c r="V31" s="47">
        <v>1</v>
      </c>
      <c r="W31" s="49" t="s">
        <v>35</v>
      </c>
      <c r="X31" s="49" t="s">
        <v>44</v>
      </c>
      <c r="Y31" s="6">
        <v>9446</v>
      </c>
      <c r="Z31" s="6">
        <f t="shared" si="8"/>
        <v>9446</v>
      </c>
    </row>
    <row r="32" spans="2:26" s="29" customFormat="1" ht="31.5">
      <c r="B32" s="30"/>
      <c r="C32" s="4">
        <f t="shared" si="2"/>
        <v>19</v>
      </c>
      <c r="D32" s="53" t="str">
        <f t="shared" si="3"/>
        <v>Текстильный петлевой строп СТП 2х3000</v>
      </c>
      <c r="E32" s="45" t="str">
        <f t="shared" si="4"/>
        <v>Национальный режим не предоставляется – преимущество</v>
      </c>
      <c r="F32" s="4" t="str">
        <f t="shared" si="5"/>
        <v>шт.</v>
      </c>
      <c r="G32" s="7">
        <f t="shared" si="6"/>
        <v>6</v>
      </c>
      <c r="H32" s="34"/>
      <c r="I32" s="33"/>
      <c r="J32" s="33"/>
      <c r="K32" s="43"/>
      <c r="L32" s="1"/>
      <c r="M32" s="6"/>
      <c r="N32" s="31"/>
      <c r="Q32" s="4">
        <v>19</v>
      </c>
      <c r="R32" s="52" t="s">
        <v>66</v>
      </c>
      <c r="S32" s="5" t="s">
        <v>32</v>
      </c>
      <c r="T32" s="46" t="s">
        <v>75</v>
      </c>
      <c r="U32" s="4" t="s">
        <v>12</v>
      </c>
      <c r="V32" s="47">
        <v>6</v>
      </c>
      <c r="W32" s="49" t="s">
        <v>35</v>
      </c>
      <c r="X32" s="49" t="s">
        <v>44</v>
      </c>
      <c r="Y32" s="6">
        <v>526</v>
      </c>
      <c r="Z32" s="6">
        <f t="shared" si="8"/>
        <v>3156</v>
      </c>
    </row>
    <row r="33" spans="2:26" s="29" customFormat="1" ht="31.5">
      <c r="B33" s="30"/>
      <c r="C33" s="4">
        <f t="shared" si="2"/>
        <v>20</v>
      </c>
      <c r="D33" s="53" t="str">
        <f t="shared" si="3"/>
        <v>Текстильный петлевой строп СТП 4х6000</v>
      </c>
      <c r="E33" s="45" t="str">
        <f t="shared" si="4"/>
        <v>Национальный режим не предоставляется – преимущество</v>
      </c>
      <c r="F33" s="4" t="str">
        <f t="shared" si="5"/>
        <v>шт.</v>
      </c>
      <c r="G33" s="7">
        <f t="shared" si="6"/>
        <v>2</v>
      </c>
      <c r="H33" s="34"/>
      <c r="I33" s="33"/>
      <c r="J33" s="33"/>
      <c r="K33" s="43"/>
      <c r="L33" s="1"/>
      <c r="M33" s="6"/>
      <c r="N33" s="31"/>
      <c r="Q33" s="4">
        <v>20</v>
      </c>
      <c r="R33" s="52" t="s">
        <v>67</v>
      </c>
      <c r="S33" s="5" t="s">
        <v>32</v>
      </c>
      <c r="T33" s="46" t="s">
        <v>75</v>
      </c>
      <c r="U33" s="4" t="s">
        <v>12</v>
      </c>
      <c r="V33" s="47">
        <v>2</v>
      </c>
      <c r="W33" s="49" t="s">
        <v>35</v>
      </c>
      <c r="X33" s="49" t="s">
        <v>44</v>
      </c>
      <c r="Y33" s="6">
        <v>2410</v>
      </c>
      <c r="Z33" s="6">
        <f t="shared" si="8"/>
        <v>4820</v>
      </c>
    </row>
    <row r="34" spans="2:26" s="29" customFormat="1" ht="47.25">
      <c r="B34" s="30"/>
      <c r="C34" s="4">
        <f t="shared" si="2"/>
        <v>21</v>
      </c>
      <c r="D34" s="53" t="str">
        <f t="shared" si="3"/>
        <v>Текстильный четырехветвевой строп 4 СТ 10,0х3000</v>
      </c>
      <c r="E34" s="45" t="str">
        <f t="shared" si="4"/>
        <v>Национальный режим не предоставляется – преимущество</v>
      </c>
      <c r="F34" s="4" t="str">
        <f t="shared" si="5"/>
        <v>шт.</v>
      </c>
      <c r="G34" s="7">
        <f t="shared" si="6"/>
        <v>2</v>
      </c>
      <c r="H34" s="34"/>
      <c r="I34" s="33"/>
      <c r="J34" s="33"/>
      <c r="K34" s="43"/>
      <c r="L34" s="1"/>
      <c r="M34" s="6"/>
      <c r="N34" s="31"/>
      <c r="Q34" s="4">
        <v>21</v>
      </c>
      <c r="R34" s="52" t="s">
        <v>68</v>
      </c>
      <c r="S34" s="5" t="s">
        <v>32</v>
      </c>
      <c r="T34" s="46" t="s">
        <v>75</v>
      </c>
      <c r="U34" s="4" t="s">
        <v>12</v>
      </c>
      <c r="V34" s="47">
        <v>2</v>
      </c>
      <c r="W34" s="49" t="s">
        <v>35</v>
      </c>
      <c r="X34" s="49" t="s">
        <v>44</v>
      </c>
      <c r="Y34" s="6">
        <v>7830</v>
      </c>
      <c r="Z34" s="6">
        <f t="shared" si="8"/>
        <v>15660</v>
      </c>
    </row>
    <row r="35" spans="2:26" s="29" customFormat="1" ht="47.25">
      <c r="B35" s="30"/>
      <c r="C35" s="4">
        <f t="shared" si="2"/>
        <v>22</v>
      </c>
      <c r="D35" s="53" t="str">
        <f t="shared" si="3"/>
        <v>Текстильный четырехветвевой строп 4 СТ 12,5х10000</v>
      </c>
      <c r="E35" s="45" t="str">
        <f t="shared" si="4"/>
        <v>Национальный режим не предоставляется – преимущество</v>
      </c>
      <c r="F35" s="4" t="str">
        <f t="shared" si="5"/>
        <v>шт.</v>
      </c>
      <c r="G35" s="7">
        <f t="shared" si="6"/>
        <v>2</v>
      </c>
      <c r="H35" s="34"/>
      <c r="I35" s="33"/>
      <c r="J35" s="33"/>
      <c r="K35" s="43"/>
      <c r="L35" s="1"/>
      <c r="M35" s="6"/>
      <c r="N35" s="31"/>
      <c r="Q35" s="4">
        <v>22</v>
      </c>
      <c r="R35" s="52" t="s">
        <v>69</v>
      </c>
      <c r="S35" s="5" t="s">
        <v>32</v>
      </c>
      <c r="T35" s="46" t="s">
        <v>75</v>
      </c>
      <c r="U35" s="4" t="s">
        <v>12</v>
      </c>
      <c r="V35" s="47">
        <v>2</v>
      </c>
      <c r="W35" s="49" t="s">
        <v>35</v>
      </c>
      <c r="X35" s="49" t="s">
        <v>44</v>
      </c>
      <c r="Y35" s="6">
        <v>15749</v>
      </c>
      <c r="Z35" s="6">
        <f t="shared" si="8"/>
        <v>31498</v>
      </c>
    </row>
    <row r="36" spans="2:26" s="29" customFormat="1" ht="31.5">
      <c r="B36" s="30"/>
      <c r="C36" s="4">
        <f t="shared" si="2"/>
        <v>23</v>
      </c>
      <c r="D36" s="53" t="str">
        <f t="shared" si="3"/>
        <v>Трос стальной оцинкованый 2 мм</v>
      </c>
      <c r="E36" s="45" t="str">
        <f t="shared" si="4"/>
        <v>Национальный режим не предоставляется – преимущество</v>
      </c>
      <c r="F36" s="4" t="str">
        <f t="shared" si="5"/>
        <v>шт.</v>
      </c>
      <c r="G36" s="7">
        <f t="shared" si="6"/>
        <v>200</v>
      </c>
      <c r="H36" s="34"/>
      <c r="I36" s="33"/>
      <c r="J36" s="33"/>
      <c r="K36" s="43"/>
      <c r="L36" s="1"/>
      <c r="M36" s="6"/>
      <c r="N36" s="31"/>
      <c r="Q36" s="4">
        <v>23</v>
      </c>
      <c r="R36" s="52" t="s">
        <v>70</v>
      </c>
      <c r="S36" s="5" t="s">
        <v>32</v>
      </c>
      <c r="T36" s="46" t="s">
        <v>75</v>
      </c>
      <c r="U36" s="4" t="s">
        <v>12</v>
      </c>
      <c r="V36" s="47">
        <v>200</v>
      </c>
      <c r="W36" s="49" t="s">
        <v>35</v>
      </c>
      <c r="X36" s="49" t="s">
        <v>44</v>
      </c>
      <c r="Y36" s="6">
        <v>13.15</v>
      </c>
      <c r="Z36" s="6">
        <f t="shared" si="8"/>
        <v>2630</v>
      </c>
    </row>
    <row r="37" spans="2:26" s="29" customFormat="1" ht="31.5">
      <c r="B37" s="30"/>
      <c r="C37" s="4">
        <f t="shared" si="2"/>
        <v>24</v>
      </c>
      <c r="D37" s="53" t="str">
        <f t="shared" si="3"/>
        <v>Трос стальной оцинкованый 3 мм</v>
      </c>
      <c r="E37" s="45" t="str">
        <f t="shared" si="4"/>
        <v>Национальный режим не предоставляется – преимущество</v>
      </c>
      <c r="F37" s="4" t="str">
        <f t="shared" si="5"/>
        <v>шт.</v>
      </c>
      <c r="G37" s="7">
        <f t="shared" si="6"/>
        <v>200</v>
      </c>
      <c r="H37" s="34"/>
      <c r="I37" s="33"/>
      <c r="J37" s="33"/>
      <c r="K37" s="43"/>
      <c r="L37" s="1"/>
      <c r="M37" s="6"/>
      <c r="N37" s="31"/>
      <c r="Q37" s="4">
        <v>24</v>
      </c>
      <c r="R37" s="52" t="s">
        <v>71</v>
      </c>
      <c r="S37" s="5" t="s">
        <v>32</v>
      </c>
      <c r="T37" s="46" t="s">
        <v>75</v>
      </c>
      <c r="U37" s="4" t="s">
        <v>12</v>
      </c>
      <c r="V37" s="47">
        <v>200</v>
      </c>
      <c r="W37" s="49" t="s">
        <v>35</v>
      </c>
      <c r="X37" s="49" t="s">
        <v>44</v>
      </c>
      <c r="Y37" s="6">
        <v>70</v>
      </c>
      <c r="Z37" s="6">
        <f t="shared" si="8"/>
        <v>14000</v>
      </c>
    </row>
    <row r="38" spans="2:26" s="29" customFormat="1" ht="63">
      <c r="B38" s="30"/>
      <c r="C38" s="4">
        <f t="shared" si="2"/>
        <v>25</v>
      </c>
      <c r="D38" s="53" t="str">
        <f t="shared" si="3"/>
        <v>Устройсво оповещения и контроля дверного проема "Сирена-КМ"(исполнение 02) СП3.873.129</v>
      </c>
      <c r="E38" s="45" t="str">
        <f t="shared" si="4"/>
        <v>Национальный режим не предоставляется – преимущество</v>
      </c>
      <c r="F38" s="4" t="str">
        <f t="shared" si="5"/>
        <v>шт.</v>
      </c>
      <c r="G38" s="7">
        <f t="shared" si="6"/>
        <v>2</v>
      </c>
      <c r="H38" s="34"/>
      <c r="I38" s="33"/>
      <c r="J38" s="33"/>
      <c r="K38" s="43"/>
      <c r="L38" s="1"/>
      <c r="M38" s="6"/>
      <c r="N38" s="31"/>
      <c r="Q38" s="4">
        <v>25</v>
      </c>
      <c r="R38" s="52" t="s">
        <v>72</v>
      </c>
      <c r="S38" s="5" t="s">
        <v>32</v>
      </c>
      <c r="T38" s="46" t="s">
        <v>75</v>
      </c>
      <c r="U38" s="4" t="s">
        <v>12</v>
      </c>
      <c r="V38" s="47">
        <v>2</v>
      </c>
      <c r="W38" s="49" t="s">
        <v>35</v>
      </c>
      <c r="X38" s="49" t="s">
        <v>44</v>
      </c>
      <c r="Y38" s="6">
        <v>8851.67</v>
      </c>
      <c r="Z38" s="6">
        <f t="shared" si="8"/>
        <v>17703.34</v>
      </c>
    </row>
    <row r="39" spans="2:26" s="29" customFormat="1" ht="63">
      <c r="B39" s="30"/>
      <c r="C39" s="4">
        <f t="shared" si="2"/>
        <v>26</v>
      </c>
      <c r="D39" s="53" t="str">
        <f t="shared" si="3"/>
        <v>Устройсво оповещения и контроля дверного проема"Капель-2ЛК" НШЕК.468213.013</v>
      </c>
      <c r="E39" s="45" t="str">
        <f t="shared" si="4"/>
        <v>Национальный режим не предоставляется – преимущество</v>
      </c>
      <c r="F39" s="4" t="str">
        <f t="shared" si="5"/>
        <v>шт.</v>
      </c>
      <c r="G39" s="7">
        <f t="shared" si="6"/>
        <v>2</v>
      </c>
      <c r="H39" s="34"/>
      <c r="I39" s="33"/>
      <c r="J39" s="33"/>
      <c r="K39" s="43"/>
      <c r="L39" s="1"/>
      <c r="M39" s="6"/>
      <c r="N39" s="31"/>
      <c r="Q39" s="4">
        <v>26</v>
      </c>
      <c r="R39" s="52" t="s">
        <v>73</v>
      </c>
      <c r="S39" s="5" t="s">
        <v>32</v>
      </c>
      <c r="T39" s="46" t="s">
        <v>75</v>
      </c>
      <c r="U39" s="4" t="s">
        <v>12</v>
      </c>
      <c r="V39" s="47">
        <v>2</v>
      </c>
      <c r="W39" s="49" t="s">
        <v>35</v>
      </c>
      <c r="X39" s="49" t="s">
        <v>44</v>
      </c>
      <c r="Y39" s="6">
        <v>10256.33</v>
      </c>
      <c r="Z39" s="6">
        <f t="shared" si="8"/>
        <v>20512.66</v>
      </c>
    </row>
    <row r="40" spans="2:26" s="29" customFormat="1" ht="47.25">
      <c r="B40" s="30"/>
      <c r="C40" s="4">
        <f t="shared" si="2"/>
        <v>27</v>
      </c>
      <c r="D40" s="53" t="str">
        <f t="shared" si="3"/>
        <v>Шкив в сборе (без диска) для привода ДК с БУАД 0401.03.10.080В ЩЛЗ</v>
      </c>
      <c r="E40" s="45" t="str">
        <f t="shared" si="4"/>
        <v>Национальный режим не предоставляется – преимущество</v>
      </c>
      <c r="F40" s="4" t="str">
        <f t="shared" si="5"/>
        <v>шт.</v>
      </c>
      <c r="G40" s="7">
        <f t="shared" si="6"/>
        <v>2</v>
      </c>
      <c r="H40" s="34" t="s">
        <v>15</v>
      </c>
      <c r="I40" s="33" t="s">
        <v>15</v>
      </c>
      <c r="J40" s="33"/>
      <c r="K40" s="43">
        <f t="shared" si="7"/>
        <v>8405.34</v>
      </c>
      <c r="L40" s="1">
        <v>0</v>
      </c>
      <c r="M40" s="6">
        <f t="shared" si="1"/>
        <v>0</v>
      </c>
      <c r="N40" s="31"/>
      <c r="Q40" s="4">
        <v>27</v>
      </c>
      <c r="R40" s="52" t="s">
        <v>74</v>
      </c>
      <c r="S40" s="5" t="s">
        <v>32</v>
      </c>
      <c r="T40" s="46" t="s">
        <v>75</v>
      </c>
      <c r="U40" s="4" t="s">
        <v>12</v>
      </c>
      <c r="V40" s="47">
        <v>2</v>
      </c>
      <c r="W40" s="49" t="s">
        <v>35</v>
      </c>
      <c r="X40" s="49" t="s">
        <v>44</v>
      </c>
      <c r="Y40" s="6">
        <v>8405.34</v>
      </c>
      <c r="Z40" s="6">
        <f t="shared" si="8"/>
        <v>16810.68</v>
      </c>
    </row>
    <row r="41" spans="2:26" ht="24" customHeight="1">
      <c r="B41" s="15"/>
      <c r="C41" s="57" t="s">
        <v>11</v>
      </c>
      <c r="D41" s="58"/>
      <c r="E41" s="58"/>
      <c r="F41" s="58"/>
      <c r="G41" s="58"/>
      <c r="H41" s="58"/>
      <c r="I41" s="59"/>
      <c r="J41" s="77" t="s">
        <v>8</v>
      </c>
      <c r="K41" s="78"/>
      <c r="L41" s="79"/>
      <c r="M41" s="20">
        <f>SUM(M14:M40)</f>
        <v>0</v>
      </c>
      <c r="N41" s="17"/>
      <c r="Q41" s="68" t="s">
        <v>26</v>
      </c>
      <c r="R41" s="69"/>
      <c r="S41" s="69"/>
      <c r="T41" s="69"/>
      <c r="U41" s="69"/>
      <c r="V41" s="70"/>
      <c r="W41" s="35" t="s">
        <v>8</v>
      </c>
      <c r="X41" s="35"/>
      <c r="Y41" s="28"/>
      <c r="Z41" s="8">
        <f>SUM(Z14:Z40)</f>
        <v>873739.67</v>
      </c>
    </row>
    <row r="42" spans="2:26" ht="24" customHeight="1">
      <c r="B42" s="15"/>
      <c r="C42" s="60"/>
      <c r="D42" s="61"/>
      <c r="E42" s="61"/>
      <c r="F42" s="61"/>
      <c r="G42" s="61"/>
      <c r="H42" s="61"/>
      <c r="I42" s="62"/>
      <c r="J42" s="77" t="s">
        <v>10</v>
      </c>
      <c r="K42" s="79"/>
      <c r="L42" s="41">
        <v>0.22</v>
      </c>
      <c r="M42" s="20">
        <f>L42*M41</f>
        <v>0</v>
      </c>
      <c r="N42" s="17"/>
      <c r="Q42" s="71"/>
      <c r="R42" s="72"/>
      <c r="S42" s="72"/>
      <c r="T42" s="72"/>
      <c r="U42" s="72"/>
      <c r="V42" s="73"/>
      <c r="W42" s="28" t="s">
        <v>10</v>
      </c>
      <c r="X42" s="28"/>
      <c r="Y42" s="9">
        <v>0.22</v>
      </c>
      <c r="Z42" s="8">
        <f>Y42*Z41</f>
        <v>192222.7274</v>
      </c>
    </row>
    <row r="43" spans="2:26" ht="24" customHeight="1">
      <c r="B43" s="15"/>
      <c r="C43" s="63"/>
      <c r="D43" s="64"/>
      <c r="E43" s="64"/>
      <c r="F43" s="64"/>
      <c r="G43" s="64"/>
      <c r="H43" s="64"/>
      <c r="I43" s="65"/>
      <c r="J43" s="77" t="s">
        <v>9</v>
      </c>
      <c r="K43" s="78"/>
      <c r="L43" s="79"/>
      <c r="M43" s="20">
        <f>SUM(M41:M42)</f>
        <v>0</v>
      </c>
      <c r="N43" s="17"/>
      <c r="Q43" s="74"/>
      <c r="R43" s="75"/>
      <c r="S43" s="75"/>
      <c r="T43" s="75"/>
      <c r="U43" s="75"/>
      <c r="V43" s="76"/>
      <c r="W43" s="35" t="s">
        <v>9</v>
      </c>
      <c r="X43" s="35"/>
      <c r="Y43" s="28"/>
      <c r="Z43" s="8">
        <f>SUM(Z41:Z42)</f>
        <v>1065962.3974000001</v>
      </c>
    </row>
    <row r="44" spans="2:26" ht="24" customHeight="1">
      <c r="B44" s="15"/>
      <c r="J44" s="36"/>
      <c r="K44" s="36"/>
      <c r="N44" s="17"/>
      <c r="Q44" s="55" t="s">
        <v>46</v>
      </c>
      <c r="R44" s="55"/>
      <c r="S44" s="55"/>
      <c r="T44" s="55"/>
      <c r="U44" s="55"/>
      <c r="V44" s="55"/>
      <c r="W44" s="55"/>
      <c r="X44" s="55"/>
      <c r="Y44" s="55"/>
      <c r="Z44" s="55"/>
    </row>
    <row r="45" spans="2:26" ht="15.75" customHeight="1">
      <c r="B45" s="15"/>
      <c r="C45" s="66"/>
      <c r="D45" s="66"/>
      <c r="E45" s="66"/>
      <c r="F45" s="21"/>
      <c r="G45" s="3"/>
      <c r="H45" s="21"/>
      <c r="I45" s="3"/>
      <c r="J45" s="48"/>
      <c r="K45" s="48"/>
      <c r="N45" s="17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2:26">
      <c r="B46" s="15"/>
      <c r="C46" s="67" t="s">
        <v>17</v>
      </c>
      <c r="D46" s="67"/>
      <c r="E46" s="67"/>
      <c r="F46" s="21"/>
      <c r="G46" s="25" t="s">
        <v>13</v>
      </c>
      <c r="H46" s="21" t="s">
        <v>14</v>
      </c>
      <c r="I46" s="42" t="s">
        <v>38</v>
      </c>
      <c r="J46" s="25"/>
      <c r="K46" s="25"/>
      <c r="N46" s="17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2:26" ht="16.5" customHeight="1" thickBo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4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2:26" ht="15.75" customHeight="1"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2:27" ht="84.95" customHeight="1">
      <c r="B49" s="54" t="s">
        <v>47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2:27" ht="24.95" customHeight="1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2:27" ht="24.95" customHeight="1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40"/>
    </row>
    <row r="52" spans="2:27" ht="24.95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40"/>
    </row>
    <row r="53" spans="2:27" ht="24.95" customHeight="1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40"/>
    </row>
    <row r="54" spans="2:27" ht="24.95" customHeight="1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40"/>
    </row>
    <row r="55" spans="2:27" ht="24.95" customHeight="1"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40"/>
    </row>
    <row r="56" spans="2:27" ht="24.95" customHeight="1"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40"/>
    </row>
    <row r="57" spans="2:27" ht="24.95" customHeight="1"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40"/>
    </row>
    <row r="58" spans="2:27" ht="24.95" customHeight="1"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40"/>
    </row>
    <row r="59" spans="2:27" ht="24.95" customHeight="1"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2:27" ht="24.95" customHeight="1"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2:27" ht="24.95" customHeight="1">
      <c r="Q61" s="56"/>
      <c r="R61" s="56"/>
      <c r="S61" s="56"/>
      <c r="T61" s="56"/>
      <c r="U61" s="56"/>
      <c r="V61" s="56"/>
      <c r="W61" s="56"/>
      <c r="X61" s="56"/>
      <c r="Y61" s="56"/>
      <c r="Z61" s="56"/>
    </row>
  </sheetData>
  <sheetProtection formatCells="0" formatColumns="0" formatRows="0" insertRows="0" deleteRows="0"/>
  <mergeCells count="18">
    <mergeCell ref="F10:G10"/>
    <mergeCell ref="C8:D8"/>
    <mergeCell ref="Q6:Z6"/>
    <mergeCell ref="C6:M6"/>
    <mergeCell ref="C9:D9"/>
    <mergeCell ref="C10:D10"/>
    <mergeCell ref="F8:G8"/>
    <mergeCell ref="F9:G9"/>
    <mergeCell ref="B49:N54"/>
    <mergeCell ref="Q44:Z47"/>
    <mergeCell ref="Q48:Z61"/>
    <mergeCell ref="C41:I43"/>
    <mergeCell ref="C45:E45"/>
    <mergeCell ref="C46:E46"/>
    <mergeCell ref="Q41:V43"/>
    <mergeCell ref="J41:L41"/>
    <mergeCell ref="J42:K42"/>
    <mergeCell ref="J43:L43"/>
  </mergeCells>
  <phoneticPr fontId="16" type="noConversion"/>
  <pageMargins left="0.25" right="0.25" top="0.75" bottom="0.75" header="0.3" footer="0.3"/>
  <pageSetup scale="24" fitToHeight="0" orientation="landscape" r:id="rId1"/>
  <ignoredErrors>
    <ignoredError sqref="Z41:Z43 M40 D14:D20 F14:G16 F17:G17 K40 E14 D22 E15:E22 K14:K22 F18:G22 C14:C22 M14:M22 Z14:Z2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Справочники!$A$1:$A$5</xm:f>
          </x14:formula1>
          <xm:sqref>S14:S40</xm:sqref>
        </x14:dataValidation>
        <x14:dataValidation type="list" allowBlank="1" showInputMessage="1" showErrorMessage="1">
          <x14:formula1>
            <xm:f>Справочники!$A$7:$A$9</xm:f>
          </x14:formula1>
          <xm:sqref>W14:W40</xm:sqref>
        </x14:dataValidation>
        <x14:dataValidation type="list" allowBlank="1" showInputMessage="1" showErrorMessage="1">
          <x14:formula1>
            <xm:f>Справочники!$A$12:$A$14</xm:f>
          </x14:formula1>
          <xm:sqref>X14:X40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showGridLines="0" workbookViewId="0">
      <selection activeCell="A12" sqref="A12:A14"/>
    </sheetView>
  </sheetViews>
  <sheetFormatPr defaultColWidth="9" defaultRowHeight="12.75"/>
  <cols>
    <col min="1" max="16384" width="9" style="40"/>
  </cols>
  <sheetData>
    <row r="1" spans="1:1" ht="15.75">
      <c r="A1" s="10" t="s">
        <v>29</v>
      </c>
    </row>
    <row r="2" spans="1:1" ht="15.75">
      <c r="A2" s="10" t="s">
        <v>30</v>
      </c>
    </row>
    <row r="3" spans="1:1" ht="15.75">
      <c r="A3" s="10" t="s">
        <v>31</v>
      </c>
    </row>
    <row r="4" spans="1:1" ht="15.75">
      <c r="A4" s="10" t="s">
        <v>32</v>
      </c>
    </row>
    <row r="5" spans="1:1" ht="15.75">
      <c r="A5" s="10" t="s">
        <v>33</v>
      </c>
    </row>
    <row r="7" spans="1:1" ht="15.75">
      <c r="A7" s="10" t="s">
        <v>39</v>
      </c>
    </row>
    <row r="8" spans="1:1" ht="44.25" customHeight="1">
      <c r="A8" s="50" t="s">
        <v>45</v>
      </c>
    </row>
    <row r="9" spans="1:1" ht="15.75">
      <c r="A9" s="10" t="s">
        <v>35</v>
      </c>
    </row>
    <row r="12" spans="1:1">
      <c r="A12" s="40" t="s">
        <v>41</v>
      </c>
    </row>
    <row r="13" spans="1:1">
      <c r="A13" s="40" t="s">
        <v>42</v>
      </c>
    </row>
    <row r="14" spans="1:1">
      <c r="A14" s="4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Комм. предл. и Структура НМЦ</vt:lpstr>
      <vt:lpstr>Справочники</vt:lpstr>
      <vt:lpstr>'Комм. предл. и Структура НМЦ'!Область_печати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Максимов Алексей Геннадьевич</cp:lastModifiedBy>
  <cp:lastPrinted>2025-02-11T11:26:17Z</cp:lastPrinted>
  <dcterms:created xsi:type="dcterms:W3CDTF">2023-05-26T08:17:29Z</dcterms:created>
  <dcterms:modified xsi:type="dcterms:W3CDTF">2026-07-20T04:16:09Z</dcterms:modified>
</cp:coreProperties>
</file>