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-Gordienko\Desktop\ТОИР\"/>
    </mc:Choice>
  </mc:AlternateContent>
  <bookViews>
    <workbookView xWindow="-120" yWindow="-120" windowWidth="20730" windowHeight="11160"/>
  </bookViews>
  <sheets>
    <sheet name="ТОиР Белгород" sheetId="2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K15" i="2" l="1"/>
  <c r="K16" i="2" s="1"/>
  <c r="I15" i="2"/>
  <c r="K8" i="2" l="1"/>
  <c r="L8" i="2" s="1"/>
  <c r="L10" i="2" s="1"/>
  <c r="E8" i="2"/>
  <c r="I8" i="2" s="1"/>
  <c r="J8" i="2" s="1"/>
  <c r="K9" i="2" l="1"/>
</calcChain>
</file>

<file path=xl/sharedStrings.xml><?xml version="1.0" encoding="utf-8"?>
<sst xmlns="http://schemas.openxmlformats.org/spreadsheetml/2006/main" count="42" uniqueCount="31">
  <si>
    <t>Наименование услуг</t>
  </si>
  <si>
    <t>Ед. измерения</t>
  </si>
  <si>
    <t>нормо-час</t>
  </si>
  <si>
    <t>Источник № 1</t>
  </si>
  <si>
    <t>Коэффициент вариации, %</t>
  </si>
  <si>
    <t>Средняя цена за единицу ТРУ, руб.</t>
  </si>
  <si>
    <t>Минимальная цена за единицу ТРУ, руб.</t>
  </si>
  <si>
    <t>Итого цена  за единицу услуги, в т.ч.  НДС, руб:</t>
  </si>
  <si>
    <t>Приложение № 1 к Обоснованию НМЦ</t>
  </si>
  <si>
    <t>Количество источников ценовой информации</t>
  </si>
  <si>
    <t>№ пп</t>
  </si>
  <si>
    <t>Реквизиты коммерческого предложения</t>
  </si>
  <si>
    <t>№ источника ценовой информации</t>
  </si>
  <si>
    <t>Источник № 3</t>
  </si>
  <si>
    <t>Источник № 2</t>
  </si>
  <si>
    <t xml:space="preserve">Прогнозное количество </t>
  </si>
  <si>
    <t>ИТОГО НМЦ Договора, руб. без НДС</t>
  </si>
  <si>
    <t>Срок действия</t>
  </si>
  <si>
    <t>Расчет начальной (максимальной) цены договора, единицы услуги на оказание услуг по техническому обслуживанию и ремонту легковых транспортных средств марок Renault, Skoda, Toyota, Nissan, Ford, ГАЗ, УАЗ, ВАЗ, LADA для нужд УФПС Белгородской области АО «Почта России» с использованием запасных частей, предоставляемых исполнителем
 Методом сопоставимых рыночных цен (анализа рынка)</t>
  </si>
  <si>
    <t>Услуги по техническому обслуживанию и ремонту легковых транспортных средств марок Renault, Skoda, Toyota, Nissan, Ford, ГАЗ, УАЗ, ВАЗ, LADA для нужд УФПС Белгородской области АО «Почта России» с использованием запасных частей, предоставляемых исполнителем</t>
  </si>
  <si>
    <t>Вх. Ф31-01/1008 от 14.05.2026</t>
  </si>
  <si>
    <t>Вх. Ф31-01/1018 от 15.05.2026</t>
  </si>
  <si>
    <t>-</t>
  </si>
  <si>
    <t>Средняя предложение за единицу ТРУ, %</t>
  </si>
  <si>
    <t>Максимальное предложение за единицу ТРУ, %</t>
  </si>
  <si>
    <t>Коэффициент скидки 
от медианной цены запчасти (материала)</t>
  </si>
  <si>
    <t>процент</t>
  </si>
  <si>
    <t>ИТОГО цена за единицу услуги в процентах от медианной цены запчасти (материала), %:</t>
  </si>
  <si>
    <t>Вх. Ф31-01/1379 от 20.07.2026</t>
  </si>
  <si>
    <t>Исп. Руководитель группы транспортного обеспечения     _______________   О.В. Гордиенко</t>
  </si>
  <si>
    <t>Руководитель отдела логистики                    ________________                    Тонких А.А.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</si>
</sst>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7" x14ac:knownFonts="1"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9" fillId="0" borderId="0"/>
  </cellStyleXfs>
  <cellXfs count="76">
    <xf numFmtId="0" fontId="0" fillId="0" borderId="0" xfId="0"/>
    <xf numFmtId="0" fontId="0" fillId="0" borderId="0" xfId="0" applyAlignment="1">
      <alignment horizontal="center" vertical="center"/>
    </xf>
    <xf numFmtId="0" fontId="5" fillId="0" borderId="0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3" fillId="0" borderId="0" xfId="0" applyFont="1" applyAlignment="1">
      <alignment vertical="center" wrapText="1"/>
    </xf>
    <xf numFmtId="0" fontId="5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4" fontId="4" fillId="0" borderId="1" xfId="0" applyNumberFormat="1" applyFont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4" fontId="3" fillId="0" borderId="2" xfId="0" applyNumberFormat="1" applyFont="1" applyBorder="1" applyAlignment="1">
      <alignment horizontal="center" vertical="center" wrapText="1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 wrapText="1"/>
    </xf>
    <xf numFmtId="4" fontId="3" fillId="0" borderId="0" xfId="0" applyNumberFormat="1" applyFont="1" applyBorder="1" applyAlignment="1">
      <alignment horizontal="center" vertical="center" wrapText="1"/>
    </xf>
    <xf numFmtId="4" fontId="3" fillId="0" borderId="1" xfId="0" applyNumberFormat="1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14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4" fontId="3" fillId="0" borderId="0" xfId="0" applyNumberFormat="1" applyFont="1" applyAlignment="1">
      <alignment vertical="center" wrapText="1"/>
    </xf>
    <xf numFmtId="0" fontId="15" fillId="0" borderId="0" xfId="0" applyFont="1" applyAlignment="1">
      <alignment horizontal="left" vertical="center"/>
    </xf>
    <xf numFmtId="3" fontId="3" fillId="0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4" fontId="4" fillId="2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" fontId="3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" fontId="3" fillId="0" borderId="2" xfId="0" applyNumberFormat="1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4" fillId="0" borderId="2" xfId="0" applyFont="1" applyFill="1" applyBorder="1" applyAlignment="1">
      <alignment horizontal="right" vertical="center" wrapText="1"/>
    </xf>
    <xf numFmtId="0" fontId="4" fillId="0" borderId="3" xfId="0" applyFont="1" applyFill="1" applyBorder="1" applyAlignment="1">
      <alignment horizontal="right" vertical="center" wrapText="1"/>
    </xf>
    <xf numFmtId="0" fontId="4" fillId="0" borderId="6" xfId="0" applyFont="1" applyFill="1" applyBorder="1" applyAlignment="1">
      <alignment horizontal="right" vertical="center" wrapText="1"/>
    </xf>
    <xf numFmtId="0" fontId="2" fillId="2" borderId="4" xfId="0" applyFont="1" applyFill="1" applyBorder="1" applyAlignment="1">
      <alignment horizontal="center" vertical="center"/>
    </xf>
    <xf numFmtId="0" fontId="2" fillId="2" borderId="5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4" fillId="2" borderId="5" xfId="0" applyFont="1" applyFill="1" applyBorder="1" applyAlignment="1" applyProtection="1">
      <alignment horizontal="center" vertical="center" wrapText="1"/>
      <protection locked="0"/>
    </xf>
    <xf numFmtId="0" fontId="6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right" vertical="center" wrapText="1"/>
    </xf>
    <xf numFmtId="0" fontId="0" fillId="0" borderId="1" xfId="0" applyBorder="1" applyAlignment="1">
      <alignment horizontal="right"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6" fillId="0" borderId="0" xfId="0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  <protection locked="0"/>
    </xf>
    <xf numFmtId="0" fontId="0" fillId="0" borderId="5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6" fillId="0" borderId="3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left" vertical="center"/>
    </xf>
    <xf numFmtId="14" fontId="5" fillId="2" borderId="1" xfId="0" applyNumberFormat="1" applyFont="1" applyFill="1" applyBorder="1" applyAlignment="1">
      <alignment horizontal="center" vertical="center"/>
    </xf>
    <xf numFmtId="14" fontId="5" fillId="0" borderId="1" xfId="0" applyNumberFormat="1" applyFont="1" applyBorder="1" applyAlignment="1">
      <alignment horizontal="center" vertical="center"/>
    </xf>
    <xf numFmtId="0" fontId="16" fillId="0" borderId="0" xfId="0" applyFont="1" applyAlignment="1">
      <alignment horizontal="center" vertical="center"/>
    </xf>
    <xf numFmtId="0" fontId="16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0</xdr:colOff>
      <xdr:row>16</xdr:row>
      <xdr:rowOff>0</xdr:rowOff>
    </xdr:from>
    <xdr:ext cx="314325" cy="180975"/>
    <xdr:sp macro="" textlink="">
      <xdr:nvSpPr>
        <xdr:cNvPr id="3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5057775" y="3657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23850" cy="180975"/>
    <xdr:sp macro="" textlink="">
      <xdr:nvSpPr>
        <xdr:cNvPr id="4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5057775" y="365760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23850" cy="180975"/>
    <xdr:sp macro="" textlink="">
      <xdr:nvSpPr>
        <xdr:cNvPr id="5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5057775" y="365760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14325" cy="180975"/>
    <xdr:sp macro="" textlink="">
      <xdr:nvSpPr>
        <xdr:cNvPr id="7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5057775" y="3657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14325" cy="180975"/>
    <xdr:sp macro="" textlink="">
      <xdr:nvSpPr>
        <xdr:cNvPr id="9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5057775" y="3657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14325" cy="180975"/>
    <xdr:sp macro="" textlink="">
      <xdr:nvSpPr>
        <xdr:cNvPr id="11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5057775" y="3657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23850" cy="180975"/>
    <xdr:sp macro="" textlink="">
      <xdr:nvSpPr>
        <xdr:cNvPr id="12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5057775" y="365760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23850" cy="180975"/>
    <xdr:sp macro="" textlink="">
      <xdr:nvSpPr>
        <xdr:cNvPr id="13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5057775" y="365760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14325" cy="180975"/>
    <xdr:sp macro="" textlink="">
      <xdr:nvSpPr>
        <xdr:cNvPr id="15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5057775" y="3657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14325" cy="180975"/>
    <xdr:sp macro="" textlink="">
      <xdr:nvSpPr>
        <xdr:cNvPr id="17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5057775" y="3657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23850" cy="180975"/>
    <xdr:sp macro="" textlink="">
      <xdr:nvSpPr>
        <xdr:cNvPr id="19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5057775" y="365760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14325" cy="180975"/>
    <xdr:sp macro="" textlink="">
      <xdr:nvSpPr>
        <xdr:cNvPr id="20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5057775" y="3657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23850" cy="180975"/>
    <xdr:sp macro="" textlink="">
      <xdr:nvSpPr>
        <xdr:cNvPr id="22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5057775" y="365760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16</xdr:row>
      <xdr:rowOff>0</xdr:rowOff>
    </xdr:from>
    <xdr:ext cx="314325" cy="180975"/>
    <xdr:sp macro="" textlink="">
      <xdr:nvSpPr>
        <xdr:cNvPr id="23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5057775" y="3657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14325" cy="1135217"/>
    <xdr:sp macro="" textlink="">
      <xdr:nvSpPr>
        <xdr:cNvPr id="29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8763000" y="3400425"/>
          <a:ext cx="314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14325" cy="1135217"/>
    <xdr:sp macro="" textlink="">
      <xdr:nvSpPr>
        <xdr:cNvPr id="30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8763000" y="3400425"/>
          <a:ext cx="314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14325" cy="1135217"/>
    <xdr:sp macro="" textlink="">
      <xdr:nvSpPr>
        <xdr:cNvPr id="31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8763000" y="3400425"/>
          <a:ext cx="314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14325" cy="1135217"/>
    <xdr:sp macro="" textlink="">
      <xdr:nvSpPr>
        <xdr:cNvPr id="33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8763000" y="3400425"/>
          <a:ext cx="314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14325" cy="1135217"/>
    <xdr:sp macro="" textlink="">
      <xdr:nvSpPr>
        <xdr:cNvPr id="34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8763000" y="3400425"/>
          <a:ext cx="314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14325" cy="1135217"/>
    <xdr:sp macro="" textlink="">
      <xdr:nvSpPr>
        <xdr:cNvPr id="35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8763000" y="3400425"/>
          <a:ext cx="314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14325" cy="1135217"/>
    <xdr:sp macro="" textlink="">
      <xdr:nvSpPr>
        <xdr:cNvPr id="36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8763000" y="3400425"/>
          <a:ext cx="314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0</xdr:rowOff>
    </xdr:from>
    <xdr:ext cx="314325" cy="1135217"/>
    <xdr:sp macro="" textlink="">
      <xdr:nvSpPr>
        <xdr:cNvPr id="38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8763000" y="3400425"/>
          <a:ext cx="314325" cy="10858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24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5943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23850" cy="180975"/>
    <xdr:sp macro="" textlink="">
      <xdr:nvSpPr>
        <xdr:cNvPr id="25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594360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23850" cy="180975"/>
    <xdr:sp macro="" textlink="">
      <xdr:nvSpPr>
        <xdr:cNvPr id="26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594360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27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5943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28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5943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32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5943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23850" cy="180975"/>
    <xdr:sp macro="" textlink="">
      <xdr:nvSpPr>
        <xdr:cNvPr id="37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594360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23850" cy="180975"/>
    <xdr:sp macro="" textlink="">
      <xdr:nvSpPr>
        <xdr:cNvPr id="39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594360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40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5943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41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5943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23850" cy="180975"/>
    <xdr:sp macro="" textlink="">
      <xdr:nvSpPr>
        <xdr:cNvPr id="42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594360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43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5943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23850" cy="180975"/>
    <xdr:sp macro="" textlink="">
      <xdr:nvSpPr>
        <xdr:cNvPr id="44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5943600"/>
          <a:ext cx="323850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</xdr:col>
      <xdr:colOff>0</xdr:colOff>
      <xdr:row>14</xdr:row>
      <xdr:rowOff>0</xdr:rowOff>
    </xdr:from>
    <xdr:ext cx="314325" cy="180975"/>
    <xdr:sp macro="" textlink="">
      <xdr:nvSpPr>
        <xdr:cNvPr id="45" name="AutoShape 521" descr="QIP Shot - Image: 2014-04-13 20:18:13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6572250" y="5943600"/>
          <a:ext cx="314325" cy="180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28"/>
  <sheetViews>
    <sheetView tabSelected="1" topLeftCell="A13" zoomScale="80" zoomScaleNormal="80" workbookViewId="0">
      <selection activeCell="E46" sqref="E46"/>
    </sheetView>
  </sheetViews>
  <sheetFormatPr defaultRowHeight="15" x14ac:dyDescent="0.25"/>
  <cols>
    <col min="1" max="1" width="5.42578125" style="1" customWidth="1"/>
    <col min="2" max="2" width="44.7109375" style="1" customWidth="1"/>
    <col min="3" max="5" width="16.140625" style="1" customWidth="1"/>
    <col min="6" max="8" width="20.7109375" style="4" customWidth="1"/>
    <col min="9" max="9" width="16.5703125" style="7" customWidth="1"/>
    <col min="10" max="10" width="18.5703125" style="4" customWidth="1"/>
    <col min="11" max="11" width="20.28515625" style="4" customWidth="1"/>
    <col min="12" max="12" width="19.7109375" style="4" customWidth="1"/>
    <col min="13" max="13" width="21.85546875" style="4" customWidth="1"/>
    <col min="14" max="256" width="8.85546875" style="4"/>
    <col min="257" max="257" width="5.42578125" style="4" customWidth="1"/>
    <col min="258" max="258" width="70.42578125" style="4" customWidth="1"/>
    <col min="259" max="259" width="55.5703125" style="4" customWidth="1"/>
    <col min="260" max="260" width="31" style="4" customWidth="1"/>
    <col min="261" max="261" width="30.140625" style="4" customWidth="1"/>
    <col min="262" max="512" width="8.85546875" style="4"/>
    <col min="513" max="513" width="5.42578125" style="4" customWidth="1"/>
    <col min="514" max="514" width="70.42578125" style="4" customWidth="1"/>
    <col min="515" max="515" width="55.5703125" style="4" customWidth="1"/>
    <col min="516" max="516" width="31" style="4" customWidth="1"/>
    <col min="517" max="517" width="30.140625" style="4" customWidth="1"/>
    <col min="518" max="768" width="8.85546875" style="4"/>
    <col min="769" max="769" width="5.42578125" style="4" customWidth="1"/>
    <col min="770" max="770" width="70.42578125" style="4" customWidth="1"/>
    <col min="771" max="771" width="55.5703125" style="4" customWidth="1"/>
    <col min="772" max="772" width="31" style="4" customWidth="1"/>
    <col min="773" max="773" width="30.140625" style="4" customWidth="1"/>
    <col min="774" max="1024" width="8.85546875" style="4"/>
    <col min="1025" max="1025" width="5.42578125" style="4" customWidth="1"/>
    <col min="1026" max="1026" width="70.42578125" style="4" customWidth="1"/>
    <col min="1027" max="1027" width="55.5703125" style="4" customWidth="1"/>
    <col min="1028" max="1028" width="31" style="4" customWidth="1"/>
    <col min="1029" max="1029" width="30.140625" style="4" customWidth="1"/>
    <col min="1030" max="1280" width="8.85546875" style="4"/>
    <col min="1281" max="1281" width="5.42578125" style="4" customWidth="1"/>
    <col min="1282" max="1282" width="70.42578125" style="4" customWidth="1"/>
    <col min="1283" max="1283" width="55.5703125" style="4" customWidth="1"/>
    <col min="1284" max="1284" width="31" style="4" customWidth="1"/>
    <col min="1285" max="1285" width="30.140625" style="4" customWidth="1"/>
    <col min="1286" max="1536" width="8.85546875" style="4"/>
    <col min="1537" max="1537" width="5.42578125" style="4" customWidth="1"/>
    <col min="1538" max="1538" width="70.42578125" style="4" customWidth="1"/>
    <col min="1539" max="1539" width="55.5703125" style="4" customWidth="1"/>
    <col min="1540" max="1540" width="31" style="4" customWidth="1"/>
    <col min="1541" max="1541" width="30.140625" style="4" customWidth="1"/>
    <col min="1542" max="1792" width="8.85546875" style="4"/>
    <col min="1793" max="1793" width="5.42578125" style="4" customWidth="1"/>
    <col min="1794" max="1794" width="70.42578125" style="4" customWidth="1"/>
    <col min="1795" max="1795" width="55.5703125" style="4" customWidth="1"/>
    <col min="1796" max="1796" width="31" style="4" customWidth="1"/>
    <col min="1797" max="1797" width="30.140625" style="4" customWidth="1"/>
    <col min="1798" max="2048" width="8.85546875" style="4"/>
    <col min="2049" max="2049" width="5.42578125" style="4" customWidth="1"/>
    <col min="2050" max="2050" width="70.42578125" style="4" customWidth="1"/>
    <col min="2051" max="2051" width="55.5703125" style="4" customWidth="1"/>
    <col min="2052" max="2052" width="31" style="4" customWidth="1"/>
    <col min="2053" max="2053" width="30.140625" style="4" customWidth="1"/>
    <col min="2054" max="2304" width="8.85546875" style="4"/>
    <col min="2305" max="2305" width="5.42578125" style="4" customWidth="1"/>
    <col min="2306" max="2306" width="70.42578125" style="4" customWidth="1"/>
    <col min="2307" max="2307" width="55.5703125" style="4" customWidth="1"/>
    <col min="2308" max="2308" width="31" style="4" customWidth="1"/>
    <col min="2309" max="2309" width="30.140625" style="4" customWidth="1"/>
    <col min="2310" max="2560" width="8.85546875" style="4"/>
    <col min="2561" max="2561" width="5.42578125" style="4" customWidth="1"/>
    <col min="2562" max="2562" width="70.42578125" style="4" customWidth="1"/>
    <col min="2563" max="2563" width="55.5703125" style="4" customWidth="1"/>
    <col min="2564" max="2564" width="31" style="4" customWidth="1"/>
    <col min="2565" max="2565" width="30.140625" style="4" customWidth="1"/>
    <col min="2566" max="2816" width="8.85546875" style="4"/>
    <col min="2817" max="2817" width="5.42578125" style="4" customWidth="1"/>
    <col min="2818" max="2818" width="70.42578125" style="4" customWidth="1"/>
    <col min="2819" max="2819" width="55.5703125" style="4" customWidth="1"/>
    <col min="2820" max="2820" width="31" style="4" customWidth="1"/>
    <col min="2821" max="2821" width="30.140625" style="4" customWidth="1"/>
    <col min="2822" max="3072" width="8.85546875" style="4"/>
    <col min="3073" max="3073" width="5.42578125" style="4" customWidth="1"/>
    <col min="3074" max="3074" width="70.42578125" style="4" customWidth="1"/>
    <col min="3075" max="3075" width="55.5703125" style="4" customWidth="1"/>
    <col min="3076" max="3076" width="31" style="4" customWidth="1"/>
    <col min="3077" max="3077" width="30.140625" style="4" customWidth="1"/>
    <col min="3078" max="3328" width="8.85546875" style="4"/>
    <col min="3329" max="3329" width="5.42578125" style="4" customWidth="1"/>
    <col min="3330" max="3330" width="70.42578125" style="4" customWidth="1"/>
    <col min="3331" max="3331" width="55.5703125" style="4" customWidth="1"/>
    <col min="3332" max="3332" width="31" style="4" customWidth="1"/>
    <col min="3333" max="3333" width="30.140625" style="4" customWidth="1"/>
    <col min="3334" max="3584" width="8.85546875" style="4"/>
    <col min="3585" max="3585" width="5.42578125" style="4" customWidth="1"/>
    <col min="3586" max="3586" width="70.42578125" style="4" customWidth="1"/>
    <col min="3587" max="3587" width="55.5703125" style="4" customWidth="1"/>
    <col min="3588" max="3588" width="31" style="4" customWidth="1"/>
    <col min="3589" max="3589" width="30.140625" style="4" customWidth="1"/>
    <col min="3590" max="3840" width="8.85546875" style="4"/>
    <col min="3841" max="3841" width="5.42578125" style="4" customWidth="1"/>
    <col min="3842" max="3842" width="70.42578125" style="4" customWidth="1"/>
    <col min="3843" max="3843" width="55.5703125" style="4" customWidth="1"/>
    <col min="3844" max="3844" width="31" style="4" customWidth="1"/>
    <col min="3845" max="3845" width="30.140625" style="4" customWidth="1"/>
    <col min="3846" max="4096" width="8.85546875" style="4"/>
    <col min="4097" max="4097" width="5.42578125" style="4" customWidth="1"/>
    <col min="4098" max="4098" width="70.42578125" style="4" customWidth="1"/>
    <col min="4099" max="4099" width="55.5703125" style="4" customWidth="1"/>
    <col min="4100" max="4100" width="31" style="4" customWidth="1"/>
    <col min="4101" max="4101" width="30.140625" style="4" customWidth="1"/>
    <col min="4102" max="4352" width="8.85546875" style="4"/>
    <col min="4353" max="4353" width="5.42578125" style="4" customWidth="1"/>
    <col min="4354" max="4354" width="70.42578125" style="4" customWidth="1"/>
    <col min="4355" max="4355" width="55.5703125" style="4" customWidth="1"/>
    <col min="4356" max="4356" width="31" style="4" customWidth="1"/>
    <col min="4357" max="4357" width="30.140625" style="4" customWidth="1"/>
    <col min="4358" max="4608" width="8.85546875" style="4"/>
    <col min="4609" max="4609" width="5.42578125" style="4" customWidth="1"/>
    <col min="4610" max="4610" width="70.42578125" style="4" customWidth="1"/>
    <col min="4611" max="4611" width="55.5703125" style="4" customWidth="1"/>
    <col min="4612" max="4612" width="31" style="4" customWidth="1"/>
    <col min="4613" max="4613" width="30.140625" style="4" customWidth="1"/>
    <col min="4614" max="4864" width="8.85546875" style="4"/>
    <col min="4865" max="4865" width="5.42578125" style="4" customWidth="1"/>
    <col min="4866" max="4866" width="70.42578125" style="4" customWidth="1"/>
    <col min="4867" max="4867" width="55.5703125" style="4" customWidth="1"/>
    <col min="4868" max="4868" width="31" style="4" customWidth="1"/>
    <col min="4869" max="4869" width="30.140625" style="4" customWidth="1"/>
    <col min="4870" max="5120" width="8.85546875" style="4"/>
    <col min="5121" max="5121" width="5.42578125" style="4" customWidth="1"/>
    <col min="5122" max="5122" width="70.42578125" style="4" customWidth="1"/>
    <col min="5123" max="5123" width="55.5703125" style="4" customWidth="1"/>
    <col min="5124" max="5124" width="31" style="4" customWidth="1"/>
    <col min="5125" max="5125" width="30.140625" style="4" customWidth="1"/>
    <col min="5126" max="5376" width="8.85546875" style="4"/>
    <col min="5377" max="5377" width="5.42578125" style="4" customWidth="1"/>
    <col min="5378" max="5378" width="70.42578125" style="4" customWidth="1"/>
    <col min="5379" max="5379" width="55.5703125" style="4" customWidth="1"/>
    <col min="5380" max="5380" width="31" style="4" customWidth="1"/>
    <col min="5381" max="5381" width="30.140625" style="4" customWidth="1"/>
    <col min="5382" max="5632" width="8.85546875" style="4"/>
    <col min="5633" max="5633" width="5.42578125" style="4" customWidth="1"/>
    <col min="5634" max="5634" width="70.42578125" style="4" customWidth="1"/>
    <col min="5635" max="5635" width="55.5703125" style="4" customWidth="1"/>
    <col min="5636" max="5636" width="31" style="4" customWidth="1"/>
    <col min="5637" max="5637" width="30.140625" style="4" customWidth="1"/>
    <col min="5638" max="5888" width="8.85546875" style="4"/>
    <col min="5889" max="5889" width="5.42578125" style="4" customWidth="1"/>
    <col min="5890" max="5890" width="70.42578125" style="4" customWidth="1"/>
    <col min="5891" max="5891" width="55.5703125" style="4" customWidth="1"/>
    <col min="5892" max="5892" width="31" style="4" customWidth="1"/>
    <col min="5893" max="5893" width="30.140625" style="4" customWidth="1"/>
    <col min="5894" max="6144" width="8.85546875" style="4"/>
    <col min="6145" max="6145" width="5.42578125" style="4" customWidth="1"/>
    <col min="6146" max="6146" width="70.42578125" style="4" customWidth="1"/>
    <col min="6147" max="6147" width="55.5703125" style="4" customWidth="1"/>
    <col min="6148" max="6148" width="31" style="4" customWidth="1"/>
    <col min="6149" max="6149" width="30.140625" style="4" customWidth="1"/>
    <col min="6150" max="6400" width="8.85546875" style="4"/>
    <col min="6401" max="6401" width="5.42578125" style="4" customWidth="1"/>
    <col min="6402" max="6402" width="70.42578125" style="4" customWidth="1"/>
    <col min="6403" max="6403" width="55.5703125" style="4" customWidth="1"/>
    <col min="6404" max="6404" width="31" style="4" customWidth="1"/>
    <col min="6405" max="6405" width="30.140625" style="4" customWidth="1"/>
    <col min="6406" max="6656" width="8.85546875" style="4"/>
    <col min="6657" max="6657" width="5.42578125" style="4" customWidth="1"/>
    <col min="6658" max="6658" width="70.42578125" style="4" customWidth="1"/>
    <col min="6659" max="6659" width="55.5703125" style="4" customWidth="1"/>
    <col min="6660" max="6660" width="31" style="4" customWidth="1"/>
    <col min="6661" max="6661" width="30.140625" style="4" customWidth="1"/>
    <col min="6662" max="6912" width="8.85546875" style="4"/>
    <col min="6913" max="6913" width="5.42578125" style="4" customWidth="1"/>
    <col min="6914" max="6914" width="70.42578125" style="4" customWidth="1"/>
    <col min="6915" max="6915" width="55.5703125" style="4" customWidth="1"/>
    <col min="6916" max="6916" width="31" style="4" customWidth="1"/>
    <col min="6917" max="6917" width="30.140625" style="4" customWidth="1"/>
    <col min="6918" max="7168" width="8.85546875" style="4"/>
    <col min="7169" max="7169" width="5.42578125" style="4" customWidth="1"/>
    <col min="7170" max="7170" width="70.42578125" style="4" customWidth="1"/>
    <col min="7171" max="7171" width="55.5703125" style="4" customWidth="1"/>
    <col min="7172" max="7172" width="31" style="4" customWidth="1"/>
    <col min="7173" max="7173" width="30.140625" style="4" customWidth="1"/>
    <col min="7174" max="7424" width="8.85546875" style="4"/>
    <col min="7425" max="7425" width="5.42578125" style="4" customWidth="1"/>
    <col min="7426" max="7426" width="70.42578125" style="4" customWidth="1"/>
    <col min="7427" max="7427" width="55.5703125" style="4" customWidth="1"/>
    <col min="7428" max="7428" width="31" style="4" customWidth="1"/>
    <col min="7429" max="7429" width="30.140625" style="4" customWidth="1"/>
    <col min="7430" max="7680" width="8.85546875" style="4"/>
    <col min="7681" max="7681" width="5.42578125" style="4" customWidth="1"/>
    <col min="7682" max="7682" width="70.42578125" style="4" customWidth="1"/>
    <col min="7683" max="7683" width="55.5703125" style="4" customWidth="1"/>
    <col min="7684" max="7684" width="31" style="4" customWidth="1"/>
    <col min="7685" max="7685" width="30.140625" style="4" customWidth="1"/>
    <col min="7686" max="7936" width="8.85546875" style="4"/>
    <col min="7937" max="7937" width="5.42578125" style="4" customWidth="1"/>
    <col min="7938" max="7938" width="70.42578125" style="4" customWidth="1"/>
    <col min="7939" max="7939" width="55.5703125" style="4" customWidth="1"/>
    <col min="7940" max="7940" width="31" style="4" customWidth="1"/>
    <col min="7941" max="7941" width="30.140625" style="4" customWidth="1"/>
    <col min="7942" max="8192" width="8.85546875" style="4"/>
    <col min="8193" max="8193" width="5.42578125" style="4" customWidth="1"/>
    <col min="8194" max="8194" width="70.42578125" style="4" customWidth="1"/>
    <col min="8195" max="8195" width="55.5703125" style="4" customWidth="1"/>
    <col min="8196" max="8196" width="31" style="4" customWidth="1"/>
    <col min="8197" max="8197" width="30.140625" style="4" customWidth="1"/>
    <col min="8198" max="8448" width="8.85546875" style="4"/>
    <col min="8449" max="8449" width="5.42578125" style="4" customWidth="1"/>
    <col min="8450" max="8450" width="70.42578125" style="4" customWidth="1"/>
    <col min="8451" max="8451" width="55.5703125" style="4" customWidth="1"/>
    <col min="8452" max="8452" width="31" style="4" customWidth="1"/>
    <col min="8453" max="8453" width="30.140625" style="4" customWidth="1"/>
    <col min="8454" max="8704" width="8.85546875" style="4"/>
    <col min="8705" max="8705" width="5.42578125" style="4" customWidth="1"/>
    <col min="8706" max="8706" width="70.42578125" style="4" customWidth="1"/>
    <col min="8707" max="8707" width="55.5703125" style="4" customWidth="1"/>
    <col min="8708" max="8708" width="31" style="4" customWidth="1"/>
    <col min="8709" max="8709" width="30.140625" style="4" customWidth="1"/>
    <col min="8710" max="8960" width="8.85546875" style="4"/>
    <col min="8961" max="8961" width="5.42578125" style="4" customWidth="1"/>
    <col min="8962" max="8962" width="70.42578125" style="4" customWidth="1"/>
    <col min="8963" max="8963" width="55.5703125" style="4" customWidth="1"/>
    <col min="8964" max="8964" width="31" style="4" customWidth="1"/>
    <col min="8965" max="8965" width="30.140625" style="4" customWidth="1"/>
    <col min="8966" max="9216" width="8.85546875" style="4"/>
    <col min="9217" max="9217" width="5.42578125" style="4" customWidth="1"/>
    <col min="9218" max="9218" width="70.42578125" style="4" customWidth="1"/>
    <col min="9219" max="9219" width="55.5703125" style="4" customWidth="1"/>
    <col min="9220" max="9220" width="31" style="4" customWidth="1"/>
    <col min="9221" max="9221" width="30.140625" style="4" customWidth="1"/>
    <col min="9222" max="9472" width="8.85546875" style="4"/>
    <col min="9473" max="9473" width="5.42578125" style="4" customWidth="1"/>
    <col min="9474" max="9474" width="70.42578125" style="4" customWidth="1"/>
    <col min="9475" max="9475" width="55.5703125" style="4" customWidth="1"/>
    <col min="9476" max="9476" width="31" style="4" customWidth="1"/>
    <col min="9477" max="9477" width="30.140625" style="4" customWidth="1"/>
    <col min="9478" max="9728" width="8.85546875" style="4"/>
    <col min="9729" max="9729" width="5.42578125" style="4" customWidth="1"/>
    <col min="9730" max="9730" width="70.42578125" style="4" customWidth="1"/>
    <col min="9731" max="9731" width="55.5703125" style="4" customWidth="1"/>
    <col min="9732" max="9732" width="31" style="4" customWidth="1"/>
    <col min="9733" max="9733" width="30.140625" style="4" customWidth="1"/>
    <col min="9734" max="9984" width="8.85546875" style="4"/>
    <col min="9985" max="9985" width="5.42578125" style="4" customWidth="1"/>
    <col min="9986" max="9986" width="70.42578125" style="4" customWidth="1"/>
    <col min="9987" max="9987" width="55.5703125" style="4" customWidth="1"/>
    <col min="9988" max="9988" width="31" style="4" customWidth="1"/>
    <col min="9989" max="9989" width="30.140625" style="4" customWidth="1"/>
    <col min="9990" max="10240" width="8.85546875" style="4"/>
    <col min="10241" max="10241" width="5.42578125" style="4" customWidth="1"/>
    <col min="10242" max="10242" width="70.42578125" style="4" customWidth="1"/>
    <col min="10243" max="10243" width="55.5703125" style="4" customWidth="1"/>
    <col min="10244" max="10244" width="31" style="4" customWidth="1"/>
    <col min="10245" max="10245" width="30.140625" style="4" customWidth="1"/>
    <col min="10246" max="10496" width="8.85546875" style="4"/>
    <col min="10497" max="10497" width="5.42578125" style="4" customWidth="1"/>
    <col min="10498" max="10498" width="70.42578125" style="4" customWidth="1"/>
    <col min="10499" max="10499" width="55.5703125" style="4" customWidth="1"/>
    <col min="10500" max="10500" width="31" style="4" customWidth="1"/>
    <col min="10501" max="10501" width="30.140625" style="4" customWidth="1"/>
    <col min="10502" max="10752" width="8.85546875" style="4"/>
    <col min="10753" max="10753" width="5.42578125" style="4" customWidth="1"/>
    <col min="10754" max="10754" width="70.42578125" style="4" customWidth="1"/>
    <col min="10755" max="10755" width="55.5703125" style="4" customWidth="1"/>
    <col min="10756" max="10756" width="31" style="4" customWidth="1"/>
    <col min="10757" max="10757" width="30.140625" style="4" customWidth="1"/>
    <col min="10758" max="11008" width="8.85546875" style="4"/>
    <col min="11009" max="11009" width="5.42578125" style="4" customWidth="1"/>
    <col min="11010" max="11010" width="70.42578125" style="4" customWidth="1"/>
    <col min="11011" max="11011" width="55.5703125" style="4" customWidth="1"/>
    <col min="11012" max="11012" width="31" style="4" customWidth="1"/>
    <col min="11013" max="11013" width="30.140625" style="4" customWidth="1"/>
    <col min="11014" max="11264" width="8.85546875" style="4"/>
    <col min="11265" max="11265" width="5.42578125" style="4" customWidth="1"/>
    <col min="11266" max="11266" width="70.42578125" style="4" customWidth="1"/>
    <col min="11267" max="11267" width="55.5703125" style="4" customWidth="1"/>
    <col min="11268" max="11268" width="31" style="4" customWidth="1"/>
    <col min="11269" max="11269" width="30.140625" style="4" customWidth="1"/>
    <col min="11270" max="11520" width="8.85546875" style="4"/>
    <col min="11521" max="11521" width="5.42578125" style="4" customWidth="1"/>
    <col min="11522" max="11522" width="70.42578125" style="4" customWidth="1"/>
    <col min="11523" max="11523" width="55.5703125" style="4" customWidth="1"/>
    <col min="11524" max="11524" width="31" style="4" customWidth="1"/>
    <col min="11525" max="11525" width="30.140625" style="4" customWidth="1"/>
    <col min="11526" max="11776" width="8.85546875" style="4"/>
    <col min="11777" max="11777" width="5.42578125" style="4" customWidth="1"/>
    <col min="11778" max="11778" width="70.42578125" style="4" customWidth="1"/>
    <col min="11779" max="11779" width="55.5703125" style="4" customWidth="1"/>
    <col min="11780" max="11780" width="31" style="4" customWidth="1"/>
    <col min="11781" max="11781" width="30.140625" style="4" customWidth="1"/>
    <col min="11782" max="12032" width="8.85546875" style="4"/>
    <col min="12033" max="12033" width="5.42578125" style="4" customWidth="1"/>
    <col min="12034" max="12034" width="70.42578125" style="4" customWidth="1"/>
    <col min="12035" max="12035" width="55.5703125" style="4" customWidth="1"/>
    <col min="12036" max="12036" width="31" style="4" customWidth="1"/>
    <col min="12037" max="12037" width="30.140625" style="4" customWidth="1"/>
    <col min="12038" max="12288" width="8.85546875" style="4"/>
    <col min="12289" max="12289" width="5.42578125" style="4" customWidth="1"/>
    <col min="12290" max="12290" width="70.42578125" style="4" customWidth="1"/>
    <col min="12291" max="12291" width="55.5703125" style="4" customWidth="1"/>
    <col min="12292" max="12292" width="31" style="4" customWidth="1"/>
    <col min="12293" max="12293" width="30.140625" style="4" customWidth="1"/>
    <col min="12294" max="12544" width="8.85546875" style="4"/>
    <col min="12545" max="12545" width="5.42578125" style="4" customWidth="1"/>
    <col min="12546" max="12546" width="70.42578125" style="4" customWidth="1"/>
    <col min="12547" max="12547" width="55.5703125" style="4" customWidth="1"/>
    <col min="12548" max="12548" width="31" style="4" customWidth="1"/>
    <col min="12549" max="12549" width="30.140625" style="4" customWidth="1"/>
    <col min="12550" max="12800" width="8.85546875" style="4"/>
    <col min="12801" max="12801" width="5.42578125" style="4" customWidth="1"/>
    <col min="12802" max="12802" width="70.42578125" style="4" customWidth="1"/>
    <col min="12803" max="12803" width="55.5703125" style="4" customWidth="1"/>
    <col min="12804" max="12804" width="31" style="4" customWidth="1"/>
    <col min="12805" max="12805" width="30.140625" style="4" customWidth="1"/>
    <col min="12806" max="13056" width="8.85546875" style="4"/>
    <col min="13057" max="13057" width="5.42578125" style="4" customWidth="1"/>
    <col min="13058" max="13058" width="70.42578125" style="4" customWidth="1"/>
    <col min="13059" max="13059" width="55.5703125" style="4" customWidth="1"/>
    <col min="13060" max="13060" width="31" style="4" customWidth="1"/>
    <col min="13061" max="13061" width="30.140625" style="4" customWidth="1"/>
    <col min="13062" max="13312" width="8.85546875" style="4"/>
    <col min="13313" max="13313" width="5.42578125" style="4" customWidth="1"/>
    <col min="13314" max="13314" width="70.42578125" style="4" customWidth="1"/>
    <col min="13315" max="13315" width="55.5703125" style="4" customWidth="1"/>
    <col min="13316" max="13316" width="31" style="4" customWidth="1"/>
    <col min="13317" max="13317" width="30.140625" style="4" customWidth="1"/>
    <col min="13318" max="13568" width="8.85546875" style="4"/>
    <col min="13569" max="13569" width="5.42578125" style="4" customWidth="1"/>
    <col min="13570" max="13570" width="70.42578125" style="4" customWidth="1"/>
    <col min="13571" max="13571" width="55.5703125" style="4" customWidth="1"/>
    <col min="13572" max="13572" width="31" style="4" customWidth="1"/>
    <col min="13573" max="13573" width="30.140625" style="4" customWidth="1"/>
    <col min="13574" max="13824" width="8.85546875" style="4"/>
    <col min="13825" max="13825" width="5.42578125" style="4" customWidth="1"/>
    <col min="13826" max="13826" width="70.42578125" style="4" customWidth="1"/>
    <col min="13827" max="13827" width="55.5703125" style="4" customWidth="1"/>
    <col min="13828" max="13828" width="31" style="4" customWidth="1"/>
    <col min="13829" max="13829" width="30.140625" style="4" customWidth="1"/>
    <col min="13830" max="14080" width="8.85546875" style="4"/>
    <col min="14081" max="14081" width="5.42578125" style="4" customWidth="1"/>
    <col min="14082" max="14082" width="70.42578125" style="4" customWidth="1"/>
    <col min="14083" max="14083" width="55.5703125" style="4" customWidth="1"/>
    <col min="14084" max="14084" width="31" style="4" customWidth="1"/>
    <col min="14085" max="14085" width="30.140625" style="4" customWidth="1"/>
    <col min="14086" max="14336" width="8.85546875" style="4"/>
    <col min="14337" max="14337" width="5.42578125" style="4" customWidth="1"/>
    <col min="14338" max="14338" width="70.42578125" style="4" customWidth="1"/>
    <col min="14339" max="14339" width="55.5703125" style="4" customWidth="1"/>
    <col min="14340" max="14340" width="31" style="4" customWidth="1"/>
    <col min="14341" max="14341" width="30.140625" style="4" customWidth="1"/>
    <col min="14342" max="14592" width="8.85546875" style="4"/>
    <col min="14593" max="14593" width="5.42578125" style="4" customWidth="1"/>
    <col min="14594" max="14594" width="70.42578125" style="4" customWidth="1"/>
    <col min="14595" max="14595" width="55.5703125" style="4" customWidth="1"/>
    <col min="14596" max="14596" width="31" style="4" customWidth="1"/>
    <col min="14597" max="14597" width="30.140625" style="4" customWidth="1"/>
    <col min="14598" max="14848" width="8.85546875" style="4"/>
    <col min="14849" max="14849" width="5.42578125" style="4" customWidth="1"/>
    <col min="14850" max="14850" width="70.42578125" style="4" customWidth="1"/>
    <col min="14851" max="14851" width="55.5703125" style="4" customWidth="1"/>
    <col min="14852" max="14852" width="31" style="4" customWidth="1"/>
    <col min="14853" max="14853" width="30.140625" style="4" customWidth="1"/>
    <col min="14854" max="15104" width="8.85546875" style="4"/>
    <col min="15105" max="15105" width="5.42578125" style="4" customWidth="1"/>
    <col min="15106" max="15106" width="70.42578125" style="4" customWidth="1"/>
    <col min="15107" max="15107" width="55.5703125" style="4" customWidth="1"/>
    <col min="15108" max="15108" width="31" style="4" customWidth="1"/>
    <col min="15109" max="15109" width="30.140625" style="4" customWidth="1"/>
    <col min="15110" max="15360" width="8.85546875" style="4"/>
    <col min="15361" max="15361" width="5.42578125" style="4" customWidth="1"/>
    <col min="15362" max="15362" width="70.42578125" style="4" customWidth="1"/>
    <col min="15363" max="15363" width="55.5703125" style="4" customWidth="1"/>
    <col min="15364" max="15364" width="31" style="4" customWidth="1"/>
    <col min="15365" max="15365" width="30.140625" style="4" customWidth="1"/>
    <col min="15366" max="15616" width="8.85546875" style="4"/>
    <col min="15617" max="15617" width="5.42578125" style="4" customWidth="1"/>
    <col min="15618" max="15618" width="70.42578125" style="4" customWidth="1"/>
    <col min="15619" max="15619" width="55.5703125" style="4" customWidth="1"/>
    <col min="15620" max="15620" width="31" style="4" customWidth="1"/>
    <col min="15621" max="15621" width="30.140625" style="4" customWidth="1"/>
    <col min="15622" max="15872" width="8.85546875" style="4"/>
    <col min="15873" max="15873" width="5.42578125" style="4" customWidth="1"/>
    <col min="15874" max="15874" width="70.42578125" style="4" customWidth="1"/>
    <col min="15875" max="15875" width="55.5703125" style="4" customWidth="1"/>
    <col min="15876" max="15876" width="31" style="4" customWidth="1"/>
    <col min="15877" max="15877" width="30.140625" style="4" customWidth="1"/>
    <col min="15878" max="16128" width="8.85546875" style="4"/>
    <col min="16129" max="16129" width="5.42578125" style="4" customWidth="1"/>
    <col min="16130" max="16130" width="70.42578125" style="4" customWidth="1"/>
    <col min="16131" max="16131" width="55.5703125" style="4" customWidth="1"/>
    <col min="16132" max="16132" width="31" style="4" customWidth="1"/>
    <col min="16133" max="16133" width="30.140625" style="4" customWidth="1"/>
    <col min="16134" max="16380" width="8.85546875" style="4"/>
    <col min="16381" max="16384" width="8.85546875" style="4" customWidth="1"/>
  </cols>
  <sheetData>
    <row r="1" spans="1:13" ht="18.75" customHeight="1" x14ac:dyDescent="0.25">
      <c r="A1" s="9"/>
      <c r="B1" s="9"/>
      <c r="C1" s="9"/>
      <c r="D1" s="9"/>
      <c r="E1" s="9"/>
      <c r="I1" s="58" t="s">
        <v>8</v>
      </c>
      <c r="J1" s="58"/>
      <c r="K1" s="58"/>
    </row>
    <row r="2" spans="1:13" ht="15.75" x14ac:dyDescent="0.25">
      <c r="A2" s="11"/>
      <c r="B2" s="10"/>
      <c r="C2" s="16"/>
      <c r="D2" s="31"/>
      <c r="E2" s="16"/>
      <c r="F2" s="5"/>
      <c r="G2" s="5"/>
      <c r="H2" s="5"/>
      <c r="I2" s="5"/>
    </row>
    <row r="3" spans="1:13" ht="15.75" x14ac:dyDescent="0.25">
      <c r="A3" s="61"/>
      <c r="B3" s="61"/>
      <c r="C3" s="61"/>
      <c r="D3" s="61"/>
      <c r="E3" s="61"/>
      <c r="F3" s="62"/>
      <c r="G3" s="62"/>
      <c r="H3" s="62"/>
      <c r="I3" s="62"/>
    </row>
    <row r="4" spans="1:13" ht="56.25" customHeight="1" x14ac:dyDescent="0.25">
      <c r="A4" s="57" t="s">
        <v>18</v>
      </c>
      <c r="B4" s="57"/>
      <c r="C4" s="57"/>
      <c r="D4" s="57"/>
      <c r="E4" s="57"/>
      <c r="F4" s="57"/>
      <c r="G4" s="57"/>
      <c r="H4" s="57"/>
      <c r="I4" s="57"/>
      <c r="J4" s="57"/>
      <c r="K4" s="57"/>
    </row>
    <row r="5" spans="1:13" ht="18.75" x14ac:dyDescent="0.25">
      <c r="A5" s="63"/>
      <c r="B5" s="63"/>
      <c r="C5" s="63"/>
      <c r="D5" s="63"/>
      <c r="E5" s="63"/>
      <c r="F5" s="63"/>
      <c r="G5" s="63"/>
      <c r="H5" s="63"/>
      <c r="I5" s="63"/>
    </row>
    <row r="6" spans="1:13" ht="90" customHeight="1" x14ac:dyDescent="0.25">
      <c r="A6" s="64" t="s">
        <v>10</v>
      </c>
      <c r="B6" s="64" t="s">
        <v>0</v>
      </c>
      <c r="C6" s="64" t="s">
        <v>1</v>
      </c>
      <c r="D6" s="59" t="s">
        <v>15</v>
      </c>
      <c r="E6" s="59" t="s">
        <v>9</v>
      </c>
      <c r="F6" s="68"/>
      <c r="G6" s="68"/>
      <c r="H6" s="68"/>
      <c r="I6" s="54" t="s">
        <v>5</v>
      </c>
      <c r="J6" s="54" t="s">
        <v>4</v>
      </c>
      <c r="K6" s="54" t="s">
        <v>6</v>
      </c>
      <c r="L6" s="54" t="s">
        <v>6</v>
      </c>
    </row>
    <row r="7" spans="1:13" s="13" customFormat="1" ht="27" customHeight="1" x14ac:dyDescent="0.25">
      <c r="A7" s="64"/>
      <c r="B7" s="64"/>
      <c r="C7" s="64"/>
      <c r="D7" s="65"/>
      <c r="E7" s="60"/>
      <c r="F7" s="12" t="s">
        <v>3</v>
      </c>
      <c r="G7" s="12" t="s">
        <v>14</v>
      </c>
      <c r="H7" s="12" t="s">
        <v>13</v>
      </c>
      <c r="I7" s="54"/>
      <c r="J7" s="54"/>
      <c r="K7" s="54"/>
      <c r="L7" s="54"/>
    </row>
    <row r="8" spans="1:13" s="8" customFormat="1" ht="129.75" customHeight="1" x14ac:dyDescent="0.25">
      <c r="A8" s="14">
        <v>1</v>
      </c>
      <c r="B8" s="15" t="s">
        <v>19</v>
      </c>
      <c r="C8" s="15" t="s">
        <v>2</v>
      </c>
      <c r="D8" s="34">
        <v>630</v>
      </c>
      <c r="E8" s="15">
        <f>COUNT(F8:H8)</f>
        <v>3</v>
      </c>
      <c r="F8" s="17">
        <v>2380</v>
      </c>
      <c r="G8" s="17">
        <v>2415</v>
      </c>
      <c r="H8" s="41">
        <v>2572.5</v>
      </c>
      <c r="I8" s="17">
        <f>ROUND(SUM(F8:H8)/E8,2)</f>
        <v>2455.83</v>
      </c>
      <c r="J8" s="17">
        <f>(STDEV(F8:H8)/I8*100)</f>
        <v>4.1753966011059607</v>
      </c>
      <c r="K8" s="21">
        <f>MIN(F8:H8)</f>
        <v>2380</v>
      </c>
      <c r="L8" s="21">
        <f>K8*D8</f>
        <v>1499400</v>
      </c>
    </row>
    <row r="9" spans="1:13" s="8" customFormat="1" ht="21.75" customHeight="1" x14ac:dyDescent="0.25">
      <c r="A9" s="55" t="s">
        <v>7</v>
      </c>
      <c r="B9" s="55"/>
      <c r="C9" s="55"/>
      <c r="D9" s="55"/>
      <c r="E9" s="55"/>
      <c r="F9" s="55"/>
      <c r="G9" s="55"/>
      <c r="H9" s="55"/>
      <c r="I9" s="55"/>
      <c r="J9" s="55"/>
      <c r="K9" s="22">
        <f>K8</f>
        <v>2380</v>
      </c>
      <c r="L9" s="22"/>
    </row>
    <row r="10" spans="1:13" s="8" customFormat="1" ht="21.75" customHeight="1" x14ac:dyDescent="0.25">
      <c r="A10" s="55" t="s">
        <v>16</v>
      </c>
      <c r="B10" s="56"/>
      <c r="C10" s="56"/>
      <c r="D10" s="56"/>
      <c r="E10" s="56"/>
      <c r="F10" s="56"/>
      <c r="G10" s="56"/>
      <c r="H10" s="56"/>
      <c r="I10" s="56"/>
      <c r="J10" s="56"/>
      <c r="K10" s="22"/>
      <c r="L10" s="22">
        <f>L8</f>
        <v>1499400</v>
      </c>
      <c r="M10" s="32"/>
    </row>
    <row r="11" spans="1:13" s="8" customFormat="1" ht="23.25" customHeight="1" x14ac:dyDescent="0.25">
      <c r="A11" s="18"/>
      <c r="B11" s="19"/>
      <c r="C11" s="19"/>
      <c r="D11" s="19"/>
      <c r="E11" s="19"/>
      <c r="F11" s="20"/>
      <c r="G11" s="20"/>
      <c r="H11" s="20"/>
      <c r="I11" s="20"/>
      <c r="J11" s="20"/>
      <c r="K11" s="20"/>
    </row>
    <row r="12" spans="1:13" s="8" customFormat="1" ht="23.25" customHeight="1" x14ac:dyDescent="0.25">
      <c r="A12" s="18"/>
      <c r="B12" s="19"/>
      <c r="C12" s="19"/>
      <c r="D12" s="19"/>
      <c r="E12" s="19"/>
      <c r="F12" s="20"/>
      <c r="G12" s="20"/>
      <c r="H12" s="20"/>
      <c r="I12" s="20"/>
      <c r="J12" s="20"/>
      <c r="K12" s="20"/>
    </row>
    <row r="13" spans="1:13" ht="15.75" x14ac:dyDescent="0.25">
      <c r="A13" s="47" t="s">
        <v>10</v>
      </c>
      <c r="B13" s="49" t="s">
        <v>0</v>
      </c>
      <c r="C13" s="49" t="s">
        <v>1</v>
      </c>
      <c r="D13" s="49" t="s">
        <v>22</v>
      </c>
      <c r="E13" s="52" t="s">
        <v>9</v>
      </c>
      <c r="F13" s="69"/>
      <c r="G13" s="69"/>
      <c r="H13" s="69"/>
      <c r="I13" s="49" t="s">
        <v>23</v>
      </c>
      <c r="J13" s="49" t="s">
        <v>4</v>
      </c>
      <c r="K13" s="42" t="s">
        <v>24</v>
      </c>
    </row>
    <row r="14" spans="1:13" ht="78.75" customHeight="1" x14ac:dyDescent="0.25">
      <c r="A14" s="48"/>
      <c r="B14" s="50"/>
      <c r="C14" s="50"/>
      <c r="D14" s="51"/>
      <c r="E14" s="53"/>
      <c r="F14" s="36" t="s">
        <v>3</v>
      </c>
      <c r="G14" s="36" t="s">
        <v>14</v>
      </c>
      <c r="H14" s="36" t="s">
        <v>13</v>
      </c>
      <c r="I14" s="50"/>
      <c r="J14" s="50"/>
      <c r="K14" s="43"/>
    </row>
    <row r="15" spans="1:13" ht="31.5" x14ac:dyDescent="0.25">
      <c r="A15" s="35">
        <v>1</v>
      </c>
      <c r="B15" s="37" t="s">
        <v>25</v>
      </c>
      <c r="C15" s="37" t="s">
        <v>26</v>
      </c>
      <c r="D15" s="37" t="s">
        <v>22</v>
      </c>
      <c r="E15" s="37">
        <v>3</v>
      </c>
      <c r="F15" s="15">
        <v>15</v>
      </c>
      <c r="G15" s="37">
        <v>0</v>
      </c>
      <c r="H15" s="37">
        <v>0</v>
      </c>
      <c r="I15" s="37">
        <f>ROUND((SUM(F15:H15))/E15,2)</f>
        <v>5</v>
      </c>
      <c r="J15" s="38" t="s">
        <v>22</v>
      </c>
      <c r="K15" s="39">
        <f>MAX(F15:H15)</f>
        <v>15</v>
      </c>
    </row>
    <row r="16" spans="1:13" ht="15.75" x14ac:dyDescent="0.25">
      <c r="A16" s="44" t="s">
        <v>27</v>
      </c>
      <c r="B16" s="45"/>
      <c r="C16" s="45"/>
      <c r="D16" s="45"/>
      <c r="E16" s="45"/>
      <c r="F16" s="45"/>
      <c r="G16" s="45"/>
      <c r="H16" s="45"/>
      <c r="I16" s="45"/>
      <c r="J16" s="46"/>
      <c r="K16" s="40">
        <f>K15</f>
        <v>15</v>
      </c>
    </row>
    <row r="17" spans="1:11" x14ac:dyDescent="0.25">
      <c r="A17" s="2"/>
      <c r="B17" s="2"/>
      <c r="C17" s="2"/>
      <c r="D17" s="2"/>
      <c r="E17" s="2"/>
      <c r="F17" s="3"/>
      <c r="G17" s="3"/>
      <c r="H17" s="3"/>
      <c r="I17" s="6"/>
    </row>
    <row r="18" spans="1:11" x14ac:dyDescent="0.25">
      <c r="A18" s="4"/>
      <c r="B18" s="26"/>
      <c r="C18" s="26"/>
      <c r="D18" s="26"/>
      <c r="E18" s="26"/>
      <c r="F18" s="27"/>
      <c r="G18" s="27"/>
      <c r="H18" s="27"/>
      <c r="I18" s="4"/>
    </row>
    <row r="19" spans="1:11" ht="15.75" x14ac:dyDescent="0.25">
      <c r="B19" s="28" t="s">
        <v>12</v>
      </c>
      <c r="C19" s="66" t="s">
        <v>11</v>
      </c>
      <c r="D19" s="66"/>
      <c r="E19" s="66"/>
      <c r="F19" s="66"/>
      <c r="G19" s="66" t="s">
        <v>17</v>
      </c>
      <c r="H19" s="66"/>
      <c r="I19" s="66"/>
      <c r="J19" s="24"/>
    </row>
    <row r="20" spans="1:11" ht="12.75" customHeight="1" x14ac:dyDescent="0.25">
      <c r="B20" s="23">
        <v>1</v>
      </c>
      <c r="C20" s="67" t="s">
        <v>20</v>
      </c>
      <c r="D20" s="67"/>
      <c r="E20" s="67"/>
      <c r="F20" s="67"/>
      <c r="G20" s="71">
        <v>46387</v>
      </c>
      <c r="H20" s="71"/>
      <c r="I20" s="71"/>
      <c r="J20" s="25"/>
      <c r="K20" s="25"/>
    </row>
    <row r="21" spans="1:11" ht="15.75" x14ac:dyDescent="0.25">
      <c r="B21" s="23">
        <v>2</v>
      </c>
      <c r="C21" s="67" t="s">
        <v>28</v>
      </c>
      <c r="D21" s="67"/>
      <c r="E21" s="67"/>
      <c r="F21" s="67"/>
      <c r="G21" s="72">
        <v>46400</v>
      </c>
      <c r="H21" s="72"/>
      <c r="I21" s="72"/>
      <c r="K21" s="25"/>
    </row>
    <row r="22" spans="1:11" ht="15.75" x14ac:dyDescent="0.25">
      <c r="B22" s="29">
        <v>3</v>
      </c>
      <c r="C22" s="67" t="s">
        <v>21</v>
      </c>
      <c r="D22" s="67"/>
      <c r="E22" s="67"/>
      <c r="F22" s="67"/>
      <c r="G22" s="72">
        <v>46339</v>
      </c>
      <c r="H22" s="72"/>
      <c r="I22" s="72"/>
    </row>
    <row r="24" spans="1:11" ht="18.75" x14ac:dyDescent="0.25">
      <c r="B24" s="73"/>
      <c r="C24" s="74"/>
      <c r="D24" s="74"/>
      <c r="E24" s="74"/>
      <c r="F24" s="74"/>
      <c r="G24" s="74"/>
      <c r="H24" s="74"/>
    </row>
    <row r="26" spans="1:11" ht="18.75" x14ac:dyDescent="0.25">
      <c r="B26" s="75" t="s">
        <v>30</v>
      </c>
      <c r="C26" s="75"/>
      <c r="D26" s="75"/>
      <c r="E26" s="75"/>
      <c r="F26" s="30"/>
      <c r="G26" s="30"/>
    </row>
    <row r="27" spans="1:11" x14ac:dyDescent="0.25">
      <c r="B27" s="33"/>
      <c r="C27" s="33"/>
      <c r="D27" s="33"/>
      <c r="E27" s="33"/>
    </row>
    <row r="28" spans="1:11" x14ac:dyDescent="0.25">
      <c r="B28" s="70" t="s">
        <v>29</v>
      </c>
      <c r="C28" s="70"/>
      <c r="D28" s="70"/>
      <c r="E28" s="70"/>
    </row>
  </sheetData>
  <mergeCells count="37">
    <mergeCell ref="B28:E28"/>
    <mergeCell ref="B26:E26"/>
    <mergeCell ref="C21:F21"/>
    <mergeCell ref="C22:F22"/>
    <mergeCell ref="G20:I20"/>
    <mergeCell ref="G21:I21"/>
    <mergeCell ref="G22:I22"/>
    <mergeCell ref="B24:H24"/>
    <mergeCell ref="C19:F19"/>
    <mergeCell ref="C20:F20"/>
    <mergeCell ref="G19:I19"/>
    <mergeCell ref="J6:J7"/>
    <mergeCell ref="F6:H6"/>
    <mergeCell ref="F13:H13"/>
    <mergeCell ref="I13:I14"/>
    <mergeCell ref="J13:J14"/>
    <mergeCell ref="L6:L7"/>
    <mergeCell ref="A10:J10"/>
    <mergeCell ref="A4:K4"/>
    <mergeCell ref="I6:I7"/>
    <mergeCell ref="I1:K1"/>
    <mergeCell ref="E6:E7"/>
    <mergeCell ref="A9:J9"/>
    <mergeCell ref="A3:I3"/>
    <mergeCell ref="A5:I5"/>
    <mergeCell ref="C6:C7"/>
    <mergeCell ref="B6:B7"/>
    <mergeCell ref="D6:D7"/>
    <mergeCell ref="K6:K7"/>
    <mergeCell ref="A6:A7"/>
    <mergeCell ref="K13:K14"/>
    <mergeCell ref="A16:J16"/>
    <mergeCell ref="A13:A14"/>
    <mergeCell ref="B13:B14"/>
    <mergeCell ref="C13:C14"/>
    <mergeCell ref="D13:D14"/>
    <mergeCell ref="E13:E14"/>
  </mergeCells>
  <printOptions horizontalCentered="1" verticalCentered="1"/>
  <pageMargins left="0.23622047244094491" right="0.19685039370078741" top="0.74803149606299213" bottom="0.74803149606299213" header="0.55118110236220474" footer="0.31496062992125984"/>
  <pageSetup paperSize="9" scale="60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ТОиР Белгород</vt:lpstr>
    </vt:vector>
  </TitlesOfParts>
  <Company>БКС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Anna_Galimova@russianpost.ru</dc:creator>
  <cp:lastModifiedBy>Гордиенко Ольга Васильевна</cp:lastModifiedBy>
  <cp:lastPrinted>2026-07-21T08:41:21Z</cp:lastPrinted>
  <dcterms:created xsi:type="dcterms:W3CDTF">2019-04-18T08:12:38Z</dcterms:created>
  <dcterms:modified xsi:type="dcterms:W3CDTF">2026-07-21T08:41:23Z</dcterms:modified>
</cp:coreProperties>
</file>