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istradenkova.T\Desktop\НЛ 2026\Издешково\"/>
    </mc:Choice>
  </mc:AlternateContent>
  <xr:revisionPtr revIDLastSave="0" documentId="8_{6B92FDD2-83FB-4B83-9ED8-E1338C3755E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52" i="1" l="1"/>
  <c r="C50" i="1"/>
  <c r="D47" i="1"/>
  <c r="B47" i="1"/>
  <c r="A47" i="1"/>
  <c r="A46" i="1"/>
  <c r="D45" i="1"/>
  <c r="B45" i="1"/>
  <c r="A45" i="1"/>
  <c r="D44" i="1"/>
  <c r="B44" i="1"/>
  <c r="A44" i="1"/>
  <c r="D43" i="1"/>
  <c r="B43" i="1"/>
  <c r="A43" i="1"/>
  <c r="D42" i="1"/>
  <c r="B42" i="1"/>
  <c r="A42" i="1"/>
  <c r="D41" i="1"/>
  <c r="B41" i="1"/>
  <c r="A41" i="1"/>
  <c r="D40" i="1"/>
  <c r="B40" i="1"/>
  <c r="A40" i="1"/>
  <c r="D39" i="1"/>
  <c r="B39" i="1"/>
  <c r="A39" i="1"/>
  <c r="D38" i="1"/>
  <c r="B38" i="1"/>
  <c r="A38" i="1"/>
  <c r="D37" i="1"/>
  <c r="B37" i="1"/>
  <c r="A37" i="1"/>
  <c r="D36" i="1"/>
  <c r="B36" i="1"/>
  <c r="A36" i="1"/>
  <c r="D35" i="1"/>
  <c r="B35" i="1"/>
  <c r="A35" i="1"/>
  <c r="D34" i="1"/>
  <c r="B34" i="1"/>
  <c r="A34" i="1"/>
  <c r="D33" i="1"/>
  <c r="B33" i="1"/>
  <c r="A33" i="1"/>
  <c r="D32" i="1"/>
  <c r="B32" i="1"/>
  <c r="A32" i="1"/>
  <c r="D31" i="1"/>
  <c r="B31" i="1"/>
  <c r="A31" i="1"/>
  <c r="A30" i="1"/>
  <c r="D29" i="1"/>
  <c r="B29" i="1"/>
  <c r="A29" i="1"/>
  <c r="D28" i="1"/>
  <c r="B28" i="1"/>
  <c r="A28" i="1"/>
  <c r="D27" i="1"/>
  <c r="B27" i="1"/>
  <c r="A27" i="1"/>
  <c r="D26" i="1"/>
  <c r="B26" i="1"/>
  <c r="A26" i="1"/>
  <c r="D25" i="1"/>
  <c r="B25" i="1"/>
  <c r="A25" i="1"/>
  <c r="D24" i="1"/>
  <c r="B24" i="1"/>
  <c r="A24" i="1"/>
  <c r="D23" i="1"/>
  <c r="B23" i="1"/>
  <c r="A23" i="1"/>
  <c r="D22" i="1"/>
  <c r="B22" i="1"/>
  <c r="A22" i="1"/>
  <c r="D21" i="1"/>
  <c r="B21" i="1"/>
  <c r="A21" i="1"/>
  <c r="A20" i="1"/>
  <c r="D19" i="1"/>
  <c r="B19" i="1"/>
  <c r="A19" i="1"/>
  <c r="D18" i="1"/>
  <c r="B18" i="1"/>
  <c r="A18" i="1"/>
  <c r="D17" i="1"/>
  <c r="B17" i="1"/>
  <c r="A17" i="1"/>
  <c r="D16" i="1"/>
  <c r="B16" i="1"/>
  <c r="A16" i="1"/>
  <c r="D15" i="1"/>
  <c r="B15" i="1"/>
  <c r="A15" i="1"/>
  <c r="D14" i="1"/>
  <c r="B14" i="1"/>
  <c r="A14" i="1"/>
  <c r="D13" i="1"/>
  <c r="B13" i="1"/>
  <c r="A13" i="1"/>
  <c r="D12" i="1"/>
  <c r="B12" i="1"/>
  <c r="A12" i="1"/>
  <c r="D11" i="1"/>
  <c r="B11" i="1"/>
  <c r="A11" i="1"/>
  <c r="A10" i="1"/>
  <c r="A9" i="1"/>
  <c r="A4" i="1"/>
</calcChain>
</file>

<file path=xl/sharedStrings.xml><?xml version="1.0" encoding="utf-8"?>
<sst xmlns="http://schemas.openxmlformats.org/spreadsheetml/2006/main" count="41" uniqueCount="18">
  <si>
    <t>№ в ЛСР</t>
  </si>
  <si>
    <t>Наименование работ и затрат</t>
  </si>
  <si>
    <t>Единица измерения</t>
  </si>
  <si>
    <t>Количество</t>
  </si>
  <si>
    <t>Примечание</t>
  </si>
  <si>
    <t>1 м2</t>
  </si>
  <si>
    <t>т</t>
  </si>
  <si>
    <t>1 м</t>
  </si>
  <si>
    <t>м3</t>
  </si>
  <si>
    <t>1т груза</t>
  </si>
  <si>
    <t>ШТ</t>
  </si>
  <si>
    <t>м2</t>
  </si>
  <si>
    <t>1 ШТ</t>
  </si>
  <si>
    <t>кг</t>
  </si>
  <si>
    <t>м</t>
  </si>
  <si>
    <t>л</t>
  </si>
  <si>
    <t>Составил _________________</t>
  </si>
  <si>
    <t>Дефектная ведомость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</si>
</sst>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b/>
      <sz val="11"/>
      <name val="Arial"/>
      <family val="2"/>
      <charset val="204"/>
    </font>
    <font>
      <b/>
      <sz val="13"/>
      <name val="Arial"/>
      <family val="2"/>
      <charset val="204"/>
    </font>
    <font>
      <b/>
      <sz val="14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1" xfId="0" applyFont="1" applyBorder="1" applyAlignment="1">
      <alignment horizontal="center" wrapText="1"/>
    </xf>
    <xf numFmtId="0" fontId="4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avin1_Aleksey.A/Desktop/&#1058;&#1047;/&#1058;&#1047;%20&#1048;&#1079;&#1076;&#1077;&#1096;&#1082;&#1086;&#1074;&#1086;/&#1050;&#1086;&#1087;&#1080;&#1103;%20&#1056;&#1077;&#1084;&#1086;&#1085;&#1090;%20&#1082;&#1088;&#1086;&#1074;&#1083;&#1080;.%20&#1054;&#1055;&#1057;%20&#1048;&#1079;&#1076;&#1077;&#1096;&#1082;&#1086;&#1074;&#1086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мета по ФСНБ 421+557прРИМ"/>
      <sheetName val="Ведомость объемов работ"/>
      <sheetName val="Source"/>
      <sheetName val="SourceObSm"/>
      <sheetName val="SmtRes"/>
      <sheetName val="EtalonRes"/>
      <sheetName val="SrcPoprs"/>
      <sheetName val="SrcKA"/>
    </sheetNames>
    <sheetDataSet>
      <sheetData sheetId="0"/>
      <sheetData sheetId="1"/>
      <sheetData sheetId="2">
        <row r="1">
          <cell r="B1" t="str">
            <v>Smeta.RU  (495) 974-1589</v>
          </cell>
        </row>
        <row r="12">
          <cell r="F12" t="str">
            <v/>
          </cell>
          <cell r="G12" t="str">
            <v>Ремонт кровли. ОПС Издешково</v>
          </cell>
          <cell r="X12" t="str">
            <v/>
          </cell>
          <cell r="AB12" t="str">
            <v/>
          </cell>
        </row>
        <row r="20">
          <cell r="G20" t="str">
            <v>Ремонт кровли. ОПС Издешково</v>
          </cell>
        </row>
        <row r="24">
          <cell r="G24" t="str">
            <v>Демонтажные работы</v>
          </cell>
        </row>
        <row r="28">
          <cell r="E28" t="str">
            <v>1</v>
          </cell>
          <cell r="G28" t="str">
            <v>Разборка покрытий кровель: из волнистых и полуволнистых хризотилцементных листов</v>
          </cell>
          <cell r="I28">
            <v>3.53</v>
          </cell>
        </row>
        <row r="29">
          <cell r="E29" t="str">
            <v>1,1</v>
          </cell>
          <cell r="G29" t="str">
            <v>Строительный мусор</v>
          </cell>
          <cell r="I29">
            <v>7.6954000000000002</v>
          </cell>
        </row>
        <row r="30">
          <cell r="E30" t="str">
            <v>2</v>
          </cell>
          <cell r="G30" t="str">
            <v>Разборка деревянных элементов конструкций крыш: обрешетки из брусков с прозорами</v>
          </cell>
          <cell r="I30">
            <v>3.53</v>
          </cell>
        </row>
        <row r="31">
          <cell r="E31" t="str">
            <v>2,1</v>
          </cell>
          <cell r="G31" t="str">
            <v>Строительный мусор</v>
          </cell>
          <cell r="I31">
            <v>4.9420000000000002</v>
          </cell>
        </row>
        <row r="32">
          <cell r="E32" t="str">
            <v>3</v>
          </cell>
          <cell r="G32" t="str">
            <v>Ремонт деревянных элементов конструкций крыш: смена стропильных ног из досок</v>
          </cell>
          <cell r="I32">
            <v>0.6</v>
          </cell>
        </row>
        <row r="33">
          <cell r="E33" t="str">
            <v>3,1</v>
          </cell>
          <cell r="G33" t="str">
            <v>Доска обрезная хвойных пород, естественной влажности, длина 2-6,5 м, ширина 100-250 мм, толщина 44-50 мм, сорт II</v>
          </cell>
          <cell r="I33">
            <v>0.44999999999999996</v>
          </cell>
        </row>
        <row r="34">
          <cell r="E34" t="str">
            <v>3,2</v>
          </cell>
          <cell r="G34" t="str">
            <v>Строительный мусор</v>
          </cell>
          <cell r="I34">
            <v>0.33839999999999998</v>
          </cell>
        </row>
        <row r="35">
          <cell r="E35" t="str">
            <v>4</v>
          </cell>
          <cell r="G35" t="str">
            <v>Погрузка в автотранспортное средство: мусор строительный с погрузкой экскаваторами емкостью ковша до 0,5 м3</v>
          </cell>
          <cell r="I35">
            <v>12.9758</v>
          </cell>
        </row>
        <row r="36">
          <cell r="E36" t="str">
            <v>5</v>
          </cell>
          <cell r="G36" t="str">
            <v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75 км</v>
          </cell>
          <cell r="I36">
            <v>12.9758</v>
          </cell>
        </row>
        <row r="68">
          <cell r="G68" t="str">
            <v>Потолок</v>
          </cell>
        </row>
        <row r="72">
          <cell r="E72" t="str">
            <v>6</v>
          </cell>
          <cell r="G72" t="str">
            <v>Установка балок пролетом: 9 м объемом до 0,5 м3</v>
          </cell>
          <cell r="I72">
            <v>3</v>
          </cell>
        </row>
        <row r="74">
          <cell r="E74" t="str">
            <v>6,2</v>
          </cell>
          <cell r="G74" t="str">
            <v>Брус обрезной хвойных пород (ель, сосна), естественной влажности, длина 2-6,5 м, ширина 100 и более мм, толщина 100 и более мм, сорт II</v>
          </cell>
          <cell r="I74">
            <v>0.09</v>
          </cell>
        </row>
        <row r="76">
          <cell r="E76" t="str">
            <v>8</v>
          </cell>
          <cell r="G76" t="str">
            <v>Устройство подвесных потолков из гипсокартонных листов (ГКЛ): одноуровневых</v>
          </cell>
          <cell r="I76">
            <v>0.05</v>
          </cell>
        </row>
        <row r="77">
          <cell r="E77" t="str">
            <v>8,1</v>
          </cell>
          <cell r="G77" t="str">
            <v>Листы гипсокартонные влагостойкие ГКЛВ, толщина 12,5 мм</v>
          </cell>
          <cell r="I77">
            <v>5.55</v>
          </cell>
        </row>
        <row r="78">
          <cell r="E78" t="str">
            <v>8,2</v>
          </cell>
          <cell r="G78" t="str">
            <v>Подвесы стальные оцинкованные прямые для крепления подвесного потолка к профилю, размеры профиля 60х27 мм, длина подвеса 300 мм, толщина 0,7 мм</v>
          </cell>
          <cell r="I78">
            <v>0.04</v>
          </cell>
        </row>
        <row r="79">
          <cell r="E79" t="str">
            <v>9</v>
          </cell>
          <cell r="G79" t="str">
            <v>Третья шпатлевка при высококачественной окраске по штукатурке и сборным конструкциям: потолков, подготовленных под окраску</v>
          </cell>
          <cell r="I79">
            <v>0.05</v>
          </cell>
        </row>
        <row r="80">
          <cell r="E80" t="str">
            <v>10</v>
          </cell>
          <cell r="G80" t="str">
            <v>Окраска водно-дисперсионными акриловыми составами улучшенная: по сборным конструкциям потолков, подготовленным под окраску</v>
          </cell>
          <cell r="I80">
            <v>0.05</v>
          </cell>
        </row>
        <row r="81">
          <cell r="E81" t="str">
            <v>10,1</v>
          </cell>
          <cell r="G81" t="str">
            <v>Краска водно-дисперсионная акрилатная ВД-АК-116</v>
          </cell>
          <cell r="I81">
            <v>1.6499999999999997</v>
          </cell>
        </row>
        <row r="82">
          <cell r="E82" t="str">
            <v>10,2</v>
          </cell>
          <cell r="G82" t="str">
            <v>Грунтовка укрепляющая, глубокого проникновения, быстросохнущая, паропроницаемая</v>
          </cell>
          <cell r="I82">
            <v>1.1000000000000001</v>
          </cell>
        </row>
        <row r="114">
          <cell r="G114" t="str">
            <v>Устройство кровли</v>
          </cell>
        </row>
        <row r="119">
          <cell r="E119" t="str">
            <v>11</v>
          </cell>
          <cell r="G119" t="str">
            <v>Устройство слуховых окон</v>
          </cell>
          <cell r="I119">
            <v>1</v>
          </cell>
        </row>
        <row r="121">
          <cell r="E121" t="str">
            <v>11,2</v>
          </cell>
          <cell r="G121" t="str">
            <v>Доска обрезная хвойных пород, естественной влажности, длина 2-6,5 м, ширина 100-250 мм, толщина 44-50 мм, сорт II</v>
          </cell>
          <cell r="I121">
            <v>0.1</v>
          </cell>
        </row>
        <row r="122">
          <cell r="E122" t="str">
            <v>11,3</v>
          </cell>
          <cell r="G122" t="str">
            <v>Доска обрезная хвойных пород, естественной влажности, длина 2-6,5 м, ширина 100-250 мм, толщина 20-22 мм, сорт II</v>
          </cell>
          <cell r="I122">
            <v>0.06</v>
          </cell>
        </row>
        <row r="123">
          <cell r="E123" t="str">
            <v>11,4</v>
          </cell>
          <cell r="G123" t="str">
            <v>Решетка вентиляционная жалюзийная регулируемая однорядная из алюминиевого профиля с порошковым покрытием, размеры 400х600 мм</v>
          </cell>
          <cell r="I123">
            <v>1</v>
          </cell>
        </row>
        <row r="125">
          <cell r="E125" t="str">
            <v>12</v>
          </cell>
          <cell r="G125" t="str">
            <v>Устройство обрешетки с прозорами из брусков</v>
          </cell>
          <cell r="I125">
            <v>3.53</v>
          </cell>
        </row>
        <row r="126">
          <cell r="E126" t="str">
            <v>12,1</v>
          </cell>
          <cell r="G126" t="str">
            <v>Доска обрезная хвойных пород, естественной влажности, длина 2-6,5 м, ширина 100-250 мм, толщина 30-40 мм, сорт II</v>
          </cell>
          <cell r="I126">
            <v>14.12</v>
          </cell>
        </row>
        <row r="127">
          <cell r="E127" t="str">
            <v>13</v>
          </cell>
          <cell r="G127" t="str">
            <v>Устройство подкровельной пленочной гидроизоляции</v>
          </cell>
          <cell r="I127">
            <v>3.53</v>
          </cell>
        </row>
        <row r="129">
          <cell r="E129" t="str">
            <v>15</v>
          </cell>
          <cell r="G129" t="str">
            <v>Монтаж кровли из профилированного листа для объектов непроизводственного назначения: простой</v>
          </cell>
          <cell r="I129">
            <v>3.53</v>
          </cell>
        </row>
        <row r="130">
          <cell r="E130" t="str">
            <v>15,1</v>
          </cell>
          <cell r="G130" t="str">
            <v>Конек плоский из оцинкованной окрашенной стали для металлочерепичной кровли, толщина стали 0,5 мм, ширина ската 200х200 мм, длина 2000 мм</v>
          </cell>
          <cell r="I130">
            <v>22</v>
          </cell>
        </row>
        <row r="131">
          <cell r="E131" t="str">
            <v>15,2</v>
          </cell>
          <cell r="G131" t="str">
            <v>Планка ендовы нижняя из оцинкованной стали с полимерным покрытием для устройства кровли, размеры 298х298 мм</v>
          </cell>
          <cell r="I131">
            <v>45.2</v>
          </cell>
        </row>
        <row r="132">
          <cell r="E132" t="str">
            <v>15,3</v>
          </cell>
          <cell r="G132" t="str">
            <v>Планка карниза из оцинкованной окрашенной стали для металлочерепичной кровли, толщина стали 0,5 мм, размеры 100х65 мм, длина 2000 мм</v>
          </cell>
          <cell r="I132">
            <v>12</v>
          </cell>
        </row>
        <row r="133">
          <cell r="E133" t="str">
            <v>15,4</v>
          </cell>
          <cell r="G133" t="str">
            <v>Планка примыкания из оцинкованной стали для устройства кровли, с полимерным покрытием, размеры 150х250 мм</v>
          </cell>
          <cell r="I133">
            <v>21.6</v>
          </cell>
        </row>
        <row r="134">
          <cell r="E134" t="str">
            <v>15,5</v>
          </cell>
          <cell r="G134" t="str">
            <v>Профнастил оцинкованный с лакокрасочным или полимерным покрытием С21-1000-0,5</v>
          </cell>
          <cell r="I134">
            <v>370.65</v>
          </cell>
        </row>
        <row r="136">
          <cell r="E136" t="str">
            <v>16</v>
          </cell>
          <cell r="G136" t="str">
            <v>Огнебиозащитное покрытие деревянных поверхностей готовыми составами для обеспечения: второй группы огнезащитной эффективности по НПБ 251</v>
          </cell>
          <cell r="I136">
            <v>5.2949999999999999</v>
          </cell>
        </row>
        <row r="137">
          <cell r="E137" t="str">
            <v>16,1</v>
          </cell>
          <cell r="G137" t="str">
            <v>Состав огнебиозащитный пропиточный для древесины, на водной основе с органическими и неорганическими наполнителями, в состав входят антипирены и антисептики, 2 группа огнезащитной эффективности, расход 240 г/м2</v>
          </cell>
          <cell r="I137">
            <v>127.08</v>
          </cell>
        </row>
        <row r="169">
          <cell r="G169" t="str">
            <v>Возмещение затрат на захоронение отходов на полигоне</v>
          </cell>
        </row>
        <row r="173">
          <cell r="E173" t="str">
            <v>17</v>
          </cell>
          <cell r="G173" t="str">
            <v>Плата при размещении отходов</v>
          </cell>
          <cell r="I173">
            <v>12.9758</v>
          </cell>
        </row>
      </sheetData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2"/>
  <sheetViews>
    <sheetView tabSelected="1" topLeftCell="A34" workbookViewId="0">
      <selection activeCell="G13" sqref="G13"/>
    </sheetView>
  </sheetViews>
  <sheetFormatPr defaultRowHeight="15" x14ac:dyDescent="0.25"/>
  <cols>
    <col min="1" max="1" width="6.7109375" customWidth="1"/>
    <col min="2" max="2" width="75.7109375" customWidth="1"/>
    <col min="3" max="5" width="15.7109375" customWidth="1"/>
    <col min="28" max="30" width="0" hidden="1" customWidth="1"/>
  </cols>
  <sheetData>
    <row r="1" spans="1:5" x14ac:dyDescent="0.25">
      <c r="C1" s="1"/>
      <c r="D1" s="1"/>
    </row>
    <row r="3" spans="1:5" ht="26.1" customHeight="1" x14ac:dyDescent="0.25">
      <c r="A3" s="11" t="s">
        <v>17</v>
      </c>
      <c r="B3" s="11"/>
      <c r="C3" s="11"/>
      <c r="D3" s="11"/>
      <c r="E3" s="11"/>
    </row>
    <row r="4" spans="1:5" ht="26.1" customHeight="1" x14ac:dyDescent="0.25">
      <c r="A4" s="11" t="str">
        <f>CONCATENATE([1]Source!F12, " ", [1]Source!G12)</f>
        <v xml:space="preserve"> Ремонт кровли. ОПС Издешково</v>
      </c>
      <c r="B4" s="11"/>
      <c r="C4" s="11"/>
      <c r="D4" s="11"/>
      <c r="E4" s="11"/>
    </row>
    <row r="5" spans="1:5" hidden="1" x14ac:dyDescent="0.25"/>
    <row r="7" spans="1:5" ht="28.5" x14ac:dyDescent="0.25">
      <c r="A7" s="2" t="s">
        <v>0</v>
      </c>
      <c r="B7" s="2" t="s">
        <v>1</v>
      </c>
      <c r="C7" s="2" t="s">
        <v>2</v>
      </c>
      <c r="D7" s="2" t="s">
        <v>3</v>
      </c>
      <c r="E7" s="2" t="s">
        <v>4</v>
      </c>
    </row>
    <row r="8" spans="1:5" x14ac:dyDescent="0.25">
      <c r="A8" s="2">
        <v>1</v>
      </c>
      <c r="B8" s="2">
        <v>2</v>
      </c>
      <c r="C8" s="2">
        <v>3</v>
      </c>
      <c r="D8" s="2">
        <v>4</v>
      </c>
      <c r="E8" s="2">
        <v>5</v>
      </c>
    </row>
    <row r="9" spans="1:5" ht="16.5" x14ac:dyDescent="0.25">
      <c r="A9" s="10" t="str">
        <f>CONCATENATE("Локальная смета: ", [1]Source!G20)</f>
        <v>Локальная смета: Ремонт кровли. ОПС Издешково</v>
      </c>
      <c r="B9" s="10"/>
      <c r="C9" s="10"/>
      <c r="D9" s="10"/>
      <c r="E9" s="10"/>
    </row>
    <row r="10" spans="1:5" ht="16.5" x14ac:dyDescent="0.25">
      <c r="A10" s="10" t="str">
        <f>CONCATENATE("Раздел: ", [1]Source!G24)</f>
        <v>Раздел: Демонтажные работы</v>
      </c>
      <c r="B10" s="10"/>
      <c r="C10" s="10"/>
      <c r="D10" s="10"/>
      <c r="E10" s="10"/>
    </row>
    <row r="11" spans="1:5" ht="28.5" x14ac:dyDescent="0.25">
      <c r="A11" s="2" t="str">
        <f>[1]Source!E28</f>
        <v>1</v>
      </c>
      <c r="B11" s="3" t="str">
        <f>[1]Source!G28</f>
        <v>Разборка покрытий кровель: из волнистых и полуволнистых хризотилцементных листов</v>
      </c>
      <c r="C11" s="2" t="s">
        <v>5</v>
      </c>
      <c r="D11" s="4">
        <f>[1]Source!I28*100</f>
        <v>353</v>
      </c>
      <c r="E11" s="3"/>
    </row>
    <row r="12" spans="1:5" x14ac:dyDescent="0.25">
      <c r="A12" s="2" t="str">
        <f>[1]Source!E29</f>
        <v>1,1</v>
      </c>
      <c r="B12" s="3" t="str">
        <f>[1]Source!G29</f>
        <v>Строительный мусор</v>
      </c>
      <c r="C12" s="2" t="s">
        <v>6</v>
      </c>
      <c r="D12" s="4">
        <f>[1]Source!I29</f>
        <v>7.6954000000000002</v>
      </c>
      <c r="E12" s="3"/>
    </row>
    <row r="13" spans="1:5" ht="28.5" x14ac:dyDescent="0.25">
      <c r="A13" s="2" t="str">
        <f>[1]Source!E30</f>
        <v>2</v>
      </c>
      <c r="B13" s="3" t="str">
        <f>[1]Source!G30</f>
        <v>Разборка деревянных элементов конструкций крыш: обрешетки из брусков с прозорами</v>
      </c>
      <c r="C13" s="2" t="s">
        <v>5</v>
      </c>
      <c r="D13" s="4">
        <f>[1]Source!I30*100</f>
        <v>353</v>
      </c>
      <c r="E13" s="3"/>
    </row>
    <row r="14" spans="1:5" x14ac:dyDescent="0.25">
      <c r="A14" s="2" t="str">
        <f>[1]Source!E31</f>
        <v>2,1</v>
      </c>
      <c r="B14" s="3" t="str">
        <f>[1]Source!G31</f>
        <v>Строительный мусор</v>
      </c>
      <c r="C14" s="2" t="s">
        <v>6</v>
      </c>
      <c r="D14" s="4">
        <f>[1]Source!I31</f>
        <v>4.9420000000000002</v>
      </c>
      <c r="E14" s="3"/>
    </row>
    <row r="15" spans="1:5" ht="28.5" x14ac:dyDescent="0.25">
      <c r="A15" s="2" t="str">
        <f>[1]Source!E32</f>
        <v>3</v>
      </c>
      <c r="B15" s="3" t="str">
        <f>[1]Source!G32</f>
        <v>Ремонт деревянных элементов конструкций крыш: смена стропильных ног из досок</v>
      </c>
      <c r="C15" s="2" t="s">
        <v>7</v>
      </c>
      <c r="D15" s="4">
        <f>[1]Source!I32*100</f>
        <v>60</v>
      </c>
      <c r="E15" s="3"/>
    </row>
    <row r="16" spans="1:5" ht="28.5" x14ac:dyDescent="0.25">
      <c r="A16" s="2" t="str">
        <f>[1]Source!E33</f>
        <v>3,1</v>
      </c>
      <c r="B16" s="3" t="str">
        <f>[1]Source!G33</f>
        <v>Доска обрезная хвойных пород, естественной влажности, длина 2-6,5 м, ширина 100-250 мм, толщина 44-50 мм, сорт II</v>
      </c>
      <c r="C16" s="2" t="s">
        <v>8</v>
      </c>
      <c r="D16" s="4">
        <f>[1]Source!I33</f>
        <v>0.44999999999999996</v>
      </c>
      <c r="E16" s="3"/>
    </row>
    <row r="17" spans="1:5" x14ac:dyDescent="0.25">
      <c r="A17" s="2" t="str">
        <f>[1]Source!E34</f>
        <v>3,2</v>
      </c>
      <c r="B17" s="3" t="str">
        <f>[1]Source!G34</f>
        <v>Строительный мусор</v>
      </c>
      <c r="C17" s="2" t="s">
        <v>6</v>
      </c>
      <c r="D17" s="4">
        <f>[1]Source!I34</f>
        <v>0.33839999999999998</v>
      </c>
      <c r="E17" s="3"/>
    </row>
    <row r="18" spans="1:5" ht="28.5" x14ac:dyDescent="0.25">
      <c r="A18" s="2" t="str">
        <f>[1]Source!E35</f>
        <v>4</v>
      </c>
      <c r="B18" s="3" t="str">
        <f>[1]Source!G35</f>
        <v>Погрузка в автотранспортное средство: мусор строительный с погрузкой экскаваторами емкостью ковша до 0,5 м3</v>
      </c>
      <c r="C18" s="2" t="s">
        <v>9</v>
      </c>
      <c r="D18" s="4">
        <f>[1]Source!I35</f>
        <v>12.9758</v>
      </c>
      <c r="E18" s="3"/>
    </row>
    <row r="19" spans="1:5" ht="71.25" x14ac:dyDescent="0.25">
      <c r="A19" s="2" t="str">
        <f>[1]Source!E36</f>
        <v>5</v>
      </c>
      <c r="B19" s="3" t="str">
        <f>[1]Source!G36</f>
        <v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75 км</v>
      </c>
      <c r="C19" s="2" t="s">
        <v>9</v>
      </c>
      <c r="D19" s="4">
        <f>[1]Source!I36</f>
        <v>12.9758</v>
      </c>
      <c r="E19" s="3"/>
    </row>
    <row r="20" spans="1:5" ht="16.5" x14ac:dyDescent="0.25">
      <c r="A20" s="10" t="str">
        <f>CONCATENATE("Раздел: ", [1]Source!G68)</f>
        <v>Раздел: Потолок</v>
      </c>
      <c r="B20" s="10"/>
      <c r="C20" s="10"/>
      <c r="D20" s="10"/>
      <c r="E20" s="10"/>
    </row>
    <row r="21" spans="1:5" x14ac:dyDescent="0.25">
      <c r="A21" s="2" t="str">
        <f>[1]Source!E72</f>
        <v>6</v>
      </c>
      <c r="B21" s="3" t="str">
        <f>[1]Source!G72</f>
        <v>Установка балок пролетом: 9 м объемом до 0,5 м3</v>
      </c>
      <c r="C21" s="2" t="s">
        <v>10</v>
      </c>
      <c r="D21" s="4">
        <f>[1]Source!I72</f>
        <v>3</v>
      </c>
      <c r="E21" s="3"/>
    </row>
    <row r="22" spans="1:5" ht="28.5" x14ac:dyDescent="0.25">
      <c r="A22" s="2" t="str">
        <f>[1]Source!E74</f>
        <v>6,2</v>
      </c>
      <c r="B22" s="3" t="str">
        <f>[1]Source!G74</f>
        <v>Брус обрезной хвойных пород (ель, сосна), естественной влажности, длина 2-6,5 м, ширина 100 и более мм, толщина 100 и более мм, сорт II</v>
      </c>
      <c r="C22" s="2" t="s">
        <v>8</v>
      </c>
      <c r="D22" s="4">
        <f>[1]Source!I74</f>
        <v>0.09</v>
      </c>
      <c r="E22" s="3"/>
    </row>
    <row r="23" spans="1:5" ht="28.5" x14ac:dyDescent="0.25">
      <c r="A23" s="2" t="str">
        <f>[1]Source!E76</f>
        <v>8</v>
      </c>
      <c r="B23" s="3" t="str">
        <f>[1]Source!G76</f>
        <v>Устройство подвесных потолков из гипсокартонных листов (ГКЛ): одноуровневых</v>
      </c>
      <c r="C23" s="2" t="s">
        <v>5</v>
      </c>
      <c r="D23" s="4">
        <f>[1]Source!I76*100</f>
        <v>5</v>
      </c>
      <c r="E23" s="3"/>
    </row>
    <row r="24" spans="1:5" x14ac:dyDescent="0.25">
      <c r="A24" s="2" t="str">
        <f>[1]Source!E77</f>
        <v>8,1</v>
      </c>
      <c r="B24" s="3" t="str">
        <f>[1]Source!G77</f>
        <v>Листы гипсокартонные влагостойкие ГКЛВ, толщина 12,5 мм</v>
      </c>
      <c r="C24" s="2" t="s">
        <v>11</v>
      </c>
      <c r="D24" s="4">
        <f>[1]Source!I77</f>
        <v>5.55</v>
      </c>
      <c r="E24" s="3"/>
    </row>
    <row r="25" spans="1:5" ht="42.75" x14ac:dyDescent="0.25">
      <c r="A25" s="2" t="str">
        <f>[1]Source!E78</f>
        <v>8,2</v>
      </c>
      <c r="B25" s="3" t="str">
        <f>[1]Source!G78</f>
        <v>Подвесы стальные оцинкованные прямые для крепления подвесного потолка к профилю, размеры профиля 60х27 мм, длина подвеса 300 мм, толщина 0,7 мм</v>
      </c>
      <c r="C25" s="2" t="s">
        <v>12</v>
      </c>
      <c r="D25" s="4">
        <f>[1]Source!I78*100</f>
        <v>4</v>
      </c>
      <c r="E25" s="3"/>
    </row>
    <row r="26" spans="1:5" ht="28.5" x14ac:dyDescent="0.25">
      <c r="A26" s="2" t="str">
        <f>[1]Source!E79</f>
        <v>9</v>
      </c>
      <c r="B26" s="3" t="str">
        <f>[1]Source!G79</f>
        <v>Третья шпатлевка при высококачественной окраске по штукатурке и сборным конструкциям: потолков, подготовленных под окраску</v>
      </c>
      <c r="C26" s="2" t="s">
        <v>5</v>
      </c>
      <c r="D26" s="4">
        <f>[1]Source!I79*100</f>
        <v>5</v>
      </c>
      <c r="E26" s="3"/>
    </row>
    <row r="27" spans="1:5" ht="28.5" x14ac:dyDescent="0.25">
      <c r="A27" s="2" t="str">
        <f>[1]Source!E80</f>
        <v>10</v>
      </c>
      <c r="B27" s="3" t="str">
        <f>[1]Source!G80</f>
        <v>Окраска водно-дисперсионными акриловыми составами улучшенная: по сборным конструкциям потолков, подготовленным под окраску</v>
      </c>
      <c r="C27" s="2" t="s">
        <v>5</v>
      </c>
      <c r="D27" s="4">
        <f>[1]Source!I80*100</f>
        <v>5</v>
      </c>
      <c r="E27" s="3"/>
    </row>
    <row r="28" spans="1:5" x14ac:dyDescent="0.25">
      <c r="A28" s="2" t="str">
        <f>[1]Source!E81</f>
        <v>10,1</v>
      </c>
      <c r="B28" s="3" t="str">
        <f>[1]Source!G81</f>
        <v>Краска водно-дисперсионная акрилатная ВД-АК-116</v>
      </c>
      <c r="C28" s="2" t="s">
        <v>13</v>
      </c>
      <c r="D28" s="4">
        <f>[1]Source!I81</f>
        <v>1.6499999999999997</v>
      </c>
      <c r="E28" s="3"/>
    </row>
    <row r="29" spans="1:5" ht="28.5" x14ac:dyDescent="0.25">
      <c r="A29" s="2" t="str">
        <f>[1]Source!E82</f>
        <v>10,2</v>
      </c>
      <c r="B29" s="3" t="str">
        <f>[1]Source!G82</f>
        <v>Грунтовка укрепляющая, глубокого проникновения, быстросохнущая, паропроницаемая</v>
      </c>
      <c r="C29" s="2" t="s">
        <v>13</v>
      </c>
      <c r="D29" s="4">
        <f>[1]Source!I82</f>
        <v>1.1000000000000001</v>
      </c>
      <c r="E29" s="3"/>
    </row>
    <row r="30" spans="1:5" ht="16.5" x14ac:dyDescent="0.25">
      <c r="A30" s="10" t="str">
        <f>CONCATENATE("Раздел: ", [1]Source!G114)</f>
        <v>Раздел: Устройство кровли</v>
      </c>
      <c r="B30" s="10"/>
      <c r="C30" s="10"/>
      <c r="D30" s="10"/>
      <c r="E30" s="10"/>
    </row>
    <row r="31" spans="1:5" x14ac:dyDescent="0.25">
      <c r="A31" s="2" t="str">
        <f>[1]Source!E119</f>
        <v>11</v>
      </c>
      <c r="B31" s="3" t="str">
        <f>[1]Source!G119</f>
        <v>Устройство слуховых окон</v>
      </c>
      <c r="C31" s="2" t="s">
        <v>10</v>
      </c>
      <c r="D31" s="4">
        <f>[1]Source!I119</f>
        <v>1</v>
      </c>
      <c r="E31" s="3"/>
    </row>
    <row r="32" spans="1:5" ht="28.5" x14ac:dyDescent="0.25">
      <c r="A32" s="2" t="str">
        <f>[1]Source!E121</f>
        <v>11,2</v>
      </c>
      <c r="B32" s="3" t="str">
        <f>[1]Source!G121</f>
        <v>Доска обрезная хвойных пород, естественной влажности, длина 2-6,5 м, ширина 100-250 мм, толщина 44-50 мм, сорт II</v>
      </c>
      <c r="C32" s="2" t="s">
        <v>8</v>
      </c>
      <c r="D32" s="4">
        <f>[1]Source!I121</f>
        <v>0.1</v>
      </c>
      <c r="E32" s="3"/>
    </row>
    <row r="33" spans="1:5" ht="28.5" x14ac:dyDescent="0.25">
      <c r="A33" s="2" t="str">
        <f>[1]Source!E122</f>
        <v>11,3</v>
      </c>
      <c r="B33" s="3" t="str">
        <f>[1]Source!G122</f>
        <v>Доска обрезная хвойных пород, естественной влажности, длина 2-6,5 м, ширина 100-250 мм, толщина 20-22 мм, сорт II</v>
      </c>
      <c r="C33" s="2" t="s">
        <v>8</v>
      </c>
      <c r="D33" s="4">
        <f>[1]Source!I122</f>
        <v>0.06</v>
      </c>
      <c r="E33" s="3"/>
    </row>
    <row r="34" spans="1:5" ht="28.5" x14ac:dyDescent="0.25">
      <c r="A34" s="2" t="str">
        <f>[1]Source!E123</f>
        <v>11,4</v>
      </c>
      <c r="B34" s="3" t="str">
        <f>[1]Source!G123</f>
        <v>Решетка вентиляционная жалюзийная регулируемая однорядная из алюминиевого профиля с порошковым покрытием, размеры 400х600 мм</v>
      </c>
      <c r="C34" s="2" t="s">
        <v>10</v>
      </c>
      <c r="D34" s="4">
        <f>[1]Source!I123</f>
        <v>1</v>
      </c>
      <c r="E34" s="3"/>
    </row>
    <row r="35" spans="1:5" x14ac:dyDescent="0.25">
      <c r="A35" s="2" t="str">
        <f>[1]Source!E125</f>
        <v>12</v>
      </c>
      <c r="B35" s="3" t="str">
        <f>[1]Source!G125</f>
        <v>Устройство обрешетки с прозорами из брусков</v>
      </c>
      <c r="C35" s="2" t="s">
        <v>5</v>
      </c>
      <c r="D35" s="4">
        <f>[1]Source!I125*100</f>
        <v>353</v>
      </c>
      <c r="E35" s="3"/>
    </row>
    <row r="36" spans="1:5" ht="28.5" x14ac:dyDescent="0.25">
      <c r="A36" s="2" t="str">
        <f>[1]Source!E126</f>
        <v>12,1</v>
      </c>
      <c r="B36" s="3" t="str">
        <f>[1]Source!G126</f>
        <v>Доска обрезная хвойных пород, естественной влажности, длина 2-6,5 м, ширина 100-250 мм, толщина 30-40 мм, сорт II</v>
      </c>
      <c r="C36" s="2" t="s">
        <v>8</v>
      </c>
      <c r="D36" s="4">
        <f>[1]Source!I126</f>
        <v>14.12</v>
      </c>
      <c r="E36" s="3"/>
    </row>
    <row r="37" spans="1:5" x14ac:dyDescent="0.25">
      <c r="A37" s="2" t="str">
        <f>[1]Source!E127</f>
        <v>13</v>
      </c>
      <c r="B37" s="3" t="str">
        <f>[1]Source!G127</f>
        <v>Устройство подкровельной пленочной гидроизоляции</v>
      </c>
      <c r="C37" s="2" t="s">
        <v>5</v>
      </c>
      <c r="D37" s="4">
        <f>[1]Source!I127*100</f>
        <v>353</v>
      </c>
      <c r="E37" s="3"/>
    </row>
    <row r="38" spans="1:5" ht="28.5" x14ac:dyDescent="0.25">
      <c r="A38" s="2" t="str">
        <f>[1]Source!E129</f>
        <v>15</v>
      </c>
      <c r="B38" s="3" t="str">
        <f>[1]Source!G129</f>
        <v>Монтаж кровли из профилированного листа для объектов непроизводственного назначения: простой</v>
      </c>
      <c r="C38" s="2" t="s">
        <v>5</v>
      </c>
      <c r="D38" s="4">
        <f>[1]Source!I129*100</f>
        <v>353</v>
      </c>
      <c r="E38" s="3"/>
    </row>
    <row r="39" spans="1:5" ht="42.75" x14ac:dyDescent="0.25">
      <c r="A39" s="2" t="str">
        <f>[1]Source!E130</f>
        <v>15,1</v>
      </c>
      <c r="B39" s="3" t="str">
        <f>[1]Source!G130</f>
        <v>Конек плоский из оцинкованной окрашенной стали для металлочерепичной кровли, толщина стали 0,5 мм, ширина ската 200х200 мм, длина 2000 мм</v>
      </c>
      <c r="C39" s="2" t="s">
        <v>10</v>
      </c>
      <c r="D39" s="4">
        <f>[1]Source!I130</f>
        <v>22</v>
      </c>
      <c r="E39" s="3"/>
    </row>
    <row r="40" spans="1:5" ht="28.5" x14ac:dyDescent="0.25">
      <c r="A40" s="2" t="str">
        <f>[1]Source!E131</f>
        <v>15,2</v>
      </c>
      <c r="B40" s="3" t="str">
        <f>[1]Source!G131</f>
        <v>Планка ендовы нижняя из оцинкованной стали с полимерным покрытием для устройства кровли, размеры 298х298 мм</v>
      </c>
      <c r="C40" s="2" t="s">
        <v>14</v>
      </c>
      <c r="D40" s="4">
        <f>[1]Source!I131</f>
        <v>45.2</v>
      </c>
      <c r="E40" s="3"/>
    </row>
    <row r="41" spans="1:5" ht="42.75" x14ac:dyDescent="0.25">
      <c r="A41" s="2" t="str">
        <f>[1]Source!E132</f>
        <v>15,3</v>
      </c>
      <c r="B41" s="3" t="str">
        <f>[1]Source!G132</f>
        <v>Планка карниза из оцинкованной окрашенной стали для металлочерепичной кровли, толщина стали 0,5 мм, размеры 100х65 мм, длина 2000 мм</v>
      </c>
      <c r="C41" s="2" t="s">
        <v>10</v>
      </c>
      <c r="D41" s="4">
        <f>[1]Source!I132</f>
        <v>12</v>
      </c>
      <c r="E41" s="3"/>
    </row>
    <row r="42" spans="1:5" ht="28.5" x14ac:dyDescent="0.25">
      <c r="A42" s="2" t="str">
        <f>[1]Source!E133</f>
        <v>15,4</v>
      </c>
      <c r="B42" s="3" t="str">
        <f>[1]Source!G133</f>
        <v>Планка примыкания из оцинкованной стали для устройства кровли, с полимерным покрытием, размеры 150х250 мм</v>
      </c>
      <c r="C42" s="2" t="s">
        <v>14</v>
      </c>
      <c r="D42" s="4">
        <f>[1]Source!I133</f>
        <v>21.6</v>
      </c>
      <c r="E42" s="3"/>
    </row>
    <row r="43" spans="1:5" ht="28.5" x14ac:dyDescent="0.25">
      <c r="A43" s="2" t="str">
        <f>[1]Source!E134</f>
        <v>15,5</v>
      </c>
      <c r="B43" s="3" t="str">
        <f>[1]Source!G134</f>
        <v>Профнастил оцинкованный с лакокрасочным или полимерным покрытием С21-1000-0,5</v>
      </c>
      <c r="C43" s="2" t="s">
        <v>11</v>
      </c>
      <c r="D43" s="4">
        <f>[1]Source!I134</f>
        <v>370.65</v>
      </c>
      <c r="E43" s="3"/>
    </row>
    <row r="44" spans="1:5" ht="42.75" x14ac:dyDescent="0.25">
      <c r="A44" s="2" t="str">
        <f>[1]Source!E136</f>
        <v>16</v>
      </c>
      <c r="B44" s="3" t="str">
        <f>[1]Source!G136</f>
        <v>Огнебиозащитное покрытие деревянных поверхностей готовыми составами для обеспечения: второй группы огнезащитной эффективности по НПБ 251</v>
      </c>
      <c r="C44" s="2" t="s">
        <v>5</v>
      </c>
      <c r="D44" s="4">
        <f>[1]Source!I136*100</f>
        <v>529.5</v>
      </c>
      <c r="E44" s="3"/>
    </row>
    <row r="45" spans="1:5" ht="57" x14ac:dyDescent="0.25">
      <c r="A45" s="2" t="str">
        <f>[1]Source!E137</f>
        <v>16,1</v>
      </c>
      <c r="B45" s="3" t="str">
        <f>[1]Source!G137</f>
        <v>Состав огнебиозащитный пропиточный для древесины, на водной основе с органическими и неорганическими наполнителями, в состав входят антипирены и антисептики, 2 группа огнезащитной эффективности, расход 240 г/м2</v>
      </c>
      <c r="C45" s="2" t="s">
        <v>15</v>
      </c>
      <c r="D45" s="4">
        <f>[1]Source!I137</f>
        <v>127.08</v>
      </c>
      <c r="E45" s="3"/>
    </row>
    <row r="46" spans="1:5" ht="16.5" x14ac:dyDescent="0.25">
      <c r="A46" s="10" t="str">
        <f>CONCATENATE("Раздел: ", [1]Source!G169)</f>
        <v>Раздел: Возмещение затрат на захоронение отходов на полигоне</v>
      </c>
      <c r="B46" s="10"/>
      <c r="C46" s="10"/>
      <c r="D46" s="10"/>
      <c r="E46" s="10"/>
    </row>
    <row r="47" spans="1:5" x14ac:dyDescent="0.25">
      <c r="A47" s="5" t="str">
        <f>[1]Source!E173</f>
        <v>17</v>
      </c>
      <c r="B47" s="6" t="str">
        <f>[1]Source!G173</f>
        <v>Плата при размещении отходов</v>
      </c>
      <c r="C47" s="5" t="s">
        <v>6</v>
      </c>
      <c r="D47" s="7">
        <f>[1]Source!I173</f>
        <v>12.9758</v>
      </c>
      <c r="E47" s="6"/>
    </row>
    <row r="50" spans="2:4" x14ac:dyDescent="0.25">
      <c r="B50" s="8"/>
      <c r="C50" s="8" t="str">
        <f>IF([1]Source!X12&lt;&gt;"", [1]Source!X12," ")</f>
        <v xml:space="preserve"> </v>
      </c>
      <c r="D50" s="9"/>
    </row>
    <row r="51" spans="2:4" x14ac:dyDescent="0.25">
      <c r="B51" s="1"/>
      <c r="C51" s="9"/>
      <c r="D51" s="9"/>
    </row>
    <row r="52" spans="2:4" x14ac:dyDescent="0.25">
      <c r="B52" s="8" t="s">
        <v>16</v>
      </c>
      <c r="C52" s="8" t="str">
        <f>IF([1]Source!AB12&lt;&gt;"", [1]Source!AB12," ")</f>
        <v xml:space="preserve"> </v>
      </c>
      <c r="D52" s="9"/>
    </row>
  </sheetData>
  <mergeCells count="7">
    <mergeCell ref="A3:E3"/>
    <mergeCell ref="A4:E4"/>
    <mergeCell ref="A20:E20"/>
    <mergeCell ref="A30:E30"/>
    <mergeCell ref="A46:E46"/>
    <mergeCell ref="A9:E9"/>
    <mergeCell ref="A10:E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АО "Почта России"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Савин Алексей Александрович</dc:creator>
  <cp:lastModifiedBy>Листраденкова Татьяна Ивановна</cp:lastModifiedBy>
  <dcterms:created xsi:type="dcterms:W3CDTF">2026-05-19T13:00:31Z</dcterms:created>
  <dcterms:modified xsi:type="dcterms:W3CDTF">2026-07-23T11:26:45Z</dcterms:modified>
</cp:coreProperties>
</file>