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1 Макропрограмма\ЗД июль 2026\ЗП-26-000000024243       Поставка мод от 25.4 дерев Мордовия\"/>
    </mc:Choice>
  </mc:AlternateContent>
  <bookViews>
    <workbookView xWindow="0" yWindow="0" windowWidth="28800" windowHeight="11340"/>
  </bookViews>
  <sheets>
    <sheet name="Лист2" sheetId="2" r:id="rId1"/>
  </sheets>
  <definedNames>
    <definedName name="_xlnm.Print_Area" localSheetId="0">Лист2!$B$2:$M$30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 l="1"/>
  <c r="K9" i="2"/>
  <c r="K10" i="2"/>
  <c r="K11" i="2"/>
  <c r="K12" i="2"/>
  <c r="K8" i="2"/>
  <c r="H13" i="2" l="1"/>
  <c r="H14" i="2" s="1"/>
  <c r="I13" i="2"/>
  <c r="G13" i="2"/>
  <c r="G14" i="2" s="1"/>
  <c r="J14" i="2" l="1"/>
  <c r="I14" i="2"/>
  <c r="K14" i="2" s="1"/>
  <c r="K13" i="2"/>
  <c r="M14" i="2"/>
  <c r="L14" i="2"/>
  <c r="L11" i="2"/>
  <c r="M9" i="2"/>
  <c r="L9" i="2"/>
  <c r="M10" i="2"/>
  <c r="L10" i="2"/>
  <c r="M11" i="2"/>
  <c r="L12" i="2"/>
  <c r="L13" i="2"/>
  <c r="M12" i="2" l="1"/>
  <c r="M13" i="2" s="1"/>
  <c r="L8" i="2"/>
  <c r="M8" i="2" l="1"/>
</calcChain>
</file>

<file path=xl/sharedStrings.xml><?xml version="1.0" encoding="utf-8"?>
<sst xmlns="http://schemas.openxmlformats.org/spreadsheetml/2006/main" count="31" uniqueCount="25">
  <si>
    <t>№</t>
  </si>
  <si>
    <t>Наименование товара,технические характеристики</t>
  </si>
  <si>
    <t>Единица измерения</t>
  </si>
  <si>
    <t>Количество ед. товара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</si>
  <si>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</si>
  <si>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</si>
  <si>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Коэффициент вариации цен V (%)</t>
  </si>
  <si>
    <t>ТАБЛИЦА РАСЧЕТА НАЧАЛЬНОЙ (МАКСИМАЛЬНОЙ) ЦЕНЫ ДОГОВОРА</t>
  </si>
  <si>
    <t>Источник 2</t>
  </si>
  <si>
    <t xml:space="preserve">Источник 1 </t>
  </si>
  <si>
    <t>Источник 3</t>
  </si>
  <si>
    <t>Минимальное значение НМЦ товаров, работ, услуг, руб.</t>
  </si>
  <si>
    <t>Минимальное значение за единицу</t>
  </si>
  <si>
    <t>НМЦ сред. значение  за единицу товара,
 работы,
 услуги, (руб.</t>
  </si>
  <si>
    <t>усл.ед.</t>
  </si>
  <si>
    <t>ИТОГО НМЦ, руб. с НДС:</t>
  </si>
  <si>
    <r>
      <t xml:space="preserve">                            Используемый метод:  </t>
    </r>
    <r>
      <rPr>
        <sz val="13"/>
        <rFont val="Times New Roman"/>
        <family val="1"/>
        <charset val="204"/>
      </rPr>
      <t xml:space="preserve">метод сопоставимых рыночных цен (анализ рынка)     </t>
    </r>
  </si>
  <si>
    <t xml:space="preserve">Поставка модульного отделения почтовой связи </t>
  </si>
  <si>
    <t>Монтаж модульного отделения почтовой связи 
 -  подготовка Площадки для монтажа Товара</t>
  </si>
  <si>
    <t>Монтаж модульного отделения почтовой связи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</si>
  <si>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</si>
  <si>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</si>
  <si>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</t>
  </si>
  <si>
    <t>Поставка и монтаж модульного отделения почтовой связи площадью 25,4 кв. м, изготовленного из двух блок-модулей по технологии каркасного деревянного домостроения, для нужд УФПС Республики Мордовия АО «Почта России»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</si>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</sst>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/>
    <xf numFmtId="164" fontId="2" fillId="0" borderId="0" xfId="0" applyNumberFormat="1" applyFont="1"/>
    <xf numFmtId="164" fontId="3" fillId="0" borderId="0" xfId="0" applyNumberFormat="1" applyFont="1" applyFill="1" applyAlignment="1"/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horizontal="center"/>
    </xf>
    <xf numFmtId="0" fontId="3" fillId="0" borderId="0" xfId="0" applyFont="1"/>
    <xf numFmtId="164" fontId="5" fillId="2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1"/>
  <sheetViews>
    <sheetView tabSelected="1" zoomScale="70" zoomScaleNormal="70" workbookViewId="0">
      <selection activeCell="O8" sqref="O8"/>
    </sheetView>
  </sheetViews>
  <sheetFormatPr defaultRowHeight="16.5" x14ac:dyDescent="0.25"/>
  <cols>
    <col min="1" max="1" width="2.42578125" style="1" customWidth="1"/>
    <col min="2" max="2" width="7.7109375" style="1" customWidth="1"/>
    <col min="3" max="3" width="54.5703125" style="1" customWidth="1"/>
    <col min="4" max="4" width="11.7109375" style="1" customWidth="1"/>
    <col min="5" max="5" width="12.140625" style="1" customWidth="1"/>
    <col min="6" max="6" width="14.28515625" style="1" customWidth="1"/>
    <col min="7" max="7" width="20" style="3" bestFit="1" customWidth="1"/>
    <col min="8" max="9" width="20.140625" style="3" customWidth="1"/>
    <col min="10" max="11" width="20.140625" style="1" customWidth="1"/>
    <col min="12" max="12" width="10.7109375" style="1" customWidth="1"/>
    <col min="13" max="13" width="20.28515625" style="1" customWidth="1"/>
    <col min="14" max="16384" width="9.140625" style="1"/>
  </cols>
  <sheetData>
    <row r="1" spans="2:13" ht="26.25" customHeight="1" x14ac:dyDescent="0.25">
      <c r="K1" s="58" t="s">
        <v>24</v>
      </c>
      <c r="L1" s="58"/>
      <c r="M1" s="58"/>
    </row>
    <row r="2" spans="2:13" x14ac:dyDescent="0.25">
      <c r="D2" s="32" t="s">
        <v>7</v>
      </c>
      <c r="E2" s="33"/>
      <c r="F2" s="33"/>
      <c r="G2" s="33"/>
      <c r="H2" s="33"/>
      <c r="I2" s="33"/>
      <c r="J2" s="33"/>
      <c r="K2" s="33"/>
      <c r="L2" s="33"/>
      <c r="M2" s="2"/>
    </row>
    <row r="4" spans="2:13" ht="42" customHeight="1" x14ac:dyDescent="0.25">
      <c r="B4" s="37" t="s">
        <v>23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2:13" x14ac:dyDescent="0.25">
      <c r="C5" s="4" t="s">
        <v>16</v>
      </c>
      <c r="H5" s="4"/>
      <c r="I5" s="4"/>
    </row>
    <row r="6" spans="2:13" ht="63.75" customHeight="1" x14ac:dyDescent="0.25">
      <c r="B6" s="34" t="s">
        <v>0</v>
      </c>
      <c r="C6" s="35" t="s">
        <v>1</v>
      </c>
      <c r="D6" s="35" t="s">
        <v>2</v>
      </c>
      <c r="E6" s="35" t="s">
        <v>3</v>
      </c>
      <c r="F6" s="35" t="s">
        <v>4</v>
      </c>
      <c r="G6" s="36" t="s">
        <v>5</v>
      </c>
      <c r="H6" s="36"/>
      <c r="I6" s="36"/>
      <c r="J6" s="35" t="s">
        <v>13</v>
      </c>
      <c r="K6" s="39" t="s">
        <v>12</v>
      </c>
      <c r="L6" s="35" t="s">
        <v>6</v>
      </c>
      <c r="M6" s="41" t="s">
        <v>11</v>
      </c>
    </row>
    <row r="7" spans="2:13" x14ac:dyDescent="0.25">
      <c r="B7" s="34"/>
      <c r="C7" s="35"/>
      <c r="D7" s="35"/>
      <c r="E7" s="35"/>
      <c r="F7" s="35"/>
      <c r="G7" s="5" t="s">
        <v>9</v>
      </c>
      <c r="H7" s="5" t="s">
        <v>8</v>
      </c>
      <c r="I7" s="17" t="s">
        <v>10</v>
      </c>
      <c r="J7" s="35"/>
      <c r="K7" s="40"/>
      <c r="L7" s="35"/>
      <c r="M7" s="41"/>
    </row>
    <row r="8" spans="2:13" ht="33" x14ac:dyDescent="0.25">
      <c r="B8" s="6">
        <v>1</v>
      </c>
      <c r="C8" s="7" t="s">
        <v>17</v>
      </c>
      <c r="D8" s="8" t="s">
        <v>14</v>
      </c>
      <c r="E8" s="9">
        <v>1</v>
      </c>
      <c r="F8" s="9">
        <v>3</v>
      </c>
      <c r="G8" s="10">
        <v>4095000</v>
      </c>
      <c r="H8" s="10">
        <v>3700000</v>
      </c>
      <c r="I8" s="10">
        <v>2900000</v>
      </c>
      <c r="J8" s="11">
        <f>ROUND(SUM(G8:I8)/3,2)</f>
        <v>3565000</v>
      </c>
      <c r="K8" s="11">
        <f>I8</f>
        <v>2900000</v>
      </c>
      <c r="L8" s="12">
        <f t="shared" ref="L8:L14" si="0">STDEV(G8:I8)/AVERAGE(G8:I8)*100</f>
        <v>17.078004117461791</v>
      </c>
      <c r="M8" s="13">
        <f>E8*K8</f>
        <v>2900000</v>
      </c>
    </row>
    <row r="9" spans="2:13" ht="33" x14ac:dyDescent="0.25">
      <c r="B9" s="30">
        <v>2</v>
      </c>
      <c r="C9" s="14" t="s">
        <v>18</v>
      </c>
      <c r="D9" s="15" t="s">
        <v>14</v>
      </c>
      <c r="E9" s="16">
        <v>1</v>
      </c>
      <c r="F9" s="16">
        <v>3</v>
      </c>
      <c r="G9" s="17">
        <v>820000</v>
      </c>
      <c r="H9" s="17">
        <v>620000</v>
      </c>
      <c r="I9" s="17">
        <v>430000</v>
      </c>
      <c r="J9" s="18">
        <f>ROUND(SUM(G9:I9)/3,2)</f>
        <v>623333.32999999996</v>
      </c>
      <c r="K9" s="18">
        <f t="shared" ref="K9:K14" si="1">I9</f>
        <v>430000</v>
      </c>
      <c r="L9" s="19">
        <f t="shared" si="0"/>
        <v>31.286850216706057</v>
      </c>
      <c r="M9" s="20">
        <f>E9*K9</f>
        <v>430000</v>
      </c>
    </row>
    <row r="10" spans="2:13" ht="82.5" x14ac:dyDescent="0.25">
      <c r="B10" s="30"/>
      <c r="C10" s="14" t="s">
        <v>19</v>
      </c>
      <c r="D10" s="15" t="s">
        <v>14</v>
      </c>
      <c r="E10" s="16">
        <v>1</v>
      </c>
      <c r="F10" s="16">
        <v>3</v>
      </c>
      <c r="G10" s="17">
        <v>530000</v>
      </c>
      <c r="H10" s="17">
        <v>410000</v>
      </c>
      <c r="I10" s="17">
        <v>300000</v>
      </c>
      <c r="J10" s="18">
        <f>ROUND(SUM(G10:I10)/3,2)</f>
        <v>413333.33</v>
      </c>
      <c r="K10" s="18">
        <f t="shared" si="1"/>
        <v>300000</v>
      </c>
      <c r="L10" s="19">
        <f t="shared" si="0"/>
        <v>27.831345043124845</v>
      </c>
      <c r="M10" s="20">
        <f>E10*K10</f>
        <v>300000</v>
      </c>
    </row>
    <row r="11" spans="2:13" ht="89.25" customHeight="1" x14ac:dyDescent="0.25">
      <c r="B11" s="30"/>
      <c r="C11" s="14" t="s">
        <v>20</v>
      </c>
      <c r="D11" s="15" t="s">
        <v>14</v>
      </c>
      <c r="E11" s="16">
        <v>1</v>
      </c>
      <c r="F11" s="16">
        <v>3</v>
      </c>
      <c r="G11" s="17">
        <v>420000</v>
      </c>
      <c r="H11" s="17">
        <v>400000</v>
      </c>
      <c r="I11" s="17">
        <v>220000</v>
      </c>
      <c r="J11" s="18">
        <f>ROUND(SUM(G11:I11)/3,2)</f>
        <v>346666.67</v>
      </c>
      <c r="K11" s="18">
        <f t="shared" si="1"/>
        <v>220000</v>
      </c>
      <c r="L11" s="19">
        <f t="shared" si="0"/>
        <v>31.774445465112137</v>
      </c>
      <c r="M11" s="20">
        <f>E11*K11</f>
        <v>220000</v>
      </c>
    </row>
    <row r="12" spans="2:13" ht="148.5" x14ac:dyDescent="0.25">
      <c r="B12" s="30"/>
      <c r="C12" s="14" t="s">
        <v>21</v>
      </c>
      <c r="D12" s="15" t="s">
        <v>14</v>
      </c>
      <c r="E12" s="16">
        <v>1</v>
      </c>
      <c r="F12" s="16">
        <v>3</v>
      </c>
      <c r="G12" s="17">
        <v>520000</v>
      </c>
      <c r="H12" s="17">
        <v>350000</v>
      </c>
      <c r="I12" s="17">
        <v>300000</v>
      </c>
      <c r="J12" s="18">
        <f>ROUND(SUM(G12:I12)/3,2)</f>
        <v>390000</v>
      </c>
      <c r="K12" s="18">
        <f t="shared" si="1"/>
        <v>300000</v>
      </c>
      <c r="L12" s="19">
        <f t="shared" si="0"/>
        <v>29.57067331966871</v>
      </c>
      <c r="M12" s="20">
        <f>E12*K12</f>
        <v>300000</v>
      </c>
    </row>
    <row r="13" spans="2:13" ht="33" x14ac:dyDescent="0.25">
      <c r="B13" s="31"/>
      <c r="C13" s="7" t="s">
        <v>22</v>
      </c>
      <c r="D13" s="8" t="s">
        <v>14</v>
      </c>
      <c r="E13" s="9">
        <v>1</v>
      </c>
      <c r="F13" s="9">
        <v>3</v>
      </c>
      <c r="G13" s="10">
        <f>G12+G11+G10+G9</f>
        <v>2290000</v>
      </c>
      <c r="H13" s="10">
        <f t="shared" ref="H13:J13" si="2">H12+H11+H10+H9</f>
        <v>1780000</v>
      </c>
      <c r="I13" s="10">
        <f t="shared" si="2"/>
        <v>1250000</v>
      </c>
      <c r="J13" s="10">
        <f t="shared" si="2"/>
        <v>1773333.33</v>
      </c>
      <c r="K13" s="11">
        <f t="shared" si="1"/>
        <v>1250000</v>
      </c>
      <c r="L13" s="12">
        <f t="shared" si="0"/>
        <v>29.325115618101776</v>
      </c>
      <c r="M13" s="13">
        <f>M12+M11+M10+M9</f>
        <v>1250000</v>
      </c>
    </row>
    <row r="14" spans="2:13" s="21" customFormat="1" ht="31.5" customHeight="1" x14ac:dyDescent="0.25">
      <c r="B14" s="22"/>
      <c r="C14" s="23" t="s">
        <v>15</v>
      </c>
      <c r="D14" s="8" t="s">
        <v>14</v>
      </c>
      <c r="E14" s="24">
        <v>1</v>
      </c>
      <c r="F14" s="24">
        <v>3</v>
      </c>
      <c r="G14" s="29">
        <f>G13+G8</f>
        <v>6385000</v>
      </c>
      <c r="H14" s="29">
        <f t="shared" ref="H14:I14" si="3">H13+H8</f>
        <v>5480000</v>
      </c>
      <c r="I14" s="29">
        <f t="shared" si="3"/>
        <v>4150000</v>
      </c>
      <c r="J14" s="11">
        <f>ROUND(SUM(G14:I14)/3,2)</f>
        <v>5338333.33</v>
      </c>
      <c r="K14" s="11">
        <f t="shared" si="1"/>
        <v>4150000</v>
      </c>
      <c r="L14" s="12">
        <f t="shared" si="0"/>
        <v>21.059279561968097</v>
      </c>
      <c r="M14" s="13">
        <f>E14*K14</f>
        <v>4150000</v>
      </c>
    </row>
    <row r="16" spans="2:13" s="28" customFormat="1" x14ac:dyDescent="0.25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 s="25" customFormat="1" ht="57.75" customHeight="1" x14ac:dyDescent="0.25">
      <c r="B17" s="44"/>
      <c r="C17" s="44"/>
      <c r="D17" s="45"/>
      <c r="E17" s="45"/>
      <c r="F17" s="45"/>
      <c r="G17" s="45"/>
      <c r="H17" s="45"/>
      <c r="I17" s="45"/>
      <c r="J17" s="46"/>
      <c r="K17" s="26"/>
    </row>
    <row r="18" spans="2:11" x14ac:dyDescent="0.25">
      <c r="B18" s="47"/>
      <c r="C18" s="48"/>
      <c r="D18" s="49"/>
      <c r="E18" s="50"/>
      <c r="F18" s="51"/>
      <c r="G18" s="51"/>
      <c r="H18" s="51"/>
      <c r="I18" s="51"/>
      <c r="J18" s="52"/>
      <c r="K18" s="27"/>
    </row>
    <row r="19" spans="2:11" x14ac:dyDescent="0.25">
      <c r="B19" s="47"/>
      <c r="C19" s="48"/>
      <c r="D19" s="49"/>
      <c r="E19" s="50"/>
      <c r="F19" s="51"/>
      <c r="G19" s="51"/>
      <c r="H19" s="51"/>
      <c r="I19" s="51"/>
      <c r="J19" s="52"/>
      <c r="K19" s="27"/>
    </row>
    <row r="20" spans="2:11" x14ac:dyDescent="0.25">
      <c r="B20" s="47"/>
      <c r="C20" s="48"/>
      <c r="D20" s="49"/>
      <c r="E20" s="50"/>
      <c r="F20" s="51"/>
      <c r="G20" s="51"/>
      <c r="H20" s="51"/>
      <c r="I20" s="51"/>
      <c r="J20" s="52"/>
      <c r="K20" s="27"/>
    </row>
    <row r="21" spans="2:11" x14ac:dyDescent="0.25">
      <c r="B21" s="47"/>
      <c r="C21" s="47"/>
      <c r="D21" s="47"/>
      <c r="E21" s="47"/>
      <c r="F21" s="47"/>
      <c r="G21" s="53"/>
      <c r="H21" s="53"/>
      <c r="I21" s="53"/>
      <c r="J21" s="47"/>
      <c r="K21" s="47"/>
    </row>
    <row r="22" spans="2:11" x14ac:dyDescent="0.25">
      <c r="B22" s="47"/>
      <c r="C22" s="47"/>
      <c r="D22" s="47"/>
      <c r="E22" s="47"/>
      <c r="F22" s="47"/>
      <c r="G22" s="53"/>
      <c r="H22" s="53"/>
      <c r="I22" s="53"/>
      <c r="J22" s="47"/>
      <c r="K22" s="47"/>
    </row>
    <row r="23" spans="2:11" x14ac:dyDescent="0.25">
      <c r="B23" s="47"/>
      <c r="C23" s="54"/>
      <c r="D23" s="47"/>
      <c r="E23" s="47"/>
      <c r="F23" s="47"/>
      <c r="G23" s="53"/>
      <c r="H23" s="53"/>
      <c r="I23" s="53"/>
      <c r="J23" s="54"/>
      <c r="K23" s="47"/>
    </row>
    <row r="24" spans="2:11" x14ac:dyDescent="0.25">
      <c r="B24" s="47"/>
      <c r="C24" s="47"/>
      <c r="D24" s="47"/>
      <c r="E24" s="47"/>
      <c r="F24" s="47"/>
      <c r="G24" s="53"/>
      <c r="H24" s="53"/>
      <c r="I24" s="53"/>
      <c r="J24" s="47"/>
      <c r="K24" s="47"/>
    </row>
    <row r="25" spans="2:11" x14ac:dyDescent="0.25">
      <c r="B25" s="55"/>
      <c r="C25" s="55"/>
      <c r="D25" s="47"/>
      <c r="E25" s="47"/>
      <c r="F25" s="47"/>
      <c r="G25" s="47"/>
      <c r="H25" s="47"/>
      <c r="I25" s="56"/>
      <c r="J25" s="56"/>
      <c r="K25" s="47"/>
    </row>
    <row r="26" spans="2:11" x14ac:dyDescent="0.25">
      <c r="B26" s="55"/>
      <c r="C26" s="54"/>
      <c r="D26" s="47"/>
      <c r="E26" s="47"/>
      <c r="F26" s="47"/>
      <c r="G26" s="47"/>
      <c r="H26" s="47"/>
      <c r="I26" s="54"/>
      <c r="J26" s="54"/>
      <c r="K26" s="47"/>
    </row>
    <row r="27" spans="2:11" x14ac:dyDescent="0.25">
      <c r="B27" s="55"/>
      <c r="C27" s="54"/>
      <c r="D27" s="47"/>
      <c r="E27" s="47"/>
      <c r="F27" s="47"/>
      <c r="G27" s="47"/>
      <c r="H27" s="47"/>
      <c r="I27" s="54"/>
      <c r="J27" s="54"/>
      <c r="K27" s="47"/>
    </row>
    <row r="28" spans="2:11" x14ac:dyDescent="0.25">
      <c r="B28" s="56"/>
      <c r="C28" s="56"/>
      <c r="D28" s="47"/>
      <c r="E28" s="47"/>
      <c r="F28" s="47"/>
      <c r="G28" s="47"/>
      <c r="H28" s="47"/>
      <c r="I28" s="54"/>
      <c r="J28" s="56"/>
      <c r="K28" s="47"/>
    </row>
    <row r="29" spans="2:11" ht="22.5" customHeight="1" x14ac:dyDescent="0.25">
      <c r="B29" s="57"/>
      <c r="C29" s="57"/>
      <c r="D29" s="47"/>
      <c r="E29" s="47"/>
      <c r="F29" s="47"/>
      <c r="G29" s="47"/>
      <c r="H29" s="47"/>
      <c r="I29" s="57"/>
      <c r="J29" s="57"/>
      <c r="K29" s="47"/>
    </row>
    <row r="30" spans="2:11" x14ac:dyDescent="0.25"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2:11" x14ac:dyDescent="0.25">
      <c r="B31" s="42"/>
      <c r="C31" s="42"/>
      <c r="G31" s="1"/>
      <c r="H31" s="1"/>
      <c r="I31" s="1"/>
    </row>
  </sheetData>
  <mergeCells count="24">
    <mergeCell ref="K1:M1"/>
    <mergeCell ref="B31:C31"/>
    <mergeCell ref="D17:I17"/>
    <mergeCell ref="I29:J29"/>
    <mergeCell ref="B29:C29"/>
    <mergeCell ref="D20:E20"/>
    <mergeCell ref="F20:I20"/>
    <mergeCell ref="F18:I18"/>
    <mergeCell ref="D18:E18"/>
    <mergeCell ref="D19:E19"/>
    <mergeCell ref="F19:I19"/>
    <mergeCell ref="B9:B13"/>
    <mergeCell ref="D2:L2"/>
    <mergeCell ref="B6:B7"/>
    <mergeCell ref="D6:D7"/>
    <mergeCell ref="E6:E7"/>
    <mergeCell ref="F6:F7"/>
    <mergeCell ref="C6:C7"/>
    <mergeCell ref="G6:I6"/>
    <mergeCell ref="J6:J7"/>
    <mergeCell ref="L6:L7"/>
    <mergeCell ref="B4:M4"/>
    <mergeCell ref="K6:K7"/>
    <mergeCell ref="M6:M7"/>
  </mergeCells>
  <pageMargins left="0.19685039370078741" right="0.19685039370078741" top="0.19685039370078741" bottom="0.19685039370078741" header="0" footer="0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 Александр Викторович</dc:creator>
  <cp:lastModifiedBy>Сорокина Наталия Валерьевна</cp:lastModifiedBy>
  <cp:lastPrinted>2026-07-30T07:09:19Z</cp:lastPrinted>
  <dcterms:created xsi:type="dcterms:W3CDTF">2019-06-04T05:05:16Z</dcterms:created>
  <dcterms:modified xsi:type="dcterms:W3CDTF">2026-07-30T11:24:13Z</dcterms:modified>
</cp:coreProperties>
</file>