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1 Макропрограмма\ЗД июль 2026\ЗП-26-000000024112       Поставка мод от 11.9 дерев Саратов\"/>
    </mc:Choice>
  </mc:AlternateContent>
  <bookViews>
    <workbookView xWindow="-120" yWindow="-120" windowWidth="29040" windowHeight="15840"/>
  </bookViews>
  <sheets>
    <sheet name="Лист2" sheetId="2" r:id="rId1"/>
    <sheet name="Лист1" sheetId="3" r:id="rId2"/>
  </sheets>
  <definedNames>
    <definedName name="_xlnm.Print_Area" localSheetId="0">Лист2!$B$2:$M$32</definedName>
  </definedName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2" i="2" l="1"/>
  <c r="K11" i="2"/>
  <c r="K10" i="2"/>
  <c r="J8" i="2" l="1"/>
  <c r="I13" i="2" l="1"/>
  <c r="H13" i="2"/>
  <c r="H14" i="2" s="1"/>
  <c r="G13" i="2"/>
  <c r="G14" i="2" l="1"/>
  <c r="M14" i="2" s="1"/>
  <c r="I14" i="2"/>
  <c r="L11" i="2"/>
  <c r="M9" i="2"/>
  <c r="J9" i="2"/>
  <c r="L9" i="2"/>
  <c r="J10" i="2"/>
  <c r="M10" i="2"/>
  <c r="L10" i="2"/>
  <c r="J11" i="2"/>
  <c r="M11" i="2"/>
  <c r="J12" i="2"/>
  <c r="L12" i="2"/>
  <c r="L13" i="2"/>
  <c r="L14" i="2" l="1"/>
  <c r="J13" i="2"/>
  <c r="M12" i="2"/>
  <c r="M13" i="2" s="1"/>
  <c r="L8" i="2"/>
  <c r="M8" i="2" l="1"/>
</calcChain>
</file>

<file path=xl/sharedStrings.xml><?xml version="1.0" encoding="utf-8"?>
<sst xmlns="http://schemas.openxmlformats.org/spreadsheetml/2006/main" count="43" uniqueCount="36">
  <si>
    <t>№</t>
  </si>
  <si>
    <t>Наименование товара,технические характеристики</t>
  </si>
  <si>
    <t>Единица измерения</t>
  </si>
  <si>
    <t>Количество ед. товара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</si>
  <si>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</si>
  <si>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</si>
  <si>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Коэффициент вариации цен V (%)</t>
  </si>
  <si>
    <t>ТАБЛИЦА РАСЧЕТА НАЧАЛЬНОЙ (МАКСИМАЛЬНОЙ) ЦЕНЫ ДОГОВОРА</t>
  </si>
  <si>
    <t>Источник 2</t>
  </si>
  <si>
    <t xml:space="preserve">Источник 1 </t>
  </si>
  <si>
    <t>Источник 3</t>
  </si>
  <si>
    <t>Срок действия</t>
  </si>
  <si>
    <t>Минимальное значение НМЦ товаров, работ, услуг, руб.</t>
  </si>
  <si>
    <t>Минимальное значение за единицу</t>
  </si>
  <si>
    <t>НМЦ сред. значение  за единицу товара,
 работы,
 услуги, (руб.</t>
  </si>
  <si>
    <t>усл.ед.</t>
  </si>
  <si>
    <t>ИТОГО НМЦ, руб. с НДС:</t>
  </si>
  <si>
    <r>
      <t xml:space="preserve">                            Используемый метод:  </t>
    </r>
    <r>
      <rPr>
        <sz val="13"/>
        <rFont val="Times New Roman"/>
        <family val="1"/>
        <charset val="204"/>
      </rPr>
      <t xml:space="preserve">метод сопоставимых рыночных цен (анализ рынка)     </t>
    </r>
  </si>
  <si>
    <t xml:space="preserve">Поставка модульного отделения почтовой связи </t>
  </si>
  <si>
    <t>Монтаж модульного отделения почтовой связи 
 -  подготовка Площадки для монтажа Товара</t>
  </si>
  <si>
    <t>Монтаж модульного отделения почтовой связи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</si>
  <si>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</si>
  <si>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</si>
  <si>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</si>
  <si>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</si>
  <si>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1</t>
  </si>
  <si>
    <t>МР63-16/4290 от 06.07.2026</t>
  </si>
  <si>
    <t>06.01.2027</t>
  </si>
  <si>
    <t>2</t>
  </si>
  <si>
    <t>МР63-16/4430 от 09.07.2026</t>
  </si>
  <si>
    <t>09.01.2027</t>
  </si>
  <si>
    <t>3</t>
  </si>
  <si>
    <t>МР63-16/4432 от 09.07.2026</t>
  </si>
  <si>
    <t>09.10.2026</t>
  </si>
  <si>
    <t>Поставка и монтаж модульного отделения почтовой связи площадью 11,9 кв. м, изготовленного из одного блок-модуля по технологии каркасного деревянного домостроения, для нужд УФПС Саратовской области АО «Почта России</t>
  </si>
  <si>
    <t>Приложение № 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</si>
</sst>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/>
    <xf numFmtId="164" fontId="2" fillId="0" borderId="0" xfId="0" applyNumberFormat="1" applyFont="1"/>
    <xf numFmtId="164" fontId="3" fillId="0" borderId="0" xfId="0" applyNumberFormat="1" applyFont="1" applyFill="1" applyAlignment="1"/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horizontal="center"/>
    </xf>
    <xf numFmtId="0" fontId="3" fillId="0" borderId="0" xfId="0" applyFont="1"/>
    <xf numFmtId="164" fontId="5" fillId="2" borderId="1" xfId="0" applyNumberFormat="1" applyFont="1" applyFill="1" applyBorder="1" applyAlignment="1">
      <alignment horizontal="center" vertical="center"/>
    </xf>
    <xf numFmtId="0" fontId="6" fillId="3" borderId="1" xfId="2" applyNumberFormat="1" applyFont="1" applyFill="1" applyBorder="1" applyAlignment="1">
      <alignment horizontal="center" vertical="center"/>
    </xf>
    <xf numFmtId="0" fontId="6" fillId="0" borderId="1" xfId="2" applyNumberFormat="1" applyFont="1" applyBorder="1" applyAlignment="1">
      <alignment horizontal="left"/>
    </xf>
    <xf numFmtId="0" fontId="6" fillId="3" borderId="1" xfId="2" applyNumberFormat="1" applyFont="1" applyFill="1" applyBorder="1" applyAlignment="1">
      <alignment wrapText="1"/>
    </xf>
    <xf numFmtId="0" fontId="6" fillId="0" borderId="1" xfId="2" applyNumberFormat="1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3" borderId="1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1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1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/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/>
    </xf>
    <xf numFmtId="14" fontId="2" fillId="0" borderId="0" xfId="0" applyNumberFormat="1" applyFont="1" applyBorder="1"/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2"/>
  <sheetViews>
    <sheetView tabSelected="1" topLeftCell="A13" zoomScale="70" zoomScaleNormal="70" workbookViewId="0">
      <selection activeCell="C16" sqref="B16:K30"/>
    </sheetView>
  </sheetViews>
  <sheetFormatPr defaultRowHeight="16.5" x14ac:dyDescent="0.25"/>
  <cols>
    <col min="1" max="1" width="2.42578125" style="1" customWidth="1"/>
    <col min="2" max="2" width="7.7109375" style="1" customWidth="1"/>
    <col min="3" max="3" width="54.5703125" style="1" customWidth="1"/>
    <col min="4" max="4" width="11.7109375" style="1" customWidth="1"/>
    <col min="5" max="5" width="12.140625" style="1" customWidth="1"/>
    <col min="6" max="6" width="14.28515625" style="1" customWidth="1"/>
    <col min="7" max="7" width="20" style="3" bestFit="1" customWidth="1"/>
    <col min="8" max="9" width="20.140625" style="3" customWidth="1"/>
    <col min="10" max="11" width="20.140625" style="1" customWidth="1"/>
    <col min="12" max="12" width="10.7109375" style="1" customWidth="1"/>
    <col min="13" max="13" width="20.28515625" style="1" customWidth="1"/>
    <col min="14" max="16384" width="9.140625" style="1"/>
  </cols>
  <sheetData>
    <row r="1" spans="2:13" x14ac:dyDescent="0.25">
      <c r="K1" s="48" t="s">
        <v>35</v>
      </c>
      <c r="L1" s="48"/>
      <c r="M1" s="48"/>
    </row>
    <row r="2" spans="2:13" x14ac:dyDescent="0.25">
      <c r="D2" s="36" t="s">
        <v>7</v>
      </c>
      <c r="E2" s="37"/>
      <c r="F2" s="37"/>
      <c r="G2" s="37"/>
      <c r="H2" s="37"/>
      <c r="I2" s="37"/>
      <c r="J2" s="37"/>
      <c r="K2" s="37"/>
      <c r="L2" s="37"/>
      <c r="M2" s="2"/>
    </row>
    <row r="4" spans="2:13" ht="42" customHeight="1" x14ac:dyDescent="0.25">
      <c r="B4" s="41" t="s">
        <v>34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2:13" x14ac:dyDescent="0.25">
      <c r="C5" s="4" t="s">
        <v>17</v>
      </c>
      <c r="H5" s="4"/>
      <c r="I5" s="4"/>
    </row>
    <row r="6" spans="2:13" ht="75.75" customHeight="1" x14ac:dyDescent="0.25">
      <c r="B6" s="38" t="s">
        <v>0</v>
      </c>
      <c r="C6" s="39" t="s">
        <v>1</v>
      </c>
      <c r="D6" s="39" t="s">
        <v>2</v>
      </c>
      <c r="E6" s="39" t="s">
        <v>3</v>
      </c>
      <c r="F6" s="39" t="s">
        <v>4</v>
      </c>
      <c r="G6" s="40" t="s">
        <v>5</v>
      </c>
      <c r="H6" s="40"/>
      <c r="I6" s="40"/>
      <c r="J6" s="39" t="s">
        <v>14</v>
      </c>
      <c r="K6" s="43" t="s">
        <v>13</v>
      </c>
      <c r="L6" s="39" t="s">
        <v>6</v>
      </c>
      <c r="M6" s="45" t="s">
        <v>12</v>
      </c>
    </row>
    <row r="7" spans="2:13" x14ac:dyDescent="0.25">
      <c r="B7" s="38"/>
      <c r="C7" s="39"/>
      <c r="D7" s="39"/>
      <c r="E7" s="39"/>
      <c r="F7" s="39"/>
      <c r="G7" s="5" t="s">
        <v>9</v>
      </c>
      <c r="H7" s="5" t="s">
        <v>8</v>
      </c>
      <c r="I7" s="5" t="s">
        <v>10</v>
      </c>
      <c r="J7" s="39"/>
      <c r="K7" s="44"/>
      <c r="L7" s="39"/>
      <c r="M7" s="45"/>
    </row>
    <row r="8" spans="2:13" ht="33" x14ac:dyDescent="0.25">
      <c r="B8" s="6">
        <v>1</v>
      </c>
      <c r="C8" s="7" t="s">
        <v>18</v>
      </c>
      <c r="D8" s="8" t="s">
        <v>15</v>
      </c>
      <c r="E8" s="9">
        <v>1</v>
      </c>
      <c r="F8" s="9">
        <v>3</v>
      </c>
      <c r="G8" s="10">
        <v>2580301.08</v>
      </c>
      <c r="H8" s="10">
        <v>2760000</v>
      </c>
      <c r="I8" s="10">
        <v>2632400</v>
      </c>
      <c r="J8" s="11">
        <f>ROUND(SUM(G8:I8)/3,2)</f>
        <v>2657567.0299999998</v>
      </c>
      <c r="K8" s="11">
        <v>2580301.08</v>
      </c>
      <c r="L8" s="12">
        <f>STDEV(G8:I8)/AVERAGE(G8:I8)*100</f>
        <v>3.4789405792625816</v>
      </c>
      <c r="M8" s="13">
        <f>E8*K8</f>
        <v>2580301.08</v>
      </c>
    </row>
    <row r="9" spans="2:13" ht="33" x14ac:dyDescent="0.25">
      <c r="B9" s="34">
        <v>2</v>
      </c>
      <c r="C9" s="14" t="s">
        <v>19</v>
      </c>
      <c r="D9" s="15" t="s">
        <v>15</v>
      </c>
      <c r="E9" s="16">
        <v>1</v>
      </c>
      <c r="F9" s="16">
        <v>3</v>
      </c>
      <c r="G9" s="17">
        <v>145075.26999999999</v>
      </c>
      <c r="H9" s="17">
        <v>190000</v>
      </c>
      <c r="I9" s="17">
        <v>158100</v>
      </c>
      <c r="J9" s="18">
        <f>ROUND(SUM(G9:I9)/3,2)</f>
        <v>164391.76</v>
      </c>
      <c r="K9" s="11">
        <v>145075.26999999999</v>
      </c>
      <c r="L9" s="19">
        <f>STDEV(G9:I9)/AVERAGE(G9:I9)*100</f>
        <v>14.060190666871167</v>
      </c>
      <c r="M9" s="20">
        <f>E9*K9</f>
        <v>145075.26999999999</v>
      </c>
    </row>
    <row r="10" spans="2:13" ht="82.5" x14ac:dyDescent="0.25">
      <c r="B10" s="34"/>
      <c r="C10" s="14" t="s">
        <v>20</v>
      </c>
      <c r="D10" s="15" t="s">
        <v>15</v>
      </c>
      <c r="E10" s="16">
        <v>1</v>
      </c>
      <c r="F10" s="16">
        <v>3</v>
      </c>
      <c r="G10" s="17">
        <v>150000</v>
      </c>
      <c r="H10" s="17">
        <v>150000</v>
      </c>
      <c r="I10" s="17">
        <v>250000</v>
      </c>
      <c r="J10" s="18">
        <f>ROUND(SUM(G10:I10)/3,2)</f>
        <v>183333.33</v>
      </c>
      <c r="K10" s="11">
        <f>H10</f>
        <v>150000</v>
      </c>
      <c r="L10" s="19">
        <f>STDEV(G10:I10)/AVERAGE(G10:I10)*100</f>
        <v>31.491832864888686</v>
      </c>
      <c r="M10" s="20">
        <f>E10*K10</f>
        <v>150000</v>
      </c>
    </row>
    <row r="11" spans="2:13" ht="138" customHeight="1" x14ac:dyDescent="0.25">
      <c r="B11" s="34"/>
      <c r="C11" s="14" t="s">
        <v>21</v>
      </c>
      <c r="D11" s="15" t="s">
        <v>15</v>
      </c>
      <c r="E11" s="16">
        <v>1</v>
      </c>
      <c r="F11" s="16">
        <v>3</v>
      </c>
      <c r="G11" s="17">
        <v>250000</v>
      </c>
      <c r="H11" s="17">
        <v>250000</v>
      </c>
      <c r="I11" s="17">
        <v>150000</v>
      </c>
      <c r="J11" s="18">
        <f>ROUND(SUM(G11:I11)/3,2)</f>
        <v>216666.67</v>
      </c>
      <c r="K11" s="11">
        <f>H11</f>
        <v>250000</v>
      </c>
      <c r="L11" s="19">
        <f>STDEV(G11:I11)/AVERAGE(G11:I11)*100</f>
        <v>26.64693550105963</v>
      </c>
      <c r="M11" s="20">
        <f>E11*K11</f>
        <v>250000</v>
      </c>
    </row>
    <row r="12" spans="2:13" ht="148.5" x14ac:dyDescent="0.25">
      <c r="B12" s="34"/>
      <c r="C12" s="14" t="s">
        <v>22</v>
      </c>
      <c r="D12" s="15" t="s">
        <v>15</v>
      </c>
      <c r="E12" s="16">
        <v>1</v>
      </c>
      <c r="F12" s="16">
        <v>3</v>
      </c>
      <c r="G12" s="17">
        <v>100000</v>
      </c>
      <c r="H12" s="17">
        <v>100000</v>
      </c>
      <c r="I12" s="17">
        <v>100000</v>
      </c>
      <c r="J12" s="18">
        <f>ROUND(SUM(G12:I12)/3,2)</f>
        <v>100000</v>
      </c>
      <c r="K12" s="11">
        <f>H12</f>
        <v>100000</v>
      </c>
      <c r="L12" s="19">
        <f>STDEV(G12:I12)/AVERAGE(G12:I12)*100</f>
        <v>0</v>
      </c>
      <c r="M12" s="20">
        <f>E12*K12</f>
        <v>100000</v>
      </c>
    </row>
    <row r="13" spans="2:13" ht="33" x14ac:dyDescent="0.25">
      <c r="B13" s="35"/>
      <c r="C13" s="7" t="s">
        <v>23</v>
      </c>
      <c r="D13" s="8" t="s">
        <v>15</v>
      </c>
      <c r="E13" s="9">
        <v>1</v>
      </c>
      <c r="F13" s="9">
        <v>3</v>
      </c>
      <c r="G13" s="10">
        <f>G12+G11+G10+G9</f>
        <v>645075.27</v>
      </c>
      <c r="H13" s="10">
        <f>H12+H11+H10+H9</f>
        <v>690000</v>
      </c>
      <c r="I13" s="10">
        <f>I12+I11+I10+I9</f>
        <v>658100</v>
      </c>
      <c r="J13" s="10">
        <f t="shared" ref="J13" si="0">J12+J11+J10+J9</f>
        <v>664391.76</v>
      </c>
      <c r="K13" s="11">
        <v>645075.27</v>
      </c>
      <c r="L13" s="12">
        <f t="shared" ref="L13:L14" si="1">STDEV(G13:I13)/AVERAGE(G13:I13)*100</f>
        <v>3.4789405792625816</v>
      </c>
      <c r="M13" s="13">
        <f>M12+M11+M10+M9</f>
        <v>645075.27</v>
      </c>
    </row>
    <row r="14" spans="2:13" s="21" customFormat="1" ht="31.5" customHeight="1" x14ac:dyDescent="0.25">
      <c r="B14" s="22"/>
      <c r="C14" s="23" t="s">
        <v>16</v>
      </c>
      <c r="D14" s="8" t="s">
        <v>15</v>
      </c>
      <c r="E14" s="24">
        <v>1</v>
      </c>
      <c r="F14" s="23"/>
      <c r="G14" s="29">
        <f>G13+G8</f>
        <v>3225376.35</v>
      </c>
      <c r="H14" s="29">
        <f>H13+H8</f>
        <v>3450000</v>
      </c>
      <c r="I14" s="29">
        <f>I13+I8</f>
        <v>3290500</v>
      </c>
      <c r="J14" s="11">
        <v>3321958.79</v>
      </c>
      <c r="K14" s="11">
        <v>3225376.35</v>
      </c>
      <c r="L14" s="12">
        <f t="shared" si="1"/>
        <v>3.4789405792625816</v>
      </c>
      <c r="M14" s="13">
        <f>E14*K14</f>
        <v>3225376.35</v>
      </c>
    </row>
    <row r="16" spans="2:13" s="28" customFormat="1" ht="29.25" customHeight="1" x14ac:dyDescent="0.25">
      <c r="B16" s="49"/>
      <c r="C16" s="49"/>
      <c r="D16" s="49"/>
      <c r="E16" s="49"/>
      <c r="F16" s="49"/>
      <c r="G16" s="49"/>
      <c r="H16" s="49"/>
      <c r="I16" s="49"/>
      <c r="J16" s="49"/>
      <c r="K16" s="49"/>
    </row>
    <row r="17" spans="2:11" s="25" customFormat="1" ht="66" customHeight="1" x14ac:dyDescent="0.25">
      <c r="B17" s="50"/>
      <c r="C17" s="50"/>
      <c r="D17" s="51"/>
      <c r="E17" s="51"/>
      <c r="F17" s="51"/>
      <c r="G17" s="51"/>
      <c r="H17" s="51"/>
      <c r="I17" s="51"/>
      <c r="J17" s="52"/>
      <c r="K17" s="26"/>
    </row>
    <row r="18" spans="2:11" ht="26.25" customHeight="1" x14ac:dyDescent="0.25">
      <c r="B18" s="53"/>
      <c r="C18" s="54"/>
      <c r="D18" s="55"/>
      <c r="E18" s="56"/>
      <c r="F18" s="57"/>
      <c r="G18" s="57"/>
      <c r="H18" s="57"/>
      <c r="I18" s="57"/>
      <c r="J18" s="58"/>
      <c r="K18" s="27"/>
    </row>
    <row r="19" spans="2:11" ht="26.25" customHeight="1" x14ac:dyDescent="0.25">
      <c r="B19" s="53"/>
      <c r="C19" s="54"/>
      <c r="D19" s="55"/>
      <c r="E19" s="56"/>
      <c r="F19" s="57"/>
      <c r="G19" s="57"/>
      <c r="H19" s="57"/>
      <c r="I19" s="57"/>
      <c r="J19" s="58"/>
      <c r="K19" s="27"/>
    </row>
    <row r="20" spans="2:11" ht="26.25" customHeight="1" x14ac:dyDescent="0.25">
      <c r="B20" s="53"/>
      <c r="C20" s="54"/>
      <c r="D20" s="55"/>
      <c r="E20" s="56"/>
      <c r="F20" s="59"/>
      <c r="G20" s="59"/>
      <c r="H20" s="59"/>
      <c r="I20" s="59"/>
      <c r="J20" s="60"/>
      <c r="K20" s="27"/>
    </row>
    <row r="21" spans="2:11" x14ac:dyDescent="0.25">
      <c r="B21" s="53"/>
      <c r="C21" s="53"/>
      <c r="D21" s="53"/>
      <c r="E21" s="53"/>
      <c r="F21" s="53"/>
      <c r="G21" s="61"/>
      <c r="H21" s="61"/>
      <c r="I21" s="61"/>
      <c r="J21" s="53"/>
      <c r="K21" s="53"/>
    </row>
    <row r="22" spans="2:11" x14ac:dyDescent="0.25">
      <c r="B22" s="53"/>
      <c r="C22" s="53"/>
      <c r="D22" s="53"/>
      <c r="E22" s="53"/>
      <c r="F22" s="53"/>
      <c r="G22" s="61"/>
      <c r="H22" s="61"/>
      <c r="I22" s="61"/>
      <c r="J22" s="53"/>
      <c r="K22" s="53"/>
    </row>
    <row r="23" spans="2:11" x14ac:dyDescent="0.25">
      <c r="B23" s="53"/>
      <c r="C23" s="53"/>
      <c r="D23" s="53"/>
      <c r="E23" s="53"/>
      <c r="F23" s="53"/>
      <c r="G23" s="61"/>
      <c r="H23" s="61"/>
      <c r="I23" s="61"/>
      <c r="J23" s="53"/>
      <c r="K23" s="53"/>
    </row>
    <row r="24" spans="2:11" x14ac:dyDescent="0.25">
      <c r="B24" s="53"/>
      <c r="C24" s="62"/>
      <c r="D24" s="62"/>
      <c r="E24" s="53"/>
      <c r="F24" s="53"/>
      <c r="G24" s="53"/>
      <c r="H24" s="53"/>
      <c r="I24" s="53"/>
      <c r="J24" s="63"/>
      <c r="K24" s="63"/>
    </row>
    <row r="25" spans="2:11" x14ac:dyDescent="0.25">
      <c r="B25" s="53"/>
      <c r="C25" s="64"/>
      <c r="D25" s="64"/>
      <c r="E25" s="53"/>
      <c r="F25" s="53"/>
      <c r="G25" s="53"/>
      <c r="H25" s="53"/>
      <c r="I25" s="53"/>
      <c r="J25" s="65"/>
      <c r="K25" s="65"/>
    </row>
    <row r="26" spans="2:11" x14ac:dyDescent="0.25">
      <c r="B26" s="64"/>
      <c r="C26" s="62"/>
      <c r="D26" s="62"/>
      <c r="E26" s="53"/>
      <c r="F26" s="53"/>
      <c r="G26" s="53"/>
      <c r="H26" s="53"/>
      <c r="I26" s="53"/>
      <c r="J26" s="66"/>
      <c r="K26" s="66"/>
    </row>
    <row r="27" spans="2:11" x14ac:dyDescent="0.25">
      <c r="B27" s="64"/>
      <c r="C27" s="65"/>
      <c r="D27" s="65"/>
      <c r="E27" s="53"/>
      <c r="F27" s="53"/>
      <c r="G27" s="53"/>
      <c r="H27" s="53"/>
      <c r="I27" s="53"/>
      <c r="J27" s="66"/>
      <c r="K27" s="65"/>
    </row>
    <row r="28" spans="2:11" ht="32.25" customHeight="1" x14ac:dyDescent="0.25">
      <c r="B28" s="64"/>
      <c r="C28" s="63"/>
      <c r="D28" s="63"/>
      <c r="E28" s="53"/>
      <c r="F28" s="53"/>
      <c r="G28" s="53"/>
      <c r="H28" s="53"/>
      <c r="I28" s="53"/>
      <c r="J28" s="63"/>
      <c r="K28" s="63"/>
    </row>
    <row r="29" spans="2:11" x14ac:dyDescent="0.25">
      <c r="B29" s="65"/>
      <c r="C29" s="53"/>
      <c r="D29" s="53"/>
      <c r="E29" s="53"/>
      <c r="F29" s="53"/>
      <c r="G29" s="53"/>
      <c r="H29" s="53"/>
      <c r="I29" s="53"/>
      <c r="J29" s="53"/>
      <c r="K29" s="53"/>
    </row>
    <row r="30" spans="2:11" ht="22.5" customHeight="1" x14ac:dyDescent="0.25">
      <c r="B30" s="63"/>
      <c r="C30" s="63"/>
      <c r="D30" s="53"/>
      <c r="E30" s="67"/>
      <c r="F30" s="53"/>
      <c r="G30" s="53"/>
      <c r="H30" s="53"/>
      <c r="I30" s="53"/>
      <c r="J30" s="65"/>
      <c r="K30" s="53"/>
    </row>
    <row r="31" spans="2:11" x14ac:dyDescent="0.25">
      <c r="G31" s="1"/>
      <c r="H31" s="1"/>
      <c r="I31" s="1"/>
    </row>
    <row r="32" spans="2:11" x14ac:dyDescent="0.25">
      <c r="B32" s="46"/>
      <c r="C32" s="46"/>
      <c r="G32" s="1"/>
      <c r="H32" s="1"/>
      <c r="I32" s="1"/>
    </row>
  </sheetData>
  <mergeCells count="28">
    <mergeCell ref="K1:M1"/>
    <mergeCell ref="B32:C32"/>
    <mergeCell ref="D17:I17"/>
    <mergeCell ref="B30:C30"/>
    <mergeCell ref="D20:E20"/>
    <mergeCell ref="F19:I19"/>
    <mergeCell ref="F20:I20"/>
    <mergeCell ref="D18:E18"/>
    <mergeCell ref="D19:E19"/>
    <mergeCell ref="F18:I18"/>
    <mergeCell ref="C24:D24"/>
    <mergeCell ref="D2:L2"/>
    <mergeCell ref="B6:B7"/>
    <mergeCell ref="D6:D7"/>
    <mergeCell ref="E6:E7"/>
    <mergeCell ref="F6:F7"/>
    <mergeCell ref="C6:C7"/>
    <mergeCell ref="G6:I6"/>
    <mergeCell ref="J6:J7"/>
    <mergeCell ref="L6:L7"/>
    <mergeCell ref="B4:M4"/>
    <mergeCell ref="K6:K7"/>
    <mergeCell ref="M6:M7"/>
    <mergeCell ref="J24:K24"/>
    <mergeCell ref="C26:D26"/>
    <mergeCell ref="C28:D28"/>
    <mergeCell ref="J28:K28"/>
    <mergeCell ref="B9:B13"/>
  </mergeCells>
  <pageMargins left="0.25" right="0.25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H14"/>
  <sheetViews>
    <sheetView workbookViewId="0">
      <selection activeCell="F12" sqref="F12:F14"/>
    </sheetView>
  </sheetViews>
  <sheetFormatPr defaultRowHeight="15" x14ac:dyDescent="0.25"/>
  <cols>
    <col min="1" max="1" width="115.28515625" customWidth="1"/>
  </cols>
  <sheetData>
    <row r="11" spans="1:8" ht="15" customHeight="1" x14ac:dyDescent="0.25">
      <c r="A11" s="30" t="s">
        <v>0</v>
      </c>
      <c r="B11" s="32" t="s">
        <v>24</v>
      </c>
      <c r="C11" s="32"/>
      <c r="D11" s="32"/>
      <c r="E11" s="32"/>
      <c r="F11" s="47" t="s">
        <v>11</v>
      </c>
      <c r="G11" s="47"/>
      <c r="H11" s="47"/>
    </row>
    <row r="12" spans="1:8" ht="15" customHeight="1" x14ac:dyDescent="0.25">
      <c r="A12" s="31" t="s">
        <v>25</v>
      </c>
      <c r="B12" s="33" t="s">
        <v>26</v>
      </c>
      <c r="C12" s="33"/>
      <c r="D12" s="33"/>
      <c r="E12" s="33"/>
      <c r="F12" s="33" t="s">
        <v>27</v>
      </c>
      <c r="G12" s="33"/>
      <c r="H12" s="33"/>
    </row>
    <row r="13" spans="1:8" ht="15" customHeight="1" x14ac:dyDescent="0.25">
      <c r="A13" s="31" t="s">
        <v>28</v>
      </c>
      <c r="B13" s="33" t="s">
        <v>29</v>
      </c>
      <c r="C13" s="33"/>
      <c r="D13" s="33"/>
      <c r="E13" s="33"/>
      <c r="F13" s="33" t="s">
        <v>30</v>
      </c>
      <c r="G13" s="33"/>
      <c r="H13" s="33"/>
    </row>
    <row r="14" spans="1:8" ht="15" customHeight="1" x14ac:dyDescent="0.25">
      <c r="A14" s="31" t="s">
        <v>31</v>
      </c>
      <c r="B14" s="33" t="s">
        <v>32</v>
      </c>
      <c r="C14" s="33"/>
      <c r="D14" s="33"/>
      <c r="E14" s="33"/>
      <c r="F14" s="33" t="s">
        <v>33</v>
      </c>
      <c r="G14" s="33"/>
      <c r="H14" s="33"/>
    </row>
  </sheetData>
  <mergeCells count="1">
    <mergeCell ref="F11: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Потапов Александр Викторович</dc:creator>
  <cp:lastModifiedBy>Сорокина Наталия Валерьевна</cp:lastModifiedBy>
  <cp:lastPrinted>2026-07-28T12:50:39Z</cp:lastPrinted>
  <dcterms:created xsi:type="dcterms:W3CDTF">2019-06-04T05:05:16Z</dcterms:created>
  <dcterms:modified xsi:type="dcterms:W3CDTF">2026-07-31T08:54:49Z</dcterms:modified>
</cp:coreProperties>
</file>