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LD_D\Сорокина\work\Мои документы закупки\Отчеты\2026\ЗД\1 Макропрограмма\ЗД август 2026\ЗП-26-00000002421101    Поставка мод отдел 11.9  с там 4.1 метал Татарстан\"/>
    </mc:Choice>
  </mc:AlternateContent>
  <bookViews>
    <workbookView xWindow="0" yWindow="0" windowWidth="28800" windowHeight="11340"/>
  </bookViews>
  <sheets>
    <sheet name="Лист2" sheetId="2" r:id="rId1"/>
  </sheets>
  <definedNames>
    <definedName name="_xlnm.Print_Area" localSheetId="0">Лист2!$B$2:$M$39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2" l="1"/>
  <c r="L8" i="2"/>
  <c r="L54" i="2" l="1"/>
  <c r="L53" i="2"/>
  <c r="L52" i="2"/>
  <c r="L51" i="2"/>
  <c r="L50" i="2"/>
  <c r="L48" i="2"/>
  <c r="L47" i="2"/>
  <c r="L46" i="2"/>
  <c r="L45" i="2"/>
  <c r="L44" i="2"/>
  <c r="L42" i="2"/>
  <c r="L41" i="2"/>
  <c r="L40" i="2"/>
  <c r="L39" i="2"/>
  <c r="L38" i="2"/>
  <c r="L36" i="2"/>
  <c r="L35" i="2"/>
  <c r="L34" i="2"/>
  <c r="L33" i="2"/>
  <c r="L32" i="2"/>
  <c r="L30" i="2"/>
  <c r="L29" i="2"/>
  <c r="L28" i="2"/>
  <c r="L27" i="2"/>
  <c r="L26" i="2"/>
  <c r="L24" i="2"/>
  <c r="L23" i="2"/>
  <c r="L22" i="2"/>
  <c r="L21" i="2"/>
  <c r="L20" i="2"/>
  <c r="L18" i="2"/>
  <c r="L17" i="2"/>
  <c r="L16" i="2"/>
  <c r="L15" i="2"/>
  <c r="L14" i="2"/>
  <c r="L12" i="2"/>
  <c r="L11" i="2"/>
  <c r="L10" i="2"/>
  <c r="L9" i="2"/>
  <c r="K56" i="2"/>
  <c r="J44" i="2"/>
  <c r="J42" i="2"/>
  <c r="J41" i="2"/>
  <c r="J40" i="2"/>
  <c r="J39" i="2"/>
  <c r="J38" i="2"/>
  <c r="J36" i="2"/>
  <c r="J35" i="2"/>
  <c r="J34" i="2"/>
  <c r="J33" i="2"/>
  <c r="J32" i="2"/>
  <c r="J30" i="2"/>
  <c r="J29" i="2"/>
  <c r="J28" i="2"/>
  <c r="J27" i="2"/>
  <c r="J26" i="2"/>
  <c r="J24" i="2"/>
  <c r="J23" i="2"/>
  <c r="J22" i="2"/>
  <c r="J21" i="2"/>
  <c r="J20" i="2"/>
  <c r="J18" i="2"/>
  <c r="J19" i="2" s="1"/>
  <c r="J17" i="2"/>
  <c r="J16" i="2"/>
  <c r="J15" i="2"/>
  <c r="J14" i="2"/>
  <c r="J12" i="2"/>
  <c r="J11" i="2"/>
  <c r="J10" i="2"/>
  <c r="J9" i="2"/>
  <c r="J13" i="2" s="1"/>
  <c r="M55" i="2" l="1"/>
  <c r="G55" i="2"/>
  <c r="I55" i="2"/>
  <c r="H55" i="2"/>
  <c r="M54" i="2"/>
  <c r="J54" i="2"/>
  <c r="M53" i="2"/>
  <c r="J53" i="2"/>
  <c r="M52" i="2"/>
  <c r="J52" i="2"/>
  <c r="M51" i="2"/>
  <c r="J51" i="2"/>
  <c r="M50" i="2"/>
  <c r="J50" i="2"/>
  <c r="L55" i="2" l="1"/>
  <c r="J55" i="2"/>
  <c r="J48" i="2"/>
  <c r="J47" i="2"/>
  <c r="J46" i="2"/>
  <c r="J45" i="2"/>
  <c r="I13" i="2" l="1"/>
  <c r="I19" i="2"/>
  <c r="I25" i="2"/>
  <c r="I31" i="2"/>
  <c r="I37" i="2"/>
  <c r="I43" i="2"/>
  <c r="I49" i="2"/>
  <c r="I56" i="2" l="1"/>
  <c r="M49" i="2"/>
  <c r="H49" i="2"/>
  <c r="G49" i="2"/>
  <c r="L49" i="2" s="1"/>
  <c r="M48" i="2"/>
  <c r="M47" i="2"/>
  <c r="M46" i="2"/>
  <c r="M45" i="2"/>
  <c r="M44" i="2"/>
  <c r="J49" i="2" l="1"/>
  <c r="H43" i="2"/>
  <c r="H37" i="2"/>
  <c r="H31" i="2"/>
  <c r="H25" i="2"/>
  <c r="H19" i="2"/>
  <c r="G19" i="2" l="1"/>
  <c r="L19" i="2" s="1"/>
  <c r="G43" i="2"/>
  <c r="G37" i="2"/>
  <c r="G31" i="2"/>
  <c r="G25" i="2"/>
  <c r="L31" i="2" l="1"/>
  <c r="J31" i="2"/>
  <c r="L37" i="2"/>
  <c r="J37" i="2"/>
  <c r="L43" i="2"/>
  <c r="J43" i="2"/>
  <c r="L25" i="2"/>
  <c r="J25" i="2"/>
  <c r="G13" i="2"/>
  <c r="M43" i="2"/>
  <c r="M42" i="2"/>
  <c r="M41" i="2"/>
  <c r="M40" i="2"/>
  <c r="M39" i="2"/>
  <c r="M38" i="2"/>
  <c r="G56" i="2" l="1"/>
  <c r="M36" i="2"/>
  <c r="M35" i="2"/>
  <c r="M34" i="2"/>
  <c r="M33" i="2"/>
  <c r="M32" i="2"/>
  <c r="M31" i="2"/>
  <c r="M30" i="2"/>
  <c r="M29" i="2"/>
  <c r="M28" i="2"/>
  <c r="M27" i="2"/>
  <c r="M26" i="2"/>
  <c r="M37" i="2" l="1"/>
  <c r="M9" i="2" l="1"/>
  <c r="M10" i="2"/>
  <c r="M11" i="2"/>
  <c r="M12" i="2"/>
  <c r="M14" i="2"/>
  <c r="M15" i="2"/>
  <c r="M16" i="2"/>
  <c r="M17" i="2"/>
  <c r="M18" i="2"/>
  <c r="M20" i="2"/>
  <c r="M21" i="2"/>
  <c r="M22" i="2"/>
  <c r="M23" i="2"/>
  <c r="M24" i="2"/>
  <c r="M8" i="2"/>
  <c r="M25" i="2" l="1"/>
  <c r="M19" i="2"/>
  <c r="H13" i="2" l="1"/>
  <c r="H56" i="2" l="1"/>
  <c r="L13" i="2"/>
  <c r="M13" i="2"/>
  <c r="M56" i="2" s="1"/>
  <c r="J56" i="2" l="1"/>
  <c r="L56" i="2"/>
</calcChain>
</file>

<file path=xl/sharedStrings.xml><?xml version="1.0" encoding="utf-8"?>
<sst xmlns="http://schemas.openxmlformats.org/spreadsheetml/2006/main" count="115" uniqueCount="67">
  <si>
    <t>№</t>
  </si>
  <si>
    <t>Наименование товара,технические характеристики</t>
  </si>
  <si>
    <t>Единица измерения</t>
  </si>
  <si>
    <t>Количество ед. товара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</si>
  <si>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</si>
  <si>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</si>
  <si>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Коэффициент вариации цен V (%)</t>
  </si>
  <si>
    <t>ТАБЛИЦА РАСЧЕТА НАЧАЛЬНОЙ (МАКСИМАЛЬНОЙ) ЦЕНЫ ДОГОВОРА</t>
  </si>
  <si>
    <t>Источник 2</t>
  </si>
  <si>
    <t xml:space="preserve">Источник 1 </t>
  </si>
  <si>
    <t>Источник 3</t>
  </si>
  <si>
    <t>Минимальное значение НМЦ товаров, работ, услуг, руб.</t>
  </si>
  <si>
    <t>Минимальное значение за единицу</t>
  </si>
  <si>
    <t>НМЦ сред. значение  за единицу товара,
 работы,
 услуги, (руб.</t>
  </si>
  <si>
    <t>усл.ед.</t>
  </si>
  <si>
    <t>ИТОГО НМЦ, руб. с НДС:</t>
  </si>
  <si>
    <r>
      <t xml:space="preserve">                            Используемый метод:  </t>
    </r>
    <r>
      <rPr>
        <sz val="13"/>
        <rFont val="Times New Roman"/>
        <family val="1"/>
        <charset val="204"/>
      </rPr>
      <t xml:space="preserve">метод сопоставимых рыночных цен (анализ рынка)     </t>
    </r>
  </si>
  <si>
    <t>Поставка и монтаж модульных отделений почтовой связи площадью 11,9 кв. м. с тамбуром 4,1 кв.м., изготовленных из двух блок-модулей по технологии из металлических быстровозводимых конструкций, для нужд УФПС "Татарстан почтасы" АО «Почта России»</t>
  </si>
  <si>
    <t>Поставка модульного отделения почтовой связи (ОПС 422651)</t>
  </si>
  <si>
    <t>Монтаж модульного отделения почтовой связи (ОПС 422651)
 -  подготовка Площадки для монтажа Товара</t>
  </si>
  <si>
    <t>Монтаж модульного отделения почтовой связи (ОПС 422651)
- установка Товара на подготовленную Площадку с монтажом всех внутренних систем и комплектующих в соответствии с приложением № 3 к ТЗ;</t>
  </si>
  <si>
    <t xml:space="preserve">Монтаж модульного отделения почтовой связи (ОПС 422651)
- работы по наружному оформлению МОПС (в том числе подведение необходимых инженерных коммуникаций от централизованных сетей либо исполнение локальных решений) </t>
  </si>
  <si>
    <t>Монтаж модульного отделения почтовой связи (ОПС 422651)
- пусконаладочные работы / пусконаладочные мероприятия инженерного оборудования, инженерных систем, сетей и средств обеспечения пожарной безопасности и пожаротушения, включая специальные выносные устройства (СПС и СОУЭ) согласно комплектации Товара, указанной в приложениях № 2, 3 к ТЗ, в том числе подключение к внешним сетям.</t>
  </si>
  <si>
    <t>Итого Монтаж модульного отделения почтовой связи (ОПС 422651)</t>
  </si>
  <si>
    <t>Поставка модульного отделения почтовой связи (ОПС 422656)</t>
  </si>
  <si>
    <t>Монтаж модульного отделения почтовой связи (ОПС 422656)
 -  подготовка Площадки для монтажа Товара</t>
  </si>
  <si>
    <t>Монтаж модульного отделения почтовой связи (ОПС 422656)
- установка Товара на подготовленную Площадку с монтажом всех внутренних систем и комплектующих в соответствии с приложением № 3 к ТЗ;</t>
  </si>
  <si>
    <t xml:space="preserve">Монтаж модульного отделения почтовой связи (ОПС 422656)
- работы по наружному оформлению МОПС (в том числе подведение необходимых инженерных коммуникаций от централизованных сетей либо исполнение локальных решений) </t>
  </si>
  <si>
    <t>Монтаж модульного отделения почтовой связи (ОПС 422656)
- пусконаладочные работы / пусконаладочные мероприятия инженерного оборудования, инженерных систем, сетей и средств обеспечения пожарной безопасности и пожаротушения, включая специальные выносные устройства (СПС и СОУЭ) согласно комплектации Товара, указанной в приложениях № 2, 3 к ТЗ, в том числе подключение к внешним сетям.</t>
  </si>
  <si>
    <t>Итого Монтаж модульного отделения почтовой связи (ОПС 422656)</t>
  </si>
  <si>
    <t>Поставка модульного отделения почтовой связи (ОПС 422670)</t>
  </si>
  <si>
    <t>Монтаж модульного отделения почтовой связи (ОПС 422670)
 -  подготовка Площадки для монтажа Товара</t>
  </si>
  <si>
    <t>Монтаж модульного отделения почтовой связи (ОПС 422670)
- установка Товара на подготовленную Площадку с монтажом всех внутренних систем и комплектующих в соответствии с приложением № 3 к ТЗ;</t>
  </si>
  <si>
    <t xml:space="preserve">Монтаж модульного отделения почтовой связи (ОПС 422670)
- работы по наружному оформлению МОПС (в том числе подведение необходимых инженерных коммуникаций от централизованных сетей либо исполнение локальных решений) </t>
  </si>
  <si>
    <t>Монтаж модульного отделения почтовой связи (ОПС 422670)
- пусконаладочные работы / пусконаладочные мероприятия инженерного оборудования, инженерных систем, сетей и средств обеспечения пожарной безопасности и пожаротушения, включая специальные выносные устройства (СПС и СОУЭ) согласно комплектации Товара, указанной в приложениях № 2, 3 к ТЗ, в том числе подключение к внешним сетям.</t>
  </si>
  <si>
    <t>Итого Монтаж модульного отделения почтовой связи (ОПС422670)</t>
  </si>
  <si>
    <t>Поставка модульного отделения почтовой связи (ОПС 422955)</t>
  </si>
  <si>
    <t>Монтаж модульного отделения почтовой связи (ОПС 422955)
 -  подготовка Площадки для монтажа Товара</t>
  </si>
  <si>
    <t>Монтаж модульного отделения почтовой связи (ОПС  422955)
- установка Товара на подготовленную Площадку с монтажом всех внутренних систем и комплектующих в соответствии с приложением № 3 к ТЗ;</t>
  </si>
  <si>
    <t xml:space="preserve">Монтаж модульного отделения почтовой связи (ОПС  422955)
- работы по наружному оформлению МОПС (в том числе подведение необходимых инженерных коммуникаций от централизованных сетей либо исполнение локальных решений) </t>
  </si>
  <si>
    <t>Монтаж модульного отделения почтовой связи (ОПС 422955)
- пусконаладочные работы / пусконаладочные мероприятия инженерного оборудования, инженерных систем, сетей и средств обеспечения пожарной безопасности и пожаротушения, включая специальные выносные устройства (СПС и СОУЭ) согласно комплектации Товара, указанной в приложениях № 2, 3 к ТЗ, в том числе подключение к внешним сетям.</t>
  </si>
  <si>
    <t>Итого Монтаж модульного отделения почтовой связи (ОПС  422955)</t>
  </si>
  <si>
    <t>Поставка модульного отделения почтовой связи (ОПС 422965)</t>
  </si>
  <si>
    <t>Монтаж модульного отделения почтовой связи (ОПС 422965)
 -  подготовка Площадки для монтажа Товара</t>
  </si>
  <si>
    <t>Монтаж модульного отделения почтовой связи (ОПС 422965)
- установка Товара на подготовленную Площадку с монтажом всех внутренних систем и комплектующих в соответствии с приложением № 3 к ТЗ;</t>
  </si>
  <si>
    <t xml:space="preserve">Монтаж модульного отделения почтовой связи (ОПС 422965)
- работы по наружному оформлению МОПС (в том числе подведение необходимых инженерных коммуникаций от централизованных сетей либо исполнение локальных решений) </t>
  </si>
  <si>
    <t>Монтаж модульного отделения почтовой связи (ОПС 422965)
- пусконаладочные работы / пусконаладочные мероприятия инженерного оборудования, инженерных систем, сетей и средств обеспечения пожарной безопасности и пожаротушения, включая специальные выносные устройства (СПС и СОУЭ) согласно комплектации Товара, указанной в приложениях № 2, 3 к ТЗ, в том числе подключение к внешним сетям.</t>
  </si>
  <si>
    <t>Итого Монтаж модульного отделения почтовой связи (ОПС 422965)</t>
  </si>
  <si>
    <t>Поставка модульного отделения почтовой связи (ОПС 422967)</t>
  </si>
  <si>
    <t>Монтаж модульного отделения почтовой связи (ОПС 422967)
 -  подготовка Площадки для монтажа Товара</t>
  </si>
  <si>
    <t>Монтаж модульного отделения почтовой связи (ОПС 422967)
- установка Товара на подготовленную Площадку с монтажом всех внутренних систем и комплектующих в соответствии с приложением № 3 к ТЗ;</t>
  </si>
  <si>
    <t xml:space="preserve">Монтаж модульного отделения почтовой связи (ОПС 422967)
- работы по наружному оформлению МОПС (в том числе подведение необходимых инженерных коммуникаций от централизованных сетей либо исполнение локальных решений) </t>
  </si>
  <si>
    <t>Монтаж модульного отделения почтовой связи (ОПС 422967)
- пусконаладочные работы / пусконаладочные мероприятия инженерного оборудования, инженерных систем, сетей и средств обеспечения пожарной безопасности и пожаротушения, включая специальные выносные устройства (СПС и СОУЭ) согласно комплектации Товара, указанной в приложениях № 2, 3 к ТЗ, в том числе подключение к внешним сетям.</t>
  </si>
  <si>
    <t>Итого Монтаж модульного отделения почтовой связи (ОПС422967)</t>
  </si>
  <si>
    <t>Поставка модульного отделения почтовой связи (ОПС 422970)</t>
  </si>
  <si>
    <t>Монтаж модульного отделения почтовой связи (ОПС 422970)
 -  подготовка Площадки для монтажа Товара</t>
  </si>
  <si>
    <t>Монтаж модульного отделения почтовой связи (ОПС 422970)
- установка Товара на подготовленную Площадку с монтажом всех внутренних систем и комплектующих в соответствии с приложением № 3 к ТЗ;</t>
  </si>
  <si>
    <t xml:space="preserve">Монтаж модульного отделения почтовой связи (ОПС 422970)
- работы по наружному оформлению МОПС (в том числе подведение необходимых инженерных коммуникаций от централизованных сетей либо исполнение локальных решений) </t>
  </si>
  <si>
    <t>Монтаж модульного отделения почтовой связи (ОПС 422970)
- пусконаладочные работы / пусконаладочные мероприятия инженерного оборудования, инженерных систем, сетей и средств обеспечения пожарной безопасности и пожаротушения, включая специальные выносные устройства (СПС и СОУЭ) согласно комплектации Товара, указанной в приложениях № 2, 3 к ТЗ, в том числе подключение к внешним сетям.</t>
  </si>
  <si>
    <t>Итого Монтаж модульного отделения почтовой связи (ОПС 422970)</t>
  </si>
  <si>
    <t>Поставка модульного отделения почтовой связи (ОПС 423984)</t>
  </si>
  <si>
    <t>Монтаж модульного отделения почтовой связи (ОПС 423984)
 -  подготовка Площадки для монтажа Товара</t>
  </si>
  <si>
    <t>Монтаж модульного отделения почтовой связи (ОПС 423984)
- установка Товара на подготовленную Площадку с монтажом всех внутренних систем и комплектующих в соответствии с приложением № 3 к ТЗ;</t>
  </si>
  <si>
    <t xml:space="preserve">Монтаж модульного отделения почтовой связи (ОПС 423984)
- работы по наружному оформлению МОПС (в том числе подведение необходимых инженерных коммуникаций от централизованных сетей либо исполнение локальных решений) </t>
  </si>
  <si>
    <t>Монтаж модульного отделения почтовой связи (ОПС 423984)
- пусконаладочные работы / пусконаладочные мероприятия инженерного оборудования, инженерных систем, сетей и средств обеспечения пожарной безопасности и пожаротушения, включая специальные выносные устройства (СПС и СОУЭ) согласно комплектации Товара, указанной в приложениях № 2, 3 к ТЗ, в том числе подключение к внешним сетям.</t>
  </si>
  <si>
    <t>Итого Монтаж модульного отделения почтовой связи (ОПС 423984)</t>
  </si>
  <si>
    <t>Приложение № 1 к части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</si>
</sst>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6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/>
    <xf numFmtId="164" fontId="1" fillId="0" borderId="0" xfId="0" applyNumberFormat="1" applyFont="1"/>
    <xf numFmtId="164" fontId="2" fillId="0" borderId="0" xfId="0" applyNumberFormat="1" applyFont="1" applyFill="1" applyAlignment="1"/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vertical="center"/>
    </xf>
    <xf numFmtId="164" fontId="1" fillId="0" borderId="0" xfId="0" applyNumberFormat="1" applyFont="1" applyFill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/>
    <xf numFmtId="4" fontId="1" fillId="0" borderId="0" xfId="0" applyNumberFormat="1" applyFont="1"/>
    <xf numFmtId="0" fontId="1" fillId="0" borderId="4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/>
    </xf>
    <xf numFmtId="0" fontId="1" fillId="0" borderId="0" xfId="0" applyFont="1" applyBorder="1"/>
    <xf numFmtId="164" fontId="1" fillId="0" borderId="0" xfId="0" applyNumberFormat="1" applyFont="1" applyFill="1" applyBorder="1"/>
    <xf numFmtId="164" fontId="1" fillId="0" borderId="0" xfId="0" applyNumberFormat="1" applyFont="1" applyBorder="1"/>
    <xf numFmtId="0" fontId="1" fillId="0" borderId="0" xfId="0" applyFont="1" applyFill="1" applyBorder="1"/>
    <xf numFmtId="0" fontId="2" fillId="0" borderId="0" xfId="0" applyFont="1" applyBorder="1"/>
    <xf numFmtId="0" fontId="2" fillId="0" borderId="0" xfId="0" applyFont="1" applyFill="1" applyBorder="1"/>
    <xf numFmtId="0" fontId="1" fillId="0" borderId="0" xfId="0" applyFont="1" applyBorder="1" applyAlignment="1">
      <alignment wrapText="1"/>
    </xf>
    <xf numFmtId="0" fontId="4" fillId="0" borderId="0" xfId="0" applyFont="1" applyFill="1" applyBorder="1" applyAlignment="1">
      <alignment wrapText="1"/>
    </xf>
    <xf numFmtId="14" fontId="1" fillId="0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right" vertical="top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left"/>
    </xf>
    <xf numFmtId="1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center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75"/>
  <sheetViews>
    <sheetView tabSelected="1" zoomScale="70" zoomScaleNormal="70" workbookViewId="0">
      <selection activeCell="J9" sqref="J9"/>
    </sheetView>
  </sheetViews>
  <sheetFormatPr defaultRowHeight="16.5" x14ac:dyDescent="0.25"/>
  <cols>
    <col min="1" max="1" width="2.42578125" style="1" customWidth="1"/>
    <col min="2" max="2" width="7.7109375" style="1" customWidth="1"/>
    <col min="3" max="3" width="54.5703125" style="1" customWidth="1"/>
    <col min="4" max="4" width="11.7109375" style="1" customWidth="1"/>
    <col min="5" max="5" width="12.140625" style="1" customWidth="1"/>
    <col min="6" max="6" width="14.28515625" style="1" customWidth="1"/>
    <col min="7" max="7" width="20" style="26" bestFit="1" customWidth="1"/>
    <col min="8" max="8" width="20.140625" style="26" customWidth="1"/>
    <col min="9" max="9" width="20.140625" style="3" customWidth="1"/>
    <col min="10" max="10" width="20.140625" style="1" customWidth="1"/>
    <col min="11" max="11" width="20.140625" style="29" customWidth="1"/>
    <col min="12" max="12" width="10.7109375" style="1" customWidth="1"/>
    <col min="13" max="13" width="20.28515625" style="1" customWidth="1"/>
    <col min="14" max="16" width="9.140625" style="1"/>
    <col min="17" max="17" width="14.7109375" style="1" bestFit="1" customWidth="1"/>
    <col min="18" max="16384" width="9.140625" style="1"/>
  </cols>
  <sheetData>
    <row r="1" spans="2:17" x14ac:dyDescent="0.25">
      <c r="K1" s="68" t="s">
        <v>66</v>
      </c>
      <c r="L1" s="68"/>
      <c r="M1" s="68"/>
    </row>
    <row r="2" spans="2:17" x14ac:dyDescent="0.25">
      <c r="D2" s="33" t="s">
        <v>7</v>
      </c>
      <c r="E2" s="34"/>
      <c r="F2" s="34"/>
      <c r="G2" s="34"/>
      <c r="H2" s="34"/>
      <c r="I2" s="34"/>
      <c r="J2" s="34"/>
      <c r="K2" s="34"/>
      <c r="L2" s="34"/>
      <c r="M2" s="2"/>
    </row>
    <row r="4" spans="2:17" ht="42" customHeight="1" x14ac:dyDescent="0.25">
      <c r="B4" s="38" t="s">
        <v>17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2:17" x14ac:dyDescent="0.25">
      <c r="C5" s="4" t="s">
        <v>16</v>
      </c>
      <c r="H5" s="4"/>
      <c r="I5" s="4"/>
    </row>
    <row r="6" spans="2:17" ht="75.75" customHeight="1" x14ac:dyDescent="0.25">
      <c r="B6" s="35" t="s">
        <v>0</v>
      </c>
      <c r="C6" s="36" t="s">
        <v>1</v>
      </c>
      <c r="D6" s="36" t="s">
        <v>2</v>
      </c>
      <c r="E6" s="36" t="s">
        <v>3</v>
      </c>
      <c r="F6" s="36" t="s">
        <v>4</v>
      </c>
      <c r="G6" s="37" t="s">
        <v>5</v>
      </c>
      <c r="H6" s="37"/>
      <c r="I6" s="37"/>
      <c r="J6" s="36" t="s">
        <v>13</v>
      </c>
      <c r="K6" s="40" t="s">
        <v>12</v>
      </c>
      <c r="L6" s="36" t="s">
        <v>6</v>
      </c>
      <c r="M6" s="42" t="s">
        <v>11</v>
      </c>
    </row>
    <row r="7" spans="2:17" x14ac:dyDescent="0.25">
      <c r="B7" s="35"/>
      <c r="C7" s="36"/>
      <c r="D7" s="36"/>
      <c r="E7" s="36"/>
      <c r="F7" s="36"/>
      <c r="G7" s="16" t="s">
        <v>9</v>
      </c>
      <c r="H7" s="16" t="s">
        <v>8</v>
      </c>
      <c r="I7" s="16" t="s">
        <v>10</v>
      </c>
      <c r="J7" s="36"/>
      <c r="K7" s="41"/>
      <c r="L7" s="36"/>
      <c r="M7" s="42"/>
    </row>
    <row r="8" spans="2:17" ht="33" x14ac:dyDescent="0.25">
      <c r="B8" s="5">
        <v>1</v>
      </c>
      <c r="C8" s="6" t="s">
        <v>18</v>
      </c>
      <c r="D8" s="7" t="s">
        <v>14</v>
      </c>
      <c r="E8" s="8">
        <v>1</v>
      </c>
      <c r="F8" s="8">
        <v>3</v>
      </c>
      <c r="G8" s="9">
        <v>3300000</v>
      </c>
      <c r="H8" s="9">
        <v>3100000</v>
      </c>
      <c r="I8" s="9">
        <v>3470000</v>
      </c>
      <c r="J8" s="10">
        <f>ROUND(SUM(G8:I8)/3,2)</f>
        <v>3290000</v>
      </c>
      <c r="K8" s="9">
        <v>3100000</v>
      </c>
      <c r="L8" s="11">
        <f>STDEV(G8:I8)/AVERAGE(G8:I8)*100</f>
        <v>5.6292581086480649</v>
      </c>
      <c r="M8" s="12">
        <f t="shared" ref="M8:M55" si="0">E8*K8</f>
        <v>3100000</v>
      </c>
    </row>
    <row r="9" spans="2:17" ht="49.5" x14ac:dyDescent="0.25">
      <c r="B9" s="31">
        <v>2</v>
      </c>
      <c r="C9" s="13" t="s">
        <v>19</v>
      </c>
      <c r="D9" s="14" t="s">
        <v>14</v>
      </c>
      <c r="E9" s="15">
        <v>1</v>
      </c>
      <c r="F9" s="15">
        <v>3</v>
      </c>
      <c r="G9" s="16">
        <v>754300</v>
      </c>
      <c r="H9" s="16">
        <v>705000</v>
      </c>
      <c r="I9" s="16">
        <v>790600</v>
      </c>
      <c r="J9" s="17">
        <f t="shared" ref="J8:J18" si="1">ROUND(SUM(G9:I9)/3,2)</f>
        <v>749966.67</v>
      </c>
      <c r="K9" s="16">
        <v>705000</v>
      </c>
      <c r="L9" s="18">
        <f t="shared" ref="L8:L56" si="2">STDEV(G9:I9)/AVERAGE(G9:I9)*100</f>
        <v>5.7288159355964821</v>
      </c>
      <c r="M9" s="12">
        <f t="shared" si="0"/>
        <v>705000</v>
      </c>
    </row>
    <row r="10" spans="2:17" ht="99" x14ac:dyDescent="0.25">
      <c r="B10" s="31"/>
      <c r="C10" s="13" t="s">
        <v>20</v>
      </c>
      <c r="D10" s="14" t="s">
        <v>14</v>
      </c>
      <c r="E10" s="15">
        <v>1</v>
      </c>
      <c r="F10" s="15">
        <v>3</v>
      </c>
      <c r="G10" s="16">
        <v>197000</v>
      </c>
      <c r="H10" s="16">
        <v>184000</v>
      </c>
      <c r="I10" s="16">
        <v>206000</v>
      </c>
      <c r="J10" s="17">
        <f t="shared" si="1"/>
        <v>195666.67</v>
      </c>
      <c r="K10" s="16">
        <v>184000</v>
      </c>
      <c r="L10" s="18">
        <f t="shared" si="2"/>
        <v>5.652695067474296</v>
      </c>
      <c r="M10" s="12">
        <f t="shared" si="0"/>
        <v>184000</v>
      </c>
    </row>
    <row r="11" spans="2:17" ht="138" customHeight="1" x14ac:dyDescent="0.25">
      <c r="B11" s="31"/>
      <c r="C11" s="13" t="s">
        <v>21</v>
      </c>
      <c r="D11" s="14" t="s">
        <v>14</v>
      </c>
      <c r="E11" s="15">
        <v>1</v>
      </c>
      <c r="F11" s="15">
        <v>3</v>
      </c>
      <c r="G11" s="16">
        <v>499700</v>
      </c>
      <c r="H11" s="16">
        <v>467000</v>
      </c>
      <c r="I11" s="16">
        <v>523000</v>
      </c>
      <c r="J11" s="17">
        <f t="shared" si="1"/>
        <v>496566.67</v>
      </c>
      <c r="K11" s="16">
        <v>467000</v>
      </c>
      <c r="L11" s="18">
        <f t="shared" si="2"/>
        <v>5.665136766260825</v>
      </c>
      <c r="M11" s="12">
        <f t="shared" si="0"/>
        <v>467000</v>
      </c>
    </row>
    <row r="12" spans="2:17" ht="165" x14ac:dyDescent="0.25">
      <c r="B12" s="31"/>
      <c r="C12" s="13" t="s">
        <v>22</v>
      </c>
      <c r="D12" s="14" t="s">
        <v>14</v>
      </c>
      <c r="E12" s="15">
        <v>1</v>
      </c>
      <c r="F12" s="15">
        <v>3</v>
      </c>
      <c r="G12" s="16">
        <v>47000</v>
      </c>
      <c r="H12" s="16">
        <v>44000</v>
      </c>
      <c r="I12" s="16">
        <v>52000</v>
      </c>
      <c r="J12" s="17">
        <f t="shared" si="1"/>
        <v>47666.67</v>
      </c>
      <c r="K12" s="16">
        <v>44000</v>
      </c>
      <c r="L12" s="18">
        <f t="shared" si="2"/>
        <v>8.4785703867007989</v>
      </c>
      <c r="M12" s="12">
        <f t="shared" si="0"/>
        <v>44000</v>
      </c>
      <c r="Q12" s="30"/>
    </row>
    <row r="13" spans="2:17" ht="33" x14ac:dyDescent="0.25">
      <c r="B13" s="32"/>
      <c r="C13" s="6" t="s">
        <v>23</v>
      </c>
      <c r="D13" s="7" t="s">
        <v>14</v>
      </c>
      <c r="E13" s="8">
        <v>1</v>
      </c>
      <c r="F13" s="8">
        <v>3</v>
      </c>
      <c r="G13" s="9">
        <f>G12+G11+G10+G9</f>
        <v>1498000</v>
      </c>
      <c r="H13" s="9">
        <f>H12+H11+H10+H9</f>
        <v>1400000</v>
      </c>
      <c r="I13" s="9">
        <f t="shared" ref="I13:J13" si="3">I12+I11+I10+I9</f>
        <v>1571600</v>
      </c>
      <c r="J13" s="9">
        <f t="shared" si="3"/>
        <v>1489866.6800000002</v>
      </c>
      <c r="K13" s="9">
        <v>1400000</v>
      </c>
      <c r="L13" s="11">
        <f t="shared" si="2"/>
        <v>5.7782779103478363</v>
      </c>
      <c r="M13" s="12">
        <f t="shared" si="0"/>
        <v>1400000</v>
      </c>
    </row>
    <row r="14" spans="2:17" ht="33" x14ac:dyDescent="0.25">
      <c r="B14" s="19">
        <v>3</v>
      </c>
      <c r="C14" s="6" t="s">
        <v>24</v>
      </c>
      <c r="D14" s="7" t="s">
        <v>14</v>
      </c>
      <c r="E14" s="8">
        <v>1</v>
      </c>
      <c r="F14" s="8">
        <v>3</v>
      </c>
      <c r="G14" s="9">
        <v>3300000</v>
      </c>
      <c r="H14" s="9">
        <v>3100000</v>
      </c>
      <c r="I14" s="9">
        <v>3470000</v>
      </c>
      <c r="J14" s="10">
        <f t="shared" si="1"/>
        <v>3290000</v>
      </c>
      <c r="K14" s="9">
        <v>3100000</v>
      </c>
      <c r="L14" s="11">
        <f t="shared" si="2"/>
        <v>5.6292581086480649</v>
      </c>
      <c r="M14" s="12">
        <f t="shared" si="0"/>
        <v>3100000</v>
      </c>
    </row>
    <row r="15" spans="2:17" ht="49.5" x14ac:dyDescent="0.25">
      <c r="B15" s="43">
        <v>4</v>
      </c>
      <c r="C15" s="13" t="s">
        <v>25</v>
      </c>
      <c r="D15" s="14" t="s">
        <v>14</v>
      </c>
      <c r="E15" s="15">
        <v>1</v>
      </c>
      <c r="F15" s="15">
        <v>3</v>
      </c>
      <c r="G15" s="16">
        <v>754300</v>
      </c>
      <c r="H15" s="16">
        <v>705000</v>
      </c>
      <c r="I15" s="16">
        <v>790600</v>
      </c>
      <c r="J15" s="17">
        <f t="shared" ref="J15" si="4">ROUND(SUM(G15:I15)/3,2)</f>
        <v>749966.67</v>
      </c>
      <c r="K15" s="16">
        <v>705000</v>
      </c>
      <c r="L15" s="18">
        <f t="shared" si="2"/>
        <v>5.7288159355964821</v>
      </c>
      <c r="M15" s="12">
        <f t="shared" si="0"/>
        <v>705000</v>
      </c>
    </row>
    <row r="16" spans="2:17" ht="99" x14ac:dyDescent="0.25">
      <c r="B16" s="31"/>
      <c r="C16" s="13" t="s">
        <v>26</v>
      </c>
      <c r="D16" s="14" t="s">
        <v>14</v>
      </c>
      <c r="E16" s="15">
        <v>1</v>
      </c>
      <c r="F16" s="15">
        <v>3</v>
      </c>
      <c r="G16" s="16">
        <v>197000</v>
      </c>
      <c r="H16" s="16">
        <v>184000</v>
      </c>
      <c r="I16" s="16">
        <v>206000</v>
      </c>
      <c r="J16" s="17">
        <f t="shared" si="1"/>
        <v>195666.67</v>
      </c>
      <c r="K16" s="16">
        <v>184000</v>
      </c>
      <c r="L16" s="18">
        <f t="shared" si="2"/>
        <v>5.652695067474296</v>
      </c>
      <c r="M16" s="12">
        <f t="shared" si="0"/>
        <v>184000</v>
      </c>
    </row>
    <row r="17" spans="2:13" ht="99" x14ac:dyDescent="0.25">
      <c r="B17" s="31"/>
      <c r="C17" s="13" t="s">
        <v>27</v>
      </c>
      <c r="D17" s="14" t="s">
        <v>14</v>
      </c>
      <c r="E17" s="15">
        <v>1</v>
      </c>
      <c r="F17" s="15">
        <v>3</v>
      </c>
      <c r="G17" s="16">
        <v>499700</v>
      </c>
      <c r="H17" s="16">
        <v>467000</v>
      </c>
      <c r="I17" s="16">
        <v>523000</v>
      </c>
      <c r="J17" s="17">
        <f t="shared" si="1"/>
        <v>496566.67</v>
      </c>
      <c r="K17" s="16">
        <v>467000</v>
      </c>
      <c r="L17" s="18">
        <f t="shared" si="2"/>
        <v>5.665136766260825</v>
      </c>
      <c r="M17" s="12">
        <f t="shared" si="0"/>
        <v>467000</v>
      </c>
    </row>
    <row r="18" spans="2:13" ht="165" x14ac:dyDescent="0.25">
      <c r="B18" s="31"/>
      <c r="C18" s="13" t="s">
        <v>28</v>
      </c>
      <c r="D18" s="14" t="s">
        <v>14</v>
      </c>
      <c r="E18" s="15">
        <v>1</v>
      </c>
      <c r="F18" s="15">
        <v>3</v>
      </c>
      <c r="G18" s="16">
        <v>47000</v>
      </c>
      <c r="H18" s="16">
        <v>44000</v>
      </c>
      <c r="I18" s="16">
        <v>52000</v>
      </c>
      <c r="J18" s="17">
        <f t="shared" si="1"/>
        <v>47666.67</v>
      </c>
      <c r="K18" s="16">
        <v>44000</v>
      </c>
      <c r="L18" s="18">
        <f t="shared" si="2"/>
        <v>8.4785703867007989</v>
      </c>
      <c r="M18" s="12">
        <f t="shared" si="0"/>
        <v>44000</v>
      </c>
    </row>
    <row r="19" spans="2:13" ht="33" x14ac:dyDescent="0.25">
      <c r="B19" s="32"/>
      <c r="C19" s="6" t="s">
        <v>29</v>
      </c>
      <c r="D19" s="7" t="s">
        <v>14</v>
      </c>
      <c r="E19" s="8">
        <v>1</v>
      </c>
      <c r="F19" s="8">
        <v>3</v>
      </c>
      <c r="G19" s="9">
        <f>G18+G17+G16+G15</f>
        <v>1498000</v>
      </c>
      <c r="H19" s="9">
        <f>H18+H17+H16+H15</f>
        <v>1400000</v>
      </c>
      <c r="I19" s="9">
        <f t="shared" ref="I19:J19" si="5">I18+I17+I16+I15</f>
        <v>1571600</v>
      </c>
      <c r="J19" s="9">
        <f t="shared" si="5"/>
        <v>1489866.6800000002</v>
      </c>
      <c r="K19" s="9">
        <v>1400000</v>
      </c>
      <c r="L19" s="11">
        <f t="shared" si="2"/>
        <v>5.7782779103478363</v>
      </c>
      <c r="M19" s="12">
        <f t="shared" si="0"/>
        <v>1400000</v>
      </c>
    </row>
    <row r="20" spans="2:13" ht="33" x14ac:dyDescent="0.25">
      <c r="B20" s="19">
        <v>5</v>
      </c>
      <c r="C20" s="6" t="s">
        <v>30</v>
      </c>
      <c r="D20" s="7" t="s">
        <v>14</v>
      </c>
      <c r="E20" s="8">
        <v>1</v>
      </c>
      <c r="F20" s="8">
        <v>3</v>
      </c>
      <c r="G20" s="9">
        <v>3300000</v>
      </c>
      <c r="H20" s="9">
        <v>3100000</v>
      </c>
      <c r="I20" s="9">
        <v>3470000</v>
      </c>
      <c r="J20" s="10">
        <f t="shared" ref="J20:J43" si="6">ROUND(SUM(G20:I20)/3,2)</f>
        <v>3290000</v>
      </c>
      <c r="K20" s="9">
        <v>3100000</v>
      </c>
      <c r="L20" s="18">
        <f t="shared" si="2"/>
        <v>5.6292581086480649</v>
      </c>
      <c r="M20" s="12">
        <f t="shared" si="0"/>
        <v>3100000</v>
      </c>
    </row>
    <row r="21" spans="2:13" ht="49.5" x14ac:dyDescent="0.25">
      <c r="B21" s="43">
        <v>6</v>
      </c>
      <c r="C21" s="13" t="s">
        <v>31</v>
      </c>
      <c r="D21" s="14" t="s">
        <v>14</v>
      </c>
      <c r="E21" s="15">
        <v>1</v>
      </c>
      <c r="F21" s="15">
        <v>3</v>
      </c>
      <c r="G21" s="16">
        <v>754300</v>
      </c>
      <c r="H21" s="16">
        <v>705000</v>
      </c>
      <c r="I21" s="16">
        <v>790600</v>
      </c>
      <c r="J21" s="17">
        <f t="shared" si="6"/>
        <v>749966.67</v>
      </c>
      <c r="K21" s="16">
        <v>705000</v>
      </c>
      <c r="L21" s="18">
        <f t="shared" si="2"/>
        <v>5.7288159355964821</v>
      </c>
      <c r="M21" s="12">
        <f t="shared" si="0"/>
        <v>705000</v>
      </c>
    </row>
    <row r="22" spans="2:13" ht="99" x14ac:dyDescent="0.25">
      <c r="B22" s="31"/>
      <c r="C22" s="13" t="s">
        <v>32</v>
      </c>
      <c r="D22" s="14" t="s">
        <v>14</v>
      </c>
      <c r="E22" s="15">
        <v>1</v>
      </c>
      <c r="F22" s="15">
        <v>3</v>
      </c>
      <c r="G22" s="16">
        <v>197000</v>
      </c>
      <c r="H22" s="16">
        <v>184000</v>
      </c>
      <c r="I22" s="16">
        <v>206000</v>
      </c>
      <c r="J22" s="17">
        <f t="shared" si="6"/>
        <v>195666.67</v>
      </c>
      <c r="K22" s="16">
        <v>184000</v>
      </c>
      <c r="L22" s="18">
        <f t="shared" si="2"/>
        <v>5.652695067474296</v>
      </c>
      <c r="M22" s="12">
        <f t="shared" si="0"/>
        <v>184000</v>
      </c>
    </row>
    <row r="23" spans="2:13" ht="99" x14ac:dyDescent="0.25">
      <c r="B23" s="31"/>
      <c r="C23" s="13" t="s">
        <v>33</v>
      </c>
      <c r="D23" s="14" t="s">
        <v>14</v>
      </c>
      <c r="E23" s="15">
        <v>1</v>
      </c>
      <c r="F23" s="15">
        <v>3</v>
      </c>
      <c r="G23" s="16">
        <v>499700</v>
      </c>
      <c r="H23" s="16">
        <v>467000</v>
      </c>
      <c r="I23" s="16">
        <v>523000</v>
      </c>
      <c r="J23" s="17">
        <f t="shared" si="6"/>
        <v>496566.67</v>
      </c>
      <c r="K23" s="16">
        <v>467000</v>
      </c>
      <c r="L23" s="18">
        <f t="shared" si="2"/>
        <v>5.665136766260825</v>
      </c>
      <c r="M23" s="12">
        <f t="shared" si="0"/>
        <v>467000</v>
      </c>
    </row>
    <row r="24" spans="2:13" ht="165" x14ac:dyDescent="0.25">
      <c r="B24" s="31"/>
      <c r="C24" s="13" t="s">
        <v>34</v>
      </c>
      <c r="D24" s="14" t="s">
        <v>14</v>
      </c>
      <c r="E24" s="15">
        <v>1</v>
      </c>
      <c r="F24" s="15">
        <v>3</v>
      </c>
      <c r="G24" s="16">
        <v>47000</v>
      </c>
      <c r="H24" s="16">
        <v>44000</v>
      </c>
      <c r="I24" s="16">
        <v>52000</v>
      </c>
      <c r="J24" s="17">
        <f t="shared" si="6"/>
        <v>47666.67</v>
      </c>
      <c r="K24" s="16">
        <v>44000</v>
      </c>
      <c r="L24" s="18">
        <f t="shared" si="2"/>
        <v>8.4785703867007989</v>
      </c>
      <c r="M24" s="12">
        <f t="shared" si="0"/>
        <v>44000</v>
      </c>
    </row>
    <row r="25" spans="2:13" ht="33" x14ac:dyDescent="0.25">
      <c r="B25" s="32"/>
      <c r="C25" s="6" t="s">
        <v>35</v>
      </c>
      <c r="D25" s="7" t="s">
        <v>14</v>
      </c>
      <c r="E25" s="8">
        <v>1</v>
      </c>
      <c r="F25" s="8">
        <v>3</v>
      </c>
      <c r="G25" s="9">
        <f>G24+G23+G22+G21</f>
        <v>1498000</v>
      </c>
      <c r="H25" s="9">
        <f>H24+H23+H22+H21</f>
        <v>1400000</v>
      </c>
      <c r="I25" s="9">
        <f t="shared" ref="I25" si="7">I24+I23+I22+I21</f>
        <v>1571600</v>
      </c>
      <c r="J25" s="17">
        <f t="shared" si="6"/>
        <v>1489866.67</v>
      </c>
      <c r="K25" s="9">
        <v>1400000</v>
      </c>
      <c r="L25" s="18">
        <f t="shared" si="2"/>
        <v>5.7782779103478363</v>
      </c>
      <c r="M25" s="12">
        <f t="shared" si="0"/>
        <v>1400000</v>
      </c>
    </row>
    <row r="26" spans="2:13" ht="33" x14ac:dyDescent="0.25">
      <c r="B26" s="19">
        <v>7</v>
      </c>
      <c r="C26" s="6" t="s">
        <v>36</v>
      </c>
      <c r="D26" s="7" t="s">
        <v>14</v>
      </c>
      <c r="E26" s="8">
        <v>1</v>
      </c>
      <c r="F26" s="8">
        <v>3</v>
      </c>
      <c r="G26" s="9">
        <v>3300000</v>
      </c>
      <c r="H26" s="9">
        <v>3100000</v>
      </c>
      <c r="I26" s="9">
        <v>3470000</v>
      </c>
      <c r="J26" s="10">
        <f t="shared" si="6"/>
        <v>3290000</v>
      </c>
      <c r="K26" s="9">
        <v>3100000</v>
      </c>
      <c r="L26" s="18">
        <f t="shared" si="2"/>
        <v>5.6292581086480649</v>
      </c>
      <c r="M26" s="12">
        <f t="shared" si="0"/>
        <v>3100000</v>
      </c>
    </row>
    <row r="27" spans="2:13" ht="49.5" x14ac:dyDescent="0.25">
      <c r="B27" s="43">
        <v>8</v>
      </c>
      <c r="C27" s="13" t="s">
        <v>37</v>
      </c>
      <c r="D27" s="14" t="s">
        <v>14</v>
      </c>
      <c r="E27" s="23">
        <v>1</v>
      </c>
      <c r="F27" s="23">
        <v>3</v>
      </c>
      <c r="G27" s="16">
        <v>754300</v>
      </c>
      <c r="H27" s="16">
        <v>705000</v>
      </c>
      <c r="I27" s="16">
        <v>790600</v>
      </c>
      <c r="J27" s="17">
        <f t="shared" si="6"/>
        <v>749966.67</v>
      </c>
      <c r="K27" s="16">
        <v>705000</v>
      </c>
      <c r="L27" s="18">
        <f t="shared" si="2"/>
        <v>5.7288159355964821</v>
      </c>
      <c r="M27" s="12">
        <f t="shared" si="0"/>
        <v>705000</v>
      </c>
    </row>
    <row r="28" spans="2:13" ht="99" x14ac:dyDescent="0.25">
      <c r="B28" s="31"/>
      <c r="C28" s="13" t="s">
        <v>38</v>
      </c>
      <c r="D28" s="14" t="s">
        <v>14</v>
      </c>
      <c r="E28" s="23">
        <v>1</v>
      </c>
      <c r="F28" s="23">
        <v>3</v>
      </c>
      <c r="G28" s="16">
        <v>197000</v>
      </c>
      <c r="H28" s="16">
        <v>184000</v>
      </c>
      <c r="I28" s="16">
        <v>206000</v>
      </c>
      <c r="J28" s="17">
        <f t="shared" si="6"/>
        <v>195666.67</v>
      </c>
      <c r="K28" s="16">
        <v>184000</v>
      </c>
      <c r="L28" s="18">
        <f t="shared" si="2"/>
        <v>5.652695067474296</v>
      </c>
      <c r="M28" s="12">
        <f t="shared" si="0"/>
        <v>184000</v>
      </c>
    </row>
    <row r="29" spans="2:13" ht="99" x14ac:dyDescent="0.25">
      <c r="B29" s="31"/>
      <c r="C29" s="13" t="s">
        <v>39</v>
      </c>
      <c r="D29" s="14" t="s">
        <v>14</v>
      </c>
      <c r="E29" s="23">
        <v>1</v>
      </c>
      <c r="F29" s="23">
        <v>3</v>
      </c>
      <c r="G29" s="16">
        <v>499700</v>
      </c>
      <c r="H29" s="16">
        <v>467000</v>
      </c>
      <c r="I29" s="16">
        <v>523000</v>
      </c>
      <c r="J29" s="17">
        <f t="shared" si="6"/>
        <v>496566.67</v>
      </c>
      <c r="K29" s="16">
        <v>467000</v>
      </c>
      <c r="L29" s="18">
        <f t="shared" si="2"/>
        <v>5.665136766260825</v>
      </c>
      <c r="M29" s="12">
        <f t="shared" si="0"/>
        <v>467000</v>
      </c>
    </row>
    <row r="30" spans="2:13" ht="165" x14ac:dyDescent="0.25">
      <c r="B30" s="31"/>
      <c r="C30" s="13" t="s">
        <v>40</v>
      </c>
      <c r="D30" s="14" t="s">
        <v>14</v>
      </c>
      <c r="E30" s="23">
        <v>1</v>
      </c>
      <c r="F30" s="23">
        <v>3</v>
      </c>
      <c r="G30" s="16">
        <v>47000</v>
      </c>
      <c r="H30" s="16">
        <v>44000</v>
      </c>
      <c r="I30" s="16">
        <v>52000</v>
      </c>
      <c r="J30" s="17">
        <f t="shared" si="6"/>
        <v>47666.67</v>
      </c>
      <c r="K30" s="16">
        <v>44000</v>
      </c>
      <c r="L30" s="18">
        <f t="shared" si="2"/>
        <v>8.4785703867007989</v>
      </c>
      <c r="M30" s="12">
        <f t="shared" si="0"/>
        <v>44000</v>
      </c>
    </row>
    <row r="31" spans="2:13" ht="33" x14ac:dyDescent="0.25">
      <c r="B31" s="32"/>
      <c r="C31" s="6" t="s">
        <v>41</v>
      </c>
      <c r="D31" s="7" t="s">
        <v>14</v>
      </c>
      <c r="E31" s="8">
        <v>1</v>
      </c>
      <c r="F31" s="8">
        <v>3</v>
      </c>
      <c r="G31" s="9">
        <f>G30+G29+G28+G27</f>
        <v>1498000</v>
      </c>
      <c r="H31" s="9">
        <f>H30+H29+H28+H27</f>
        <v>1400000</v>
      </c>
      <c r="I31" s="9">
        <f t="shared" ref="I31" si="8">I30+I29+I28+I27</f>
        <v>1571600</v>
      </c>
      <c r="J31" s="17">
        <f t="shared" si="6"/>
        <v>1489866.67</v>
      </c>
      <c r="K31" s="9">
        <v>1400000</v>
      </c>
      <c r="L31" s="18">
        <f t="shared" si="2"/>
        <v>5.7782779103478363</v>
      </c>
      <c r="M31" s="12">
        <f t="shared" si="0"/>
        <v>1400000</v>
      </c>
    </row>
    <row r="32" spans="2:13" ht="33" x14ac:dyDescent="0.25">
      <c r="B32" s="19">
        <v>9</v>
      </c>
      <c r="C32" s="6" t="s">
        <v>42</v>
      </c>
      <c r="D32" s="7" t="s">
        <v>14</v>
      </c>
      <c r="E32" s="8">
        <v>1</v>
      </c>
      <c r="F32" s="8">
        <v>3</v>
      </c>
      <c r="G32" s="9">
        <v>3300000</v>
      </c>
      <c r="H32" s="9">
        <v>3100000</v>
      </c>
      <c r="I32" s="9">
        <v>3470000</v>
      </c>
      <c r="J32" s="10">
        <f t="shared" si="6"/>
        <v>3290000</v>
      </c>
      <c r="K32" s="9">
        <v>3100000</v>
      </c>
      <c r="L32" s="18">
        <f t="shared" si="2"/>
        <v>5.6292581086480649</v>
      </c>
      <c r="M32" s="12">
        <f t="shared" si="0"/>
        <v>3100000</v>
      </c>
    </row>
    <row r="33" spans="2:13" ht="49.5" x14ac:dyDescent="0.25">
      <c r="B33" s="43">
        <v>10</v>
      </c>
      <c r="C33" s="13" t="s">
        <v>43</v>
      </c>
      <c r="D33" s="14" t="s">
        <v>14</v>
      </c>
      <c r="E33" s="23">
        <v>1</v>
      </c>
      <c r="F33" s="23">
        <v>3</v>
      </c>
      <c r="G33" s="16">
        <v>754300</v>
      </c>
      <c r="H33" s="16">
        <v>705000</v>
      </c>
      <c r="I33" s="16">
        <v>790600</v>
      </c>
      <c r="J33" s="17">
        <f t="shared" si="6"/>
        <v>749966.67</v>
      </c>
      <c r="K33" s="16">
        <v>705000</v>
      </c>
      <c r="L33" s="18">
        <f t="shared" si="2"/>
        <v>5.7288159355964821</v>
      </c>
      <c r="M33" s="12">
        <f t="shared" si="0"/>
        <v>705000</v>
      </c>
    </row>
    <row r="34" spans="2:13" ht="99" x14ac:dyDescent="0.25">
      <c r="B34" s="31"/>
      <c r="C34" s="13" t="s">
        <v>44</v>
      </c>
      <c r="D34" s="14" t="s">
        <v>14</v>
      </c>
      <c r="E34" s="23">
        <v>1</v>
      </c>
      <c r="F34" s="23">
        <v>3</v>
      </c>
      <c r="G34" s="16">
        <v>197000</v>
      </c>
      <c r="H34" s="16">
        <v>184000</v>
      </c>
      <c r="I34" s="16">
        <v>206000</v>
      </c>
      <c r="J34" s="17">
        <f t="shared" si="6"/>
        <v>195666.67</v>
      </c>
      <c r="K34" s="16">
        <v>184000</v>
      </c>
      <c r="L34" s="18">
        <f t="shared" si="2"/>
        <v>5.652695067474296</v>
      </c>
      <c r="M34" s="12">
        <f t="shared" si="0"/>
        <v>184000</v>
      </c>
    </row>
    <row r="35" spans="2:13" ht="99" x14ac:dyDescent="0.25">
      <c r="B35" s="31"/>
      <c r="C35" s="13" t="s">
        <v>45</v>
      </c>
      <c r="D35" s="14" t="s">
        <v>14</v>
      </c>
      <c r="E35" s="23">
        <v>1</v>
      </c>
      <c r="F35" s="23">
        <v>3</v>
      </c>
      <c r="G35" s="16">
        <v>499700</v>
      </c>
      <c r="H35" s="16">
        <v>467000</v>
      </c>
      <c r="I35" s="16">
        <v>523000</v>
      </c>
      <c r="J35" s="17">
        <f t="shared" si="6"/>
        <v>496566.67</v>
      </c>
      <c r="K35" s="16">
        <v>467000</v>
      </c>
      <c r="L35" s="18">
        <f t="shared" si="2"/>
        <v>5.665136766260825</v>
      </c>
      <c r="M35" s="12">
        <f t="shared" si="0"/>
        <v>467000</v>
      </c>
    </row>
    <row r="36" spans="2:13" ht="165" x14ac:dyDescent="0.25">
      <c r="B36" s="31"/>
      <c r="C36" s="13" t="s">
        <v>46</v>
      </c>
      <c r="D36" s="14" t="s">
        <v>14</v>
      </c>
      <c r="E36" s="23">
        <v>1</v>
      </c>
      <c r="F36" s="23">
        <v>3</v>
      </c>
      <c r="G36" s="16">
        <v>47000</v>
      </c>
      <c r="H36" s="16">
        <v>44000</v>
      </c>
      <c r="I36" s="16">
        <v>52000</v>
      </c>
      <c r="J36" s="17">
        <f t="shared" si="6"/>
        <v>47666.67</v>
      </c>
      <c r="K36" s="16">
        <v>44000</v>
      </c>
      <c r="L36" s="18">
        <f t="shared" si="2"/>
        <v>8.4785703867007989</v>
      </c>
      <c r="M36" s="12">
        <f t="shared" si="0"/>
        <v>44000</v>
      </c>
    </row>
    <row r="37" spans="2:13" ht="33" x14ac:dyDescent="0.25">
      <c r="B37" s="32"/>
      <c r="C37" s="6" t="s">
        <v>47</v>
      </c>
      <c r="D37" s="7" t="s">
        <v>14</v>
      </c>
      <c r="E37" s="8">
        <v>1</v>
      </c>
      <c r="F37" s="8">
        <v>3</v>
      </c>
      <c r="G37" s="9">
        <f>G36+G35+G34+G33</f>
        <v>1498000</v>
      </c>
      <c r="H37" s="9">
        <f>H36+H35+H34+H33</f>
        <v>1400000</v>
      </c>
      <c r="I37" s="9">
        <f t="shared" ref="I37" si="9">I36+I35+I34+I33</f>
        <v>1571600</v>
      </c>
      <c r="J37" s="17">
        <f t="shared" si="6"/>
        <v>1489866.67</v>
      </c>
      <c r="K37" s="9">
        <v>1400000</v>
      </c>
      <c r="L37" s="18">
        <f t="shared" si="2"/>
        <v>5.7782779103478363</v>
      </c>
      <c r="M37" s="12">
        <f t="shared" si="0"/>
        <v>1400000</v>
      </c>
    </row>
    <row r="38" spans="2:13" ht="33" x14ac:dyDescent="0.25">
      <c r="B38" s="19">
        <v>11</v>
      </c>
      <c r="C38" s="6" t="s">
        <v>48</v>
      </c>
      <c r="D38" s="7" t="s">
        <v>14</v>
      </c>
      <c r="E38" s="8">
        <v>1</v>
      </c>
      <c r="F38" s="8">
        <v>3</v>
      </c>
      <c r="G38" s="9">
        <v>3300000</v>
      </c>
      <c r="H38" s="9">
        <v>3100000</v>
      </c>
      <c r="I38" s="9">
        <v>3470000</v>
      </c>
      <c r="J38" s="10">
        <f t="shared" si="6"/>
        <v>3290000</v>
      </c>
      <c r="K38" s="9">
        <v>3100000</v>
      </c>
      <c r="L38" s="11">
        <f t="shared" si="2"/>
        <v>5.6292581086480649</v>
      </c>
      <c r="M38" s="12">
        <f t="shared" si="0"/>
        <v>3100000</v>
      </c>
    </row>
    <row r="39" spans="2:13" ht="49.5" x14ac:dyDescent="0.25">
      <c r="B39" s="43">
        <v>12</v>
      </c>
      <c r="C39" s="13" t="s">
        <v>49</v>
      </c>
      <c r="D39" s="14" t="s">
        <v>14</v>
      </c>
      <c r="E39" s="24">
        <v>1</v>
      </c>
      <c r="F39" s="24">
        <v>3</v>
      </c>
      <c r="G39" s="16">
        <v>754300</v>
      </c>
      <c r="H39" s="16">
        <v>705000</v>
      </c>
      <c r="I39" s="16">
        <v>790600</v>
      </c>
      <c r="J39" s="17">
        <f t="shared" si="6"/>
        <v>749966.67</v>
      </c>
      <c r="K39" s="16">
        <v>705000</v>
      </c>
      <c r="L39" s="18">
        <f t="shared" si="2"/>
        <v>5.7288159355964821</v>
      </c>
      <c r="M39" s="12">
        <f t="shared" si="0"/>
        <v>705000</v>
      </c>
    </row>
    <row r="40" spans="2:13" ht="99" x14ac:dyDescent="0.25">
      <c r="B40" s="31"/>
      <c r="C40" s="13" t="s">
        <v>50</v>
      </c>
      <c r="D40" s="14" t="s">
        <v>14</v>
      </c>
      <c r="E40" s="24">
        <v>1</v>
      </c>
      <c r="F40" s="24">
        <v>3</v>
      </c>
      <c r="G40" s="16">
        <v>197000</v>
      </c>
      <c r="H40" s="16">
        <v>184000</v>
      </c>
      <c r="I40" s="16">
        <v>206000</v>
      </c>
      <c r="J40" s="17">
        <f t="shared" si="6"/>
        <v>195666.67</v>
      </c>
      <c r="K40" s="16">
        <v>184000</v>
      </c>
      <c r="L40" s="18">
        <f t="shared" si="2"/>
        <v>5.652695067474296</v>
      </c>
      <c r="M40" s="12">
        <f t="shared" si="0"/>
        <v>184000</v>
      </c>
    </row>
    <row r="41" spans="2:13" ht="99" x14ac:dyDescent="0.25">
      <c r="B41" s="31"/>
      <c r="C41" s="13" t="s">
        <v>51</v>
      </c>
      <c r="D41" s="14" t="s">
        <v>14</v>
      </c>
      <c r="E41" s="24">
        <v>1</v>
      </c>
      <c r="F41" s="24">
        <v>3</v>
      </c>
      <c r="G41" s="16">
        <v>499700</v>
      </c>
      <c r="H41" s="16">
        <v>467000</v>
      </c>
      <c r="I41" s="16">
        <v>523000</v>
      </c>
      <c r="J41" s="17">
        <f t="shared" si="6"/>
        <v>496566.67</v>
      </c>
      <c r="K41" s="16">
        <v>467000</v>
      </c>
      <c r="L41" s="18">
        <f t="shared" si="2"/>
        <v>5.665136766260825</v>
      </c>
      <c r="M41" s="12">
        <f t="shared" si="0"/>
        <v>467000</v>
      </c>
    </row>
    <row r="42" spans="2:13" ht="165" x14ac:dyDescent="0.25">
      <c r="B42" s="31"/>
      <c r="C42" s="13" t="s">
        <v>52</v>
      </c>
      <c r="D42" s="14" t="s">
        <v>14</v>
      </c>
      <c r="E42" s="24">
        <v>1</v>
      </c>
      <c r="F42" s="24">
        <v>3</v>
      </c>
      <c r="G42" s="16">
        <v>47000</v>
      </c>
      <c r="H42" s="16">
        <v>44000</v>
      </c>
      <c r="I42" s="16">
        <v>52000</v>
      </c>
      <c r="J42" s="17">
        <f t="shared" si="6"/>
        <v>47666.67</v>
      </c>
      <c r="K42" s="16">
        <v>44000</v>
      </c>
      <c r="L42" s="18">
        <f t="shared" si="2"/>
        <v>8.4785703867007989</v>
      </c>
      <c r="M42" s="12">
        <f t="shared" si="0"/>
        <v>44000</v>
      </c>
    </row>
    <row r="43" spans="2:13" ht="33" x14ac:dyDescent="0.25">
      <c r="B43" s="32"/>
      <c r="C43" s="6" t="s">
        <v>53</v>
      </c>
      <c r="D43" s="7" t="s">
        <v>14</v>
      </c>
      <c r="E43" s="8">
        <v>1</v>
      </c>
      <c r="F43" s="8">
        <v>3</v>
      </c>
      <c r="G43" s="9">
        <f>G42+G41+G40+G39</f>
        <v>1498000</v>
      </c>
      <c r="H43" s="9">
        <f>H42+H41+H40+H39</f>
        <v>1400000</v>
      </c>
      <c r="I43" s="9">
        <f t="shared" ref="I43" si="10">I42+I41+I40+I39</f>
        <v>1571600</v>
      </c>
      <c r="J43" s="17">
        <f t="shared" si="6"/>
        <v>1489866.67</v>
      </c>
      <c r="K43" s="9">
        <v>1400000</v>
      </c>
      <c r="L43" s="11">
        <f t="shared" si="2"/>
        <v>5.7782779103478363</v>
      </c>
      <c r="M43" s="12">
        <f t="shared" si="0"/>
        <v>1400000</v>
      </c>
    </row>
    <row r="44" spans="2:13" ht="33" x14ac:dyDescent="0.25">
      <c r="B44" s="19">
        <v>13</v>
      </c>
      <c r="C44" s="6" t="s">
        <v>54</v>
      </c>
      <c r="D44" s="7" t="s">
        <v>14</v>
      </c>
      <c r="E44" s="8">
        <v>1</v>
      </c>
      <c r="F44" s="8">
        <v>3</v>
      </c>
      <c r="G44" s="9">
        <v>3300000</v>
      </c>
      <c r="H44" s="9">
        <v>3100000</v>
      </c>
      <c r="I44" s="9">
        <v>3470000</v>
      </c>
      <c r="J44" s="10">
        <f>ROUND(SUM(G44:I44)/3,2)</f>
        <v>3290000</v>
      </c>
      <c r="K44" s="9">
        <v>3100000</v>
      </c>
      <c r="L44" s="11">
        <f t="shared" si="2"/>
        <v>5.6292581086480649</v>
      </c>
      <c r="M44" s="12">
        <f t="shared" si="0"/>
        <v>3100000</v>
      </c>
    </row>
    <row r="45" spans="2:13" ht="49.5" x14ac:dyDescent="0.25">
      <c r="B45" s="43">
        <v>14</v>
      </c>
      <c r="C45" s="13" t="s">
        <v>55</v>
      </c>
      <c r="D45" s="14" t="s">
        <v>14</v>
      </c>
      <c r="E45" s="27">
        <v>1</v>
      </c>
      <c r="F45" s="27">
        <v>3</v>
      </c>
      <c r="G45" s="16">
        <v>754300</v>
      </c>
      <c r="H45" s="16">
        <v>705000</v>
      </c>
      <c r="I45" s="16">
        <v>790600</v>
      </c>
      <c r="J45" s="17">
        <f t="shared" ref="J45:J55" si="11">ROUND(SUM(H45:I45)/3,2)</f>
        <v>498533.33</v>
      </c>
      <c r="K45" s="16">
        <v>705000</v>
      </c>
      <c r="L45" s="18">
        <f t="shared" si="2"/>
        <v>5.7288159355964821</v>
      </c>
      <c r="M45" s="12">
        <f t="shared" si="0"/>
        <v>705000</v>
      </c>
    </row>
    <row r="46" spans="2:13" ht="99" x14ac:dyDescent="0.25">
      <c r="B46" s="31"/>
      <c r="C46" s="13" t="s">
        <v>56</v>
      </c>
      <c r="D46" s="14" t="s">
        <v>14</v>
      </c>
      <c r="E46" s="27">
        <v>1</v>
      </c>
      <c r="F46" s="27">
        <v>3</v>
      </c>
      <c r="G46" s="16">
        <v>197000</v>
      </c>
      <c r="H46" s="16">
        <v>184000</v>
      </c>
      <c r="I46" s="16">
        <v>206000</v>
      </c>
      <c r="J46" s="17">
        <f t="shared" si="11"/>
        <v>130000</v>
      </c>
      <c r="K46" s="16">
        <v>184000</v>
      </c>
      <c r="L46" s="18">
        <f t="shared" si="2"/>
        <v>5.652695067474296</v>
      </c>
      <c r="M46" s="12">
        <f t="shared" si="0"/>
        <v>184000</v>
      </c>
    </row>
    <row r="47" spans="2:13" ht="99" x14ac:dyDescent="0.25">
      <c r="B47" s="31"/>
      <c r="C47" s="13" t="s">
        <v>57</v>
      </c>
      <c r="D47" s="14" t="s">
        <v>14</v>
      </c>
      <c r="E47" s="27">
        <v>1</v>
      </c>
      <c r="F47" s="27">
        <v>3</v>
      </c>
      <c r="G47" s="16">
        <v>499700</v>
      </c>
      <c r="H47" s="16">
        <v>467000</v>
      </c>
      <c r="I47" s="16">
        <v>523000</v>
      </c>
      <c r="J47" s="17">
        <f t="shared" si="11"/>
        <v>330000</v>
      </c>
      <c r="K47" s="16">
        <v>467000</v>
      </c>
      <c r="L47" s="18">
        <f t="shared" si="2"/>
        <v>5.665136766260825</v>
      </c>
      <c r="M47" s="12">
        <f t="shared" si="0"/>
        <v>467000</v>
      </c>
    </row>
    <row r="48" spans="2:13" ht="165" x14ac:dyDescent="0.25">
      <c r="B48" s="31"/>
      <c r="C48" s="13" t="s">
        <v>58</v>
      </c>
      <c r="D48" s="14" t="s">
        <v>14</v>
      </c>
      <c r="E48" s="27">
        <v>1</v>
      </c>
      <c r="F48" s="27">
        <v>3</v>
      </c>
      <c r="G48" s="16">
        <v>47000</v>
      </c>
      <c r="H48" s="16">
        <v>44000</v>
      </c>
      <c r="I48" s="16">
        <v>52000</v>
      </c>
      <c r="J48" s="17">
        <f t="shared" si="11"/>
        <v>32000</v>
      </c>
      <c r="K48" s="16">
        <v>44000</v>
      </c>
      <c r="L48" s="18">
        <f t="shared" si="2"/>
        <v>8.4785703867007989</v>
      </c>
      <c r="M48" s="12">
        <f t="shared" si="0"/>
        <v>44000</v>
      </c>
    </row>
    <row r="49" spans="2:15" ht="33" x14ac:dyDescent="0.25">
      <c r="B49" s="32"/>
      <c r="C49" s="6" t="s">
        <v>59</v>
      </c>
      <c r="D49" s="7" t="s">
        <v>14</v>
      </c>
      <c r="E49" s="8">
        <v>1</v>
      </c>
      <c r="F49" s="8">
        <v>3</v>
      </c>
      <c r="G49" s="9">
        <f>G48+G47+G46+G45</f>
        <v>1498000</v>
      </c>
      <c r="H49" s="9">
        <f>H48+H47+H46+H45</f>
        <v>1400000</v>
      </c>
      <c r="I49" s="9">
        <f t="shared" ref="I49" si="12">I48+I47+I46+I45</f>
        <v>1571600</v>
      </c>
      <c r="J49" s="17">
        <f t="shared" si="11"/>
        <v>990533.33</v>
      </c>
      <c r="K49" s="9">
        <v>1400000</v>
      </c>
      <c r="L49" s="11">
        <f t="shared" si="2"/>
        <v>5.7782779103478363</v>
      </c>
      <c r="M49" s="12">
        <f t="shared" si="0"/>
        <v>1400000</v>
      </c>
    </row>
    <row r="50" spans="2:15" ht="33" x14ac:dyDescent="0.25">
      <c r="B50" s="19">
        <v>15</v>
      </c>
      <c r="C50" s="6" t="s">
        <v>60</v>
      </c>
      <c r="D50" s="7" t="s">
        <v>14</v>
      </c>
      <c r="E50" s="8">
        <v>1</v>
      </c>
      <c r="F50" s="8">
        <v>3</v>
      </c>
      <c r="G50" s="9">
        <v>3300000</v>
      </c>
      <c r="H50" s="9">
        <v>3100000</v>
      </c>
      <c r="I50" s="9">
        <v>3470000</v>
      </c>
      <c r="J50" s="10">
        <f t="shared" si="11"/>
        <v>2190000</v>
      </c>
      <c r="K50" s="9">
        <v>3100000</v>
      </c>
      <c r="L50" s="11">
        <f t="shared" si="2"/>
        <v>5.6292581086480649</v>
      </c>
      <c r="M50" s="12">
        <f t="shared" si="0"/>
        <v>3100000</v>
      </c>
    </row>
    <row r="51" spans="2:15" ht="49.5" x14ac:dyDescent="0.25">
      <c r="B51" s="43">
        <v>16</v>
      </c>
      <c r="C51" s="13" t="s">
        <v>61</v>
      </c>
      <c r="D51" s="14" t="s">
        <v>14</v>
      </c>
      <c r="E51" s="28">
        <v>1</v>
      </c>
      <c r="F51" s="28">
        <v>3</v>
      </c>
      <c r="G51" s="16">
        <v>754300</v>
      </c>
      <c r="H51" s="16">
        <v>705000</v>
      </c>
      <c r="I51" s="16">
        <v>790600</v>
      </c>
      <c r="J51" s="17">
        <f t="shared" si="11"/>
        <v>498533.33</v>
      </c>
      <c r="K51" s="16">
        <v>705000</v>
      </c>
      <c r="L51" s="18">
        <f t="shared" si="2"/>
        <v>5.7288159355964821</v>
      </c>
      <c r="M51" s="12">
        <f t="shared" si="0"/>
        <v>705000</v>
      </c>
    </row>
    <row r="52" spans="2:15" ht="99" x14ac:dyDescent="0.25">
      <c r="B52" s="31"/>
      <c r="C52" s="13" t="s">
        <v>62</v>
      </c>
      <c r="D52" s="14" t="s">
        <v>14</v>
      </c>
      <c r="E52" s="28">
        <v>1</v>
      </c>
      <c r="F52" s="28">
        <v>3</v>
      </c>
      <c r="G52" s="16">
        <v>197000</v>
      </c>
      <c r="H52" s="16">
        <v>184000</v>
      </c>
      <c r="I52" s="16">
        <v>206000</v>
      </c>
      <c r="J52" s="17">
        <f t="shared" si="11"/>
        <v>130000</v>
      </c>
      <c r="K52" s="16">
        <v>184000</v>
      </c>
      <c r="L52" s="18">
        <f t="shared" si="2"/>
        <v>5.652695067474296</v>
      </c>
      <c r="M52" s="12">
        <f t="shared" si="0"/>
        <v>184000</v>
      </c>
    </row>
    <row r="53" spans="2:15" ht="99" x14ac:dyDescent="0.25">
      <c r="B53" s="31"/>
      <c r="C53" s="13" t="s">
        <v>63</v>
      </c>
      <c r="D53" s="14" t="s">
        <v>14</v>
      </c>
      <c r="E53" s="28">
        <v>1</v>
      </c>
      <c r="F53" s="28">
        <v>3</v>
      </c>
      <c r="G53" s="16">
        <v>499700</v>
      </c>
      <c r="H53" s="16">
        <v>467000</v>
      </c>
      <c r="I53" s="16">
        <v>523000</v>
      </c>
      <c r="J53" s="17">
        <f t="shared" si="11"/>
        <v>330000</v>
      </c>
      <c r="K53" s="16">
        <v>467000</v>
      </c>
      <c r="L53" s="18">
        <f t="shared" si="2"/>
        <v>5.665136766260825</v>
      </c>
      <c r="M53" s="12">
        <f t="shared" si="0"/>
        <v>467000</v>
      </c>
    </row>
    <row r="54" spans="2:15" ht="165" x14ac:dyDescent="0.25">
      <c r="B54" s="31"/>
      <c r="C54" s="13" t="s">
        <v>64</v>
      </c>
      <c r="D54" s="14" t="s">
        <v>14</v>
      </c>
      <c r="E54" s="28">
        <v>1</v>
      </c>
      <c r="F54" s="28">
        <v>3</v>
      </c>
      <c r="G54" s="16">
        <v>47000</v>
      </c>
      <c r="H54" s="16">
        <v>44000</v>
      </c>
      <c r="I54" s="16">
        <v>52000</v>
      </c>
      <c r="J54" s="17">
        <f t="shared" si="11"/>
        <v>32000</v>
      </c>
      <c r="K54" s="16">
        <v>44000</v>
      </c>
      <c r="L54" s="18">
        <f t="shared" si="2"/>
        <v>8.4785703867007989</v>
      </c>
      <c r="M54" s="12">
        <f t="shared" si="0"/>
        <v>44000</v>
      </c>
    </row>
    <row r="55" spans="2:15" ht="33" x14ac:dyDescent="0.25">
      <c r="B55" s="32"/>
      <c r="C55" s="6" t="s">
        <v>65</v>
      </c>
      <c r="D55" s="7" t="s">
        <v>14</v>
      </c>
      <c r="E55" s="8">
        <v>1</v>
      </c>
      <c r="F55" s="8">
        <v>3</v>
      </c>
      <c r="G55" s="9">
        <f>G54+G53+G52+G51</f>
        <v>1498000</v>
      </c>
      <c r="H55" s="9">
        <f>H54+H53+H52+H51</f>
        <v>1400000</v>
      </c>
      <c r="I55" s="9">
        <f t="shared" ref="I55" si="13">I54+I53+I52+I51</f>
        <v>1571600</v>
      </c>
      <c r="J55" s="17">
        <f t="shared" si="11"/>
        <v>990533.33</v>
      </c>
      <c r="K55" s="9">
        <v>1400000</v>
      </c>
      <c r="L55" s="11">
        <f t="shared" si="2"/>
        <v>5.7782779103478363</v>
      </c>
      <c r="M55" s="12">
        <f t="shared" si="0"/>
        <v>1400000</v>
      </c>
    </row>
    <row r="56" spans="2:15" x14ac:dyDescent="0.25">
      <c r="B56" s="20"/>
      <c r="C56" s="21" t="s">
        <v>15</v>
      </c>
      <c r="D56" s="7" t="s">
        <v>14</v>
      </c>
      <c r="E56" s="22">
        <v>1</v>
      </c>
      <c r="F56" s="21"/>
      <c r="G56" s="25">
        <f>SUM(G8,G13,G14,G19,G20,G25,G26,G31,G32,G37,G38,G43,G44,G49,G50,G55)</f>
        <v>38384000</v>
      </c>
      <c r="H56" s="25">
        <f>SUM(H8,H13,H14,H19,H20,H25,H26,H31,H32,H37,H38,H43,H44,H49,H50,H55)</f>
        <v>36000000</v>
      </c>
      <c r="I56" s="25">
        <f>SUM(I8,I13,I14,I19,I20,I25,I26,I31,I32,I37,I38,I43,I44,I49,I50,I55)</f>
        <v>40332800</v>
      </c>
      <c r="J56" s="10">
        <f>ROUND(SUM(G56:I56)/3,2)</f>
        <v>38238933.329999998</v>
      </c>
      <c r="K56" s="25">
        <f>SUM(K8,K13,K14,K19,K20,K25,K26,K31,K32,K37,K38,K43,K44,K49,K50,K55)</f>
        <v>36000000</v>
      </c>
      <c r="L56" s="11">
        <f t="shared" si="2"/>
        <v>5.6749482555181814</v>
      </c>
      <c r="M56" s="25">
        <f>SUM(M8,M13,M14,M19,M20,M25,M26,M31,M32,M37,M38,M43,M44,M49,M50,M55)</f>
        <v>36000000</v>
      </c>
    </row>
    <row r="58" spans="2:15" x14ac:dyDescent="0.25">
      <c r="B58" s="44"/>
      <c r="C58" s="44"/>
      <c r="D58" s="44"/>
      <c r="E58" s="44"/>
      <c r="F58" s="44"/>
      <c r="G58" s="45"/>
      <c r="H58" s="45"/>
      <c r="I58" s="46"/>
      <c r="J58" s="44"/>
      <c r="K58" s="47"/>
      <c r="L58" s="44"/>
      <c r="M58" s="44"/>
      <c r="N58" s="44"/>
      <c r="O58" s="44"/>
    </row>
    <row r="59" spans="2:15" x14ac:dyDescent="0.25">
      <c r="B59" s="48"/>
      <c r="C59" s="48"/>
      <c r="D59" s="48"/>
      <c r="E59" s="48"/>
      <c r="F59" s="48"/>
      <c r="G59" s="48"/>
      <c r="H59" s="49"/>
      <c r="I59" s="48"/>
      <c r="J59" s="48"/>
      <c r="K59" s="49"/>
      <c r="L59" s="48"/>
      <c r="M59" s="48"/>
      <c r="N59" s="44"/>
      <c r="O59" s="44"/>
    </row>
    <row r="60" spans="2:15" x14ac:dyDescent="0.25">
      <c r="B60" s="50"/>
      <c r="C60" s="50"/>
      <c r="D60" s="61"/>
      <c r="E60" s="61"/>
      <c r="F60" s="61"/>
      <c r="G60" s="61"/>
      <c r="H60" s="61"/>
      <c r="I60" s="61"/>
      <c r="J60" s="62"/>
      <c r="K60" s="51"/>
      <c r="L60" s="50"/>
      <c r="M60" s="50"/>
      <c r="N60" s="44"/>
      <c r="O60" s="44"/>
    </row>
    <row r="61" spans="2:15" x14ac:dyDescent="0.25">
      <c r="B61" s="44"/>
      <c r="C61" s="63"/>
      <c r="D61" s="64"/>
      <c r="E61" s="65"/>
      <c r="F61" s="66"/>
      <c r="G61" s="66"/>
      <c r="H61" s="66"/>
      <c r="I61" s="66"/>
      <c r="J61" s="67"/>
      <c r="K61" s="52"/>
      <c r="L61" s="44"/>
      <c r="M61" s="44"/>
      <c r="N61" s="44"/>
      <c r="O61" s="44"/>
    </row>
    <row r="62" spans="2:15" x14ac:dyDescent="0.25">
      <c r="B62" s="44"/>
      <c r="C62" s="63"/>
      <c r="D62" s="64"/>
      <c r="E62" s="65"/>
      <c r="F62" s="66"/>
      <c r="G62" s="66"/>
      <c r="H62" s="66"/>
      <c r="I62" s="66"/>
      <c r="J62" s="67"/>
      <c r="K62" s="52"/>
      <c r="L62" s="44"/>
      <c r="M62" s="44"/>
      <c r="N62" s="44"/>
      <c r="O62" s="44"/>
    </row>
    <row r="63" spans="2:15" x14ac:dyDescent="0.25">
      <c r="B63" s="44"/>
      <c r="C63" s="63"/>
      <c r="D63" s="64"/>
      <c r="E63" s="65"/>
      <c r="F63" s="66"/>
      <c r="G63" s="66"/>
      <c r="H63" s="66"/>
      <c r="I63" s="66"/>
      <c r="J63" s="67"/>
      <c r="K63" s="52"/>
      <c r="L63" s="44"/>
      <c r="M63" s="44"/>
      <c r="N63" s="44"/>
      <c r="O63" s="44"/>
    </row>
    <row r="64" spans="2:15" x14ac:dyDescent="0.25">
      <c r="B64" s="44"/>
      <c r="C64" s="44"/>
      <c r="D64" s="44"/>
      <c r="E64" s="44"/>
      <c r="F64" s="44"/>
      <c r="G64" s="46"/>
      <c r="H64" s="45"/>
      <c r="I64" s="46"/>
      <c r="J64" s="44"/>
      <c r="K64" s="47"/>
      <c r="L64" s="44"/>
      <c r="M64" s="44"/>
      <c r="N64" s="44"/>
      <c r="O64" s="44"/>
    </row>
    <row r="65" spans="2:15" x14ac:dyDescent="0.25">
      <c r="B65" s="44"/>
      <c r="C65" s="44"/>
      <c r="D65" s="44"/>
      <c r="E65" s="44"/>
      <c r="F65" s="44"/>
      <c r="G65" s="46"/>
      <c r="H65" s="45"/>
      <c r="I65" s="46"/>
      <c r="J65" s="44"/>
      <c r="K65" s="47"/>
      <c r="L65" s="44"/>
      <c r="M65" s="44"/>
      <c r="N65" s="44"/>
      <c r="O65" s="44"/>
    </row>
    <row r="66" spans="2:15" x14ac:dyDescent="0.25">
      <c r="B66" s="53"/>
      <c r="C66" s="53"/>
      <c r="D66" s="53"/>
      <c r="E66" s="53"/>
      <c r="F66" s="44"/>
      <c r="G66" s="44"/>
      <c r="H66" s="47"/>
      <c r="I66" s="54"/>
      <c r="J66" s="54"/>
      <c r="K66" s="47"/>
      <c r="L66" s="44"/>
      <c r="M66" s="44"/>
      <c r="N66" s="44"/>
      <c r="O66" s="44"/>
    </row>
    <row r="67" spans="2:15" x14ac:dyDescent="0.25">
      <c r="B67" s="55"/>
      <c r="C67" s="56"/>
      <c r="D67" s="57"/>
      <c r="E67" s="57"/>
      <c r="F67" s="44"/>
      <c r="G67" s="44"/>
      <c r="H67" s="47"/>
      <c r="I67" s="55"/>
      <c r="J67" s="55"/>
      <c r="K67" s="47"/>
      <c r="L67" s="44"/>
      <c r="M67" s="44"/>
      <c r="N67" s="44"/>
      <c r="O67" s="44"/>
    </row>
    <row r="68" spans="2:15" x14ac:dyDescent="0.25">
      <c r="B68" s="53"/>
      <c r="C68" s="53"/>
      <c r="D68" s="53"/>
      <c r="E68" s="53"/>
      <c r="F68" s="44"/>
      <c r="G68" s="44"/>
      <c r="H68" s="47"/>
      <c r="I68" s="54"/>
      <c r="J68" s="54"/>
      <c r="K68" s="47"/>
      <c r="L68" s="44"/>
      <c r="M68" s="44"/>
      <c r="N68" s="44"/>
      <c r="O68" s="44"/>
    </row>
    <row r="69" spans="2:15" x14ac:dyDescent="0.25">
      <c r="B69" s="55"/>
      <c r="C69" s="55"/>
      <c r="D69" s="57"/>
      <c r="E69" s="57"/>
      <c r="F69" s="44"/>
      <c r="G69" s="44"/>
      <c r="H69" s="47"/>
      <c r="I69" s="57"/>
      <c r="J69" s="55"/>
      <c r="K69" s="47"/>
      <c r="L69" s="44"/>
      <c r="M69" s="44"/>
      <c r="N69" s="44"/>
      <c r="O69" s="44"/>
    </row>
    <row r="70" spans="2:15" x14ac:dyDescent="0.25">
      <c r="B70" s="53"/>
      <c r="C70" s="53"/>
      <c r="D70" s="53"/>
      <c r="E70" s="53"/>
      <c r="F70" s="44"/>
      <c r="G70" s="44"/>
      <c r="H70" s="47"/>
      <c r="I70" s="54"/>
      <c r="J70" s="54"/>
      <c r="K70" s="47"/>
      <c r="L70" s="44"/>
      <c r="M70" s="58"/>
      <c r="N70" s="44"/>
      <c r="O70" s="44"/>
    </row>
    <row r="71" spans="2:15" x14ac:dyDescent="0.25">
      <c r="B71" s="44"/>
      <c r="C71" s="44"/>
      <c r="D71" s="44"/>
      <c r="E71" s="44"/>
      <c r="F71" s="44"/>
      <c r="G71" s="44"/>
      <c r="H71" s="47"/>
      <c r="I71" s="44"/>
      <c r="J71" s="44"/>
      <c r="K71" s="47"/>
      <c r="L71" s="44"/>
      <c r="M71" s="44"/>
      <c r="N71" s="44"/>
      <c r="O71" s="44"/>
    </row>
    <row r="72" spans="2:15" x14ac:dyDescent="0.25">
      <c r="B72" s="59"/>
      <c r="C72" s="59"/>
      <c r="D72" s="44"/>
      <c r="E72" s="44"/>
      <c r="F72" s="44"/>
      <c r="G72" s="44"/>
      <c r="H72" s="47"/>
      <c r="I72" s="44"/>
      <c r="J72" s="57"/>
      <c r="K72" s="60"/>
      <c r="L72" s="44"/>
      <c r="M72" s="44"/>
      <c r="N72" s="44"/>
      <c r="O72" s="44"/>
    </row>
    <row r="73" spans="2:15" x14ac:dyDescent="0.25">
      <c r="B73" s="44"/>
      <c r="C73" s="44"/>
      <c r="D73" s="44"/>
      <c r="E73" s="44"/>
      <c r="F73" s="44"/>
      <c r="G73" s="44"/>
      <c r="H73" s="45"/>
      <c r="I73" s="45"/>
      <c r="J73" s="46"/>
      <c r="K73" s="47"/>
      <c r="L73" s="44"/>
      <c r="M73" s="44"/>
      <c r="N73" s="44"/>
      <c r="O73" s="44"/>
    </row>
    <row r="74" spans="2:15" x14ac:dyDescent="0.25">
      <c r="B74" s="44"/>
      <c r="C74" s="44"/>
      <c r="D74" s="44"/>
      <c r="E74" s="44"/>
      <c r="F74" s="44"/>
      <c r="G74" s="44"/>
      <c r="H74" s="45"/>
      <c r="I74" s="45"/>
      <c r="J74" s="46"/>
      <c r="K74" s="47"/>
      <c r="L74" s="44"/>
      <c r="M74" s="44"/>
      <c r="N74" s="44"/>
      <c r="O74" s="44"/>
    </row>
    <row r="75" spans="2:15" x14ac:dyDescent="0.25">
      <c r="B75" s="44"/>
      <c r="C75" s="44"/>
      <c r="D75" s="44"/>
      <c r="E75" s="44"/>
      <c r="F75" s="44"/>
      <c r="G75" s="45"/>
      <c r="H75" s="45"/>
      <c r="I75" s="46"/>
      <c r="J75" s="44"/>
      <c r="K75" s="47"/>
      <c r="L75" s="44"/>
      <c r="M75" s="44"/>
      <c r="N75" s="44"/>
      <c r="O75" s="44"/>
    </row>
  </sheetData>
  <mergeCells count="32">
    <mergeCell ref="K1:M1"/>
    <mergeCell ref="B72:C72"/>
    <mergeCell ref="D63:E63"/>
    <mergeCell ref="F63:I63"/>
    <mergeCell ref="B66:E66"/>
    <mergeCell ref="B68:E68"/>
    <mergeCell ref="B70:E70"/>
    <mergeCell ref="B15:B19"/>
    <mergeCell ref="D60:I60"/>
    <mergeCell ref="D61:E61"/>
    <mergeCell ref="F61:I61"/>
    <mergeCell ref="D62:E62"/>
    <mergeCell ref="F62:I62"/>
    <mergeCell ref="B21:B25"/>
    <mergeCell ref="B27:B31"/>
    <mergeCell ref="B33:B37"/>
    <mergeCell ref="B39:B43"/>
    <mergeCell ref="B51:B55"/>
    <mergeCell ref="B45:B49"/>
    <mergeCell ref="B9:B13"/>
    <mergeCell ref="D2:L2"/>
    <mergeCell ref="B6:B7"/>
    <mergeCell ref="D6:D7"/>
    <mergeCell ref="E6:E7"/>
    <mergeCell ref="F6:F7"/>
    <mergeCell ref="C6:C7"/>
    <mergeCell ref="G6:I6"/>
    <mergeCell ref="J6:J7"/>
    <mergeCell ref="L6:L7"/>
    <mergeCell ref="B4:M4"/>
    <mergeCell ref="K6:K7"/>
    <mergeCell ref="M6:M7"/>
  </mergeCells>
  <pageMargins left="0.19685039370078741" right="0.19685039370078741" top="0.19685039370078741" bottom="0.19685039370078741" header="0" footer="0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Потапов Александр Викторович</dc:creator>
  <cp:lastModifiedBy>Сорокина Наталия Валерьевна</cp:lastModifiedBy>
  <cp:lastPrinted>2026-07-01T14:15:32Z</cp:lastPrinted>
  <dcterms:created xsi:type="dcterms:W3CDTF">2019-06-04T05:05:16Z</dcterms:created>
  <dcterms:modified xsi:type="dcterms:W3CDTF">2026-08-03T05:22:53Z</dcterms:modified>
</cp:coreProperties>
</file>