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и Структура НМЦ" sheetId="1" state="visible" r:id="rId2"/>
    <sheet name="Справочники" sheetId="2" state="hidden" r:id="rId3"/>
  </sheets>
  <definedNames>
    <definedName function="false" hidden="true" localSheetId="0" name="_xlnm._FilterDatabase" vbProcedure="false">'Комм. предл. и Структура НМЦ'!$Q$13:$Z$265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<sst xmlns="http://schemas.openxmlformats.org/spreadsheetml/2006/main" count="1309" uniqueCount="383">
  <si>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</si>
  <si>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</si>
  <si>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</si>
  <si>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</si>
  <si>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</si>
  <si>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</si>
  <si>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ЛОТ 8-ЭКСП-БПД-2026-ККГЭС</t>
  </si>
  <si>
    <t xml:space="preserve">Предмет договора:</t>
  </si>
  <si>
    <t xml:space="preserve">ОКПД2 27.90.33.110_Поставка МТР на эксплуатационные нужды зданий и сооружений филиала ПАО "РусГидро"-"Каскад Кубанских ГЭС"</t>
  </si>
  <si>
    <t xml:space="preserve">№
п/п</t>
  </si>
  <si>
    <t xml:space="preserve">Наименование
продукции
(товара, работы, услуги)</t>
  </si>
  <si>
    <t xml:space="preserve">Применение законодательства
о национальном режиме (ст. 3.1-4 Закона 223-ФЗ, ПП 1875)</t>
  </si>
  <si>
    <t xml:space="preserve">Единица
измерения</t>
  </si>
  <si>
    <t xml:space="preserve">Закупаемое
количество</t>
  </si>
  <si>
    <t xml:space="preserve">Страна происхождения предлагаемого товара /
страна регистрации лица выполняющего работу, оказывающего услугу</t>
  </si>
  <si>
    <r>
      <rPr>
        <b val="true"/>
        <sz val="12"/>
        <color rgb="FF000000"/>
        <rFont val="Times New Roman"/>
        <family val="1"/>
        <charset val="204"/>
      </rPr>
      <t xml:space="preserve">Наименование реестра и
номер реестровой записи
</t>
    </r>
    <r>
      <rPr>
        <sz val="12"/>
        <color rgb="FF767171"/>
        <rFont val="Times New Roman"/>
        <family val="1"/>
        <charset val="204"/>
      </rPr>
      <t xml:space="preserve">(</t>
    </r>
    <r>
      <rPr>
        <i val="true"/>
        <sz val="12"/>
        <color rgb="FF767171"/>
        <rFont val="Times New Roman"/>
        <family val="1"/>
        <charset val="204"/>
      </rPr>
      <t xml:space="preserve">указывается обязательно при "запрете или ограничении*"; при "преимуществе российской продукции" - по желанию)</t>
    </r>
  </si>
  <si>
    <t xml:space="preserve">Производитель продукции</t>
  </si>
  <si>
    <r>
      <rPr>
        <b val="true"/>
        <sz val="12"/>
        <color rgb="FF000000"/>
        <rFont val="Times New Roman"/>
        <family val="1"/>
        <charset val="204"/>
      </rPr>
      <t xml:space="preserve">НМЦ единицы закупаемой продукции, руб.без НДС </t>
    </r>
    <r>
      <rPr>
        <b val="true"/>
        <i val="true"/>
        <sz val="12"/>
        <color rgb="FF000000"/>
        <rFont val="Times New Roman"/>
        <family val="1"/>
        <charset val="204"/>
      </rPr>
      <t xml:space="preserve">(опционально)</t>
    </r>
  </si>
  <si>
    <t xml:space="preserve">Предлагаемая цена одной единицы продукции,
руб. без НДС</t>
  </si>
  <si>
    <t xml:space="preserve">Итоговая стоимость позиции,
руб. без НДС</t>
  </si>
  <si>
    <t xml:space="preserve">Наименование
закупаемой продукции
(товара, работы, услуги)</t>
  </si>
  <si>
    <t xml:space="preserve">Применение законодательств
о национальном режиме (ст. 3.1-4 Закона 223-ФЗ, ПП 1875)</t>
  </si>
  <si>
    <t xml:space="preserve">Код ОКПД 2
закупаемой продукции
(товара, работы, услуги)</t>
  </si>
  <si>
    <r>
      <rPr>
        <b val="true"/>
        <sz val="12"/>
        <color rgb="FF000000"/>
        <rFont val="Times New Roman"/>
        <family val="1"/>
        <charset val="204"/>
      </rPr>
      <t xml:space="preserve">Сведения, которые должны быть представлены Участником в Коммерческом предложении для подтверждения соответствия установленным требованиям в части применения законодательства о национальном режиме 
</t>
    </r>
    <r>
      <rPr>
        <i val="true"/>
        <sz val="12"/>
        <color rgb="FF000000"/>
        <rFont val="Times New Roman"/>
        <family val="1"/>
        <charset val="204"/>
      </rPr>
      <t xml:space="preserve">(номера столбцов, которые должны быть заполнены в Коммерческом предложении)</t>
    </r>
  </si>
  <si>
    <t xml:space="preserve">Примечание*</t>
  </si>
  <si>
    <r>
      <rPr>
        <b val="true"/>
        <sz val="14"/>
        <color rgb="FF000000"/>
        <rFont val="Times New Roman"/>
        <family val="1"/>
        <charset val="204"/>
      </rPr>
      <t xml:space="preserve">НМЦ единицы закупаемой продукции,
руб. без НДС
</t>
    </r>
    <r>
      <rPr>
        <b val="true"/>
        <i val="true"/>
        <sz val="14"/>
        <color rgb="FF000000"/>
        <rFont val="Times New Roman"/>
        <family val="1"/>
        <charset val="204"/>
      </rPr>
      <t xml:space="preserve">(опционально)</t>
    </r>
  </si>
  <si>
    <t xml:space="preserve">НМЦ по позиции продукции,
руб. без НДС</t>
  </si>
  <si>
    <t xml:space="preserve">…</t>
  </si>
  <si>
    <t xml:space="preserve">Адаптер угловой для отверточных насадок 1/4" INTERTOOL VT-0106 </t>
  </si>
  <si>
    <t xml:space="preserve">Национальный режим не предоставляется – ограничение</t>
  </si>
  <si>
    <t xml:space="preserve">28.14.13.141</t>
  </si>
  <si>
    <t xml:space="preserve">шт</t>
  </si>
  <si>
    <t xml:space="preserve">столбцы 6-7</t>
  </si>
  <si>
    <t xml:space="preserve">Болт М6х30 Tech-KREP  (уп. 60 шт.) DIN933 оцинкованный [105203] </t>
  </si>
  <si>
    <t xml:space="preserve">Национальный режим не предоставляется – преимущество</t>
  </si>
  <si>
    <t xml:space="preserve">25.94.11.110</t>
  </si>
  <si>
    <t xml:space="preserve">Болт М8х35 DIN 933 из нержавеющей стали А2 [А2 933 8X35/100] </t>
  </si>
  <si>
    <t xml:space="preserve">Болт М8х40 DIN 933 с шестигранной головкой, оцинкованный 25шт - коробка Tech-Krep 105210 </t>
  </si>
  <si>
    <t xml:space="preserve">Болт М8х60 DIN 933 с шестигранной головкой оцинкованный М8х60, 20шт - коробка Tech-Krep 105212</t>
  </si>
  <si>
    <t xml:space="preserve">Болт М10х25 DIN 933  полная резьба шестигранная голова класс прочности 5.8 покрытие цинк Крепдил</t>
  </si>
  <si>
    <t xml:space="preserve">Болт M12х60 DIN933/ГОСТ 7798-70 полная резьба шестигранная голова класс прочности 5.8 покрытие цинк Ст20 УТ-00013162 РМЗ </t>
  </si>
  <si>
    <t xml:space="preserve">Болт М16х60 цинк DIN 933 30шт 4665316941513 Крепстор </t>
  </si>
  <si>
    <t xml:space="preserve">Болт М16х80мм DIN 931 шестигранный класс прочности 8.8, горячий цинк</t>
  </si>
  <si>
    <t xml:space="preserve">Быстросъем ARMA автомат. елочка 6мм в блистере U107-1S 6мм BL </t>
  </si>
  <si>
    <t xml:space="preserve">22.21.29.130</t>
  </si>
  <si>
    <t xml:space="preserve">Быстросъем ARMA автомат. елочка 8мм в блистере U107-1S 8мм BL</t>
  </si>
  <si>
    <t xml:space="preserve">Валик малярный 100мм полиакриловый диаметр 15/35мм ворс 10мм бюгель 6мм ручка 400мм FIT</t>
  </si>
  <si>
    <t xml:space="preserve">32.91.19.190</t>
  </si>
  <si>
    <t xml:space="preserve">Валик малярный MATRIX, в сборе, 250мм ширина 48мм диаметр, ворс 12мм из полиакрила </t>
  </si>
  <si>
    <t xml:space="preserve">Ведро оцинкованное 12 литров </t>
  </si>
  <si>
    <t xml:space="preserve">25.99.12.119</t>
  </si>
  <si>
    <t xml:space="preserve">Веник для уборки премиум прошивной ЛЮКС</t>
  </si>
  <si>
    <t xml:space="preserve">32.91.11.000</t>
  </si>
  <si>
    <t xml:space="preserve">Вентиль латунный 15б1п Ру16 Ду40 </t>
  </si>
  <si>
    <t xml:space="preserve">28.14.12.110</t>
  </si>
  <si>
    <t xml:space="preserve">Гайка DIN 934 М10 шестигранная класс прочности 8 покрытие цинк Крепдил 0(0) </t>
  </si>
  <si>
    <t xml:space="preserve">25.94.11.130</t>
  </si>
  <si>
    <t xml:space="preserve">Гайка DIN 934 М12 шестигранная класс прочности 6 покрытие цинк Крепдил</t>
  </si>
  <si>
    <t xml:space="preserve">Гайка М10 ЦКИ DIN934 М10 нерж. A2 50 шт. 43137</t>
  </si>
  <si>
    <t xml:space="preserve">Гайка М12 нержавейка ЦКИ DIN934 М12 нерж. A2 20 шт. 43139</t>
  </si>
  <si>
    <t xml:space="preserve">Гайка М6 Стройбат оцинкованная DIN 934 М6 200 шт. 015381</t>
  </si>
  <si>
    <t xml:space="preserve">Гайка М8 нержавейка ИНОТЭК М8, DIN 934, нерж. А2, 50 шт. 4687203440299</t>
  </si>
  <si>
    <t xml:space="preserve">Гайка М8 Стройбат оцинкованная DIN 934 М8 100 шт. 015371</t>
  </si>
  <si>
    <t xml:space="preserve">Гайка шестигранная М16 DIN 934, без покрытия</t>
  </si>
  <si>
    <t xml:space="preserve">Гвозди строительные 3х80мм </t>
  </si>
  <si>
    <t xml:space="preserve">25.93.14.111</t>
  </si>
  <si>
    <t xml:space="preserve">кг</t>
  </si>
  <si>
    <t xml:space="preserve">Гвозди строительные 4,5х120мм </t>
  </si>
  <si>
    <t xml:space="preserve">Гвозди строительные 4х100мм </t>
  </si>
  <si>
    <t xml:space="preserve">Гровер оцинкованный гровер Метизный двор D16 DIN 127, 100 шт. 4607159068378 </t>
  </si>
  <si>
    <t xml:space="preserve">25.94.12.110</t>
  </si>
  <si>
    <t xml:space="preserve">Гровер оцинкованный Метизный двор D12 DIN 127, 100 шт. 4607159068354</t>
  </si>
  <si>
    <t xml:space="preserve">Гровер оцинкованный Метизный двор D18 DIN 127, 100 шт. 4607159068385</t>
  </si>
  <si>
    <t xml:space="preserve">Гровер оцинкованный Метизный двор D20 DIN 127, 100 шт. 4607159068392</t>
  </si>
  <si>
    <r>
      <rPr>
        <sz val="14"/>
        <color rgb="FF000000"/>
        <rFont val="Times New Roman"/>
        <family val="1"/>
        <charset val="204"/>
      </rPr>
      <t xml:space="preserve">Гровер шайба КРЕП-КОМП цинк DIN127 м24 2,5кг (примерно 99 шт.) 99 шг 24ф </t>
    </r>
    <r>
      <rPr>
        <sz val="14"/>
        <color rgb="FF000000"/>
        <rFont val="Times New Roman"/>
        <family val="1"/>
        <charset val="1"/>
      </rPr>
      <t xml:space="preserve">(или эквивалент)</t>
    </r>
  </si>
  <si>
    <t xml:space="preserve">Диск пильный по дереву 190х20мм </t>
  </si>
  <si>
    <t xml:space="preserve">25.73.20.120</t>
  </si>
  <si>
    <t xml:space="preserve">Дюбель гвоздь по бетону 52мм 100шт DN52P8 </t>
  </si>
  <si>
    <t xml:space="preserve">25.94.11.190</t>
  </si>
  <si>
    <t xml:space="preserve">Дюбель-гвоздь KRANZ грибовидный бортик, 6x40, полипропилен, 100 шт. KR-02-3621-001 </t>
  </si>
  <si>
    <t xml:space="preserve">Дюбель-гвоздь Невский Крепеж 6x40, потайная манжета, полипропилен, 100 шт. 825609 </t>
  </si>
  <si>
    <t xml:space="preserve">Задвижка чугунная 30ч6бр Ду80 Ру10 фланцевая </t>
  </si>
  <si>
    <t xml:space="preserve">28.14.13.120</t>
  </si>
  <si>
    <t xml:space="preserve">Задвижка чугунная Ci фланцевая 30ч6бр Ду50 Ру10 3332 </t>
  </si>
  <si>
    <t xml:space="preserve">Зажим канатный TOR ф=10 мм DIN 741 123106 </t>
  </si>
  <si>
    <t xml:space="preserve">25.72.14.190</t>
  </si>
  <si>
    <t xml:space="preserve">Заклепка вытяжная  Партнер Fix-Master A2 4,8x10 100 шт. 827187 </t>
  </si>
  <si>
    <t xml:space="preserve">25.94.12.120</t>
  </si>
  <si>
    <t xml:space="preserve">Заклёпка Партнер Fix-Master A2 4x8 100 шт. 827185 </t>
  </si>
  <si>
    <t xml:space="preserve">Замок велосипедный Apecs PD-80-35СМ 17486 </t>
  </si>
  <si>
    <t xml:space="preserve">25.72.12.190</t>
  </si>
  <si>
    <t xml:space="preserve">Замок велосипедный  Apecs PD-81-80CM 15284 </t>
  </si>
  <si>
    <t xml:space="preserve">Замок навесной с ключом </t>
  </si>
  <si>
    <t xml:space="preserve">Заполнитель щелей и отверстий от вредителей (грызунов, мышей, крыс) TriS BLOCK-TERM PRO пластиковый пистолет, 1000мл Е876</t>
  </si>
  <si>
    <t xml:space="preserve">23.64.10.110</t>
  </si>
  <si>
    <t xml:space="preserve">Известь негашеная комковая 10кг </t>
  </si>
  <si>
    <t xml:space="preserve">23.52.10.110.</t>
  </si>
  <si>
    <t xml:space="preserve">Канистра 20литров красная для топлива в комплекте с крышкой и лейкой 3ton 55299</t>
  </si>
  <si>
    <t xml:space="preserve">22.22.14.190</t>
  </si>
  <si>
    <t xml:space="preserve">Капролон листовой 2мм, размер: 1000х2000 мм</t>
  </si>
  <si>
    <t xml:space="preserve">22.21.30.110</t>
  </si>
  <si>
    <t xml:space="preserve">Капролон листовой 4мм, размер: 1000х2000 мм</t>
  </si>
  <si>
    <r>
      <rPr>
        <sz val="14"/>
        <color rgb="FF000000"/>
        <rFont val="Times New Roman"/>
        <family val="1"/>
        <charset val="204"/>
      </rPr>
      <t xml:space="preserve">Кейс Makita, для вибрационных шлифмашинок, пластиковый, металлический замок </t>
    </r>
    <r>
      <rPr>
        <sz val="14"/>
        <color rgb="FF000000"/>
        <rFont val="Times New Roman"/>
        <family val="1"/>
        <charset val="1"/>
      </rPr>
      <t xml:space="preserve">(или эквивалент)</t>
    </r>
  </si>
  <si>
    <t xml:space="preserve">22.22.13.190</t>
  </si>
  <si>
    <r>
      <rPr>
        <sz val="14"/>
        <color rgb="FF000000"/>
        <rFont val="Times New Roman"/>
        <family val="1"/>
        <charset val="204"/>
      </rPr>
      <t xml:space="preserve">Кейс для инструмента 340мм, р-р 35х32,5х13,8 см </t>
    </r>
    <r>
      <rPr>
        <sz val="14"/>
        <color rgb="FF000000"/>
        <rFont val="Times New Roman"/>
        <family val="1"/>
        <charset val="1"/>
      </rPr>
      <t xml:space="preserve">(или эквивалент)</t>
    </r>
  </si>
  <si>
    <r>
      <rPr>
        <sz val="14"/>
        <color rgb="FF000000"/>
        <rFont val="Times New Roman"/>
        <family val="1"/>
        <charset val="204"/>
      </rPr>
      <t xml:space="preserve">Кисть макловица лыковая для побелки деревьев </t>
    </r>
    <r>
      <rPr>
        <sz val="14"/>
        <color rgb="FF000000"/>
        <rFont val="Times New Roman"/>
        <family val="1"/>
        <charset val="1"/>
      </rPr>
      <t xml:space="preserve">(или эквивалент)</t>
    </r>
  </si>
  <si>
    <t xml:space="preserve"> 32.91.19.120</t>
  </si>
  <si>
    <r>
      <rPr>
        <sz val="14"/>
        <color rgb="FF000000"/>
        <rFont val="Times New Roman"/>
        <family val="1"/>
        <charset val="204"/>
      </rPr>
      <t xml:space="preserve">Кисть макловица, 30х70мм для краски и клея </t>
    </r>
    <r>
      <rPr>
        <sz val="14"/>
        <color rgb="FF000000"/>
        <rFont val="Times New Roman"/>
        <family val="1"/>
        <charset val="1"/>
      </rPr>
      <t xml:space="preserve">(или эквивалент)</t>
    </r>
  </si>
  <si>
    <r>
      <rPr>
        <sz val="14"/>
        <color rgb="FF000000"/>
        <rFont val="Times New Roman"/>
        <family val="1"/>
        <charset val="204"/>
      </rPr>
      <t xml:space="preserve">Кисть макловица, 40х140мм, натуральная щетина, 44мм </t>
    </r>
    <r>
      <rPr>
        <sz val="14"/>
        <color rgb="FF000000"/>
        <rFont val="Times New Roman"/>
        <family val="1"/>
        <charset val="1"/>
      </rPr>
      <t xml:space="preserve">(или эквивалент)</t>
    </r>
  </si>
  <si>
    <t xml:space="preserve">Кисть малярная 100мм</t>
  </si>
  <si>
    <t xml:space="preserve">Кисть малярная 38мм</t>
  </si>
  <si>
    <t xml:space="preserve">Кисть малярная 63мм</t>
  </si>
  <si>
    <t xml:space="preserve">Кисть малярная плоская Kubis 50мм, натуральная щетина</t>
  </si>
  <si>
    <t xml:space="preserve">Клапан чугунный обратный поворотный межфланцевый 19Ч21БР ДУ100 РУ16 МЕГАСТРОЙ</t>
  </si>
  <si>
    <t xml:space="preserve"> 28.14.12.110</t>
  </si>
  <si>
    <t xml:space="preserve">Клапан электромагнитный КЭМ-2 Ду 16мм  Габаритные размеры 167х145x56мм   ММММ.306577.005</t>
  </si>
  <si>
    <t xml:space="preserve">Колодка фрикционная 08.02.84.00-031</t>
  </si>
  <si>
    <t xml:space="preserve">29.32.30.132</t>
  </si>
  <si>
    <t xml:space="preserve">Комплект из двух радиостанций Ястреб СР-2300х2</t>
  </si>
  <si>
    <t xml:space="preserve">26.30.11.150</t>
  </si>
  <si>
    <t xml:space="preserve">Комплект свечей зажигания арт. L15Y, 4 шт. BRISK </t>
  </si>
  <si>
    <t xml:space="preserve">29.31.21.110</t>
  </si>
  <si>
    <t xml:space="preserve">Кордщетка для УШМ радиальная, жесткая, витая 125мм</t>
  </si>
  <si>
    <t xml:space="preserve">32.91.19.110</t>
  </si>
  <si>
    <t xml:space="preserve">Кордщетка на УШМ 125мм/М14 мягкая чашка.</t>
  </si>
  <si>
    <t xml:space="preserve">Кран трехходовой для манометра Ду-15 Ру-25 ВР (ВН) G1/2"-G1/2" Росма</t>
  </si>
  <si>
    <t xml:space="preserve">28.14.13.131</t>
  </si>
  <si>
    <t xml:space="preserve">Кран трехходовой для манометра Ду-15 Ру-25 ВР-НР (ВН-НАР) G1/2"-G1/2" Росма</t>
  </si>
  <si>
    <t xml:space="preserve">Кран шаровой 1/2" "мама-мама", ручка</t>
  </si>
  <si>
    <t xml:space="preserve">28.14.13.130</t>
  </si>
  <si>
    <t xml:space="preserve">Кран шаровой 3/4" с накидной гайкой "мама-папа", ручка</t>
  </si>
  <si>
    <t xml:space="preserve">Кран шаровой1/2" с накидной гайкой "мама-папа", бабочка</t>
  </si>
  <si>
    <t xml:space="preserve">Краскопульт RADEX SKULL GOLD Spray gun RRP 10117</t>
  </si>
  <si>
    <t xml:space="preserve">28.29.22.120</t>
  </si>
  <si>
    <t xml:space="preserve">Кювета пластмассовая для валиков 320х320мм</t>
  </si>
  <si>
    <t xml:space="preserve">22.29.29.190</t>
  </si>
  <si>
    <t xml:space="preserve">Лебедка рычажная тросовая TOR МТМ 0,8т 20м</t>
  </si>
  <si>
    <t xml:space="preserve">28.22.12.190</t>
  </si>
  <si>
    <t xml:space="preserve">Лезвия Gross 19мм, трапециевидные, пластиковый пенал, 12шт 79376</t>
  </si>
  <si>
    <t xml:space="preserve">25.71.11.130</t>
  </si>
  <si>
    <t xml:space="preserve">Лента для разметки ПВХ желто-черный 50мм 50 метров</t>
  </si>
  <si>
    <t xml:space="preserve">22.29.21.000</t>
  </si>
  <si>
    <t xml:space="preserve">Лента клейкая металлизированная X-Glass XGLASS 50мм 50метров</t>
  </si>
  <si>
    <t xml:space="preserve">Лента малярная 48мм 50м</t>
  </si>
  <si>
    <t xml:space="preserve">Лента ФУМ PROFACTOR PF Professional желтая Ф85мм 19х0,25х15м PF FE 531.</t>
  </si>
  <si>
    <t xml:space="preserve">22.21.30.130</t>
  </si>
  <si>
    <t xml:space="preserve">Лестница телескопическая высота 4.4 м</t>
  </si>
  <si>
    <t xml:space="preserve">25.11.23.120</t>
  </si>
  <si>
    <t xml:space="preserve">Линейка/угольник строительный 112х76мм, металл</t>
  </si>
  <si>
    <t xml:space="preserve">26.51.33.190</t>
  </si>
  <si>
    <t xml:space="preserve">Лопата снеговая  </t>
  </si>
  <si>
    <t xml:space="preserve">25.99.29.129</t>
  </si>
  <si>
    <t xml:space="preserve">Лопата совковая NGRS-02 РЕЛЬСОВАЯ СТАЛЬ с деревянным черенком </t>
  </si>
  <si>
    <t xml:space="preserve">Лопата штыковая с черенком из рельсовой стали (СП)</t>
  </si>
  <si>
    <t xml:space="preserve">Лопата эргономичная с двумя V-образными ручками Inforce 420x400 мм 06-12-25</t>
  </si>
  <si>
    <t xml:space="preserve">Манометр М2 радиальный тм-510р.00 0…6 кгс/см2 м20х1.5 кл.1.5, цвет-серый 00000006823 РОСМА</t>
  </si>
  <si>
    <t xml:space="preserve">26.51.52.130</t>
  </si>
  <si>
    <t xml:space="preserve">Манометр ТМ-510.05- диапазон давления-от 0 до 0,16 МПа резьба G½ / М20×1,5</t>
  </si>
  <si>
    <t xml:space="preserve">Манометр ТМ-510.05- диапазон давления-от 0 до 0,25 МПа резьба G½ / М20×1,5</t>
  </si>
  <si>
    <t xml:space="preserve">Манометр ТМ-510.05- диапазон давления-от 0 до 1 МПа резьба G½ / М20×1,5</t>
  </si>
  <si>
    <t xml:space="preserve">Манометр ТМ-610.05- диапазон давления-от 0 до 2.5 МПа резьба G½ / М20×1,5</t>
  </si>
  <si>
    <t xml:space="preserve">Масло силиконовое ПМС-1000, 500 мл 09-3908 REXANT</t>
  </si>
  <si>
    <t xml:space="preserve">19.20.29.172</t>
  </si>
  <si>
    <t xml:space="preserve">Маслостанция, помпа электрогидравлическая двустороннего действия MPE-700-0,75-2Р Давление, бар/МПа- 700/70, Напряжение, В / Гц - 220 / 50, Мощность, кВт- 0,75, Объем маслобака, л - 7, Тип привода- электрический, Производительность при давлении 700 бар, л/мин- 0,9, Производительность на холостом ходу (до 70 бар), л/мин- 5 </t>
  </si>
  <si>
    <t xml:space="preserve">28.13.12.110</t>
  </si>
  <si>
    <t xml:space="preserve">Мат раскройный стандартный Brother ScanNcut 305x305 мм (CAMATM12)</t>
  </si>
  <si>
    <t xml:space="preserve">22.29.25.000</t>
  </si>
  <si>
    <t xml:space="preserve">Мешок белый полипропиленовый 55x105см, комплект по 50шт Gigant 55-105-107</t>
  </si>
  <si>
    <t xml:space="preserve">22.22.12.130</t>
  </si>
  <si>
    <t xml:space="preserve">Мешок для строительного мусора 70л 55x95см полипропилен 85 мкм</t>
  </si>
  <si>
    <t xml:space="preserve">Мойка высокого давления DAEWOO DAW 2500SW или эквивалент</t>
  </si>
  <si>
    <t xml:space="preserve">28.29.22.150</t>
  </si>
  <si>
    <r>
      <rPr>
        <sz val="14"/>
        <color rgb="FF000000"/>
        <rFont val="Times New Roman"/>
        <family val="1"/>
        <charset val="204"/>
      </rPr>
      <t xml:space="preserve">Мойка высокого давления Elitech М 2500РКП 204592 </t>
    </r>
    <r>
      <rPr>
        <sz val="14"/>
        <color rgb="FF000000"/>
        <rFont val="Times New Roman"/>
        <family val="1"/>
        <charset val="1"/>
      </rPr>
      <t xml:space="preserve">или эквивалент</t>
    </r>
  </si>
  <si>
    <r>
      <rPr>
        <sz val="14"/>
        <color rgb="FF000000"/>
        <rFont val="Times New Roman"/>
        <family val="1"/>
        <charset val="204"/>
      </rPr>
      <t xml:space="preserve">Мойка высокого давления Elitech М 1900РКП 204590 </t>
    </r>
    <r>
      <rPr>
        <sz val="14"/>
        <color rgb="FF000000"/>
        <rFont val="Times New Roman"/>
        <family val="1"/>
        <charset val="1"/>
      </rPr>
      <t xml:space="preserve">или эквивалент</t>
    </r>
  </si>
  <si>
    <t xml:space="preserve">Муфта LD PRIDE 1'' вн/вн латунь 549733</t>
  </si>
  <si>
    <t xml:space="preserve">28.15.26.190 </t>
  </si>
  <si>
    <t xml:space="preserve">Набивка сальниковая УРТ 6x6мм АП-31, 10 пог.м. 25186-набивка_6х6_10пог.м 25186-набивка_6х6_10пог.м</t>
  </si>
  <si>
    <t xml:space="preserve">28.29.23.120</t>
  </si>
  <si>
    <t xml:space="preserve">Набор быстросъемный  3 в 1 для подключения шлангов (зеленый)3/4.</t>
  </si>
  <si>
    <t xml:space="preserve">Набор для пайки № 2 Припой ПОС 61 с канифолью 16г канифоль сосновая 20г, кислота паяльная 30мл флюс СКФ 30мл Gigant SS-001</t>
  </si>
  <si>
    <t xml:space="preserve">24.41.10.150</t>
  </si>
  <si>
    <t xml:space="preserve">Набор оцинкованных саморезов с прессшайбой в кейсе(400)</t>
  </si>
  <si>
    <t xml:space="preserve">25.94.11.120</t>
  </si>
  <si>
    <t xml:space="preserve">Набор стопорных колец СИБРТЕХ D 3 - 32 мм 300 предметов 47600</t>
  </si>
  <si>
    <t xml:space="preserve">25.72.14.110</t>
  </si>
  <si>
    <t xml:space="preserve">Набор щупов NORGAU 0.05-1.00 мм х13 200 мм 045159002</t>
  </si>
  <si>
    <t xml:space="preserve">26.51.33.192</t>
  </si>
  <si>
    <t xml:space="preserve">Насадка для пенной чистки 1л K-Parts Karcher 9.837-960</t>
  </si>
  <si>
    <t xml:space="preserve">28.29.22.190</t>
  </si>
  <si>
    <t xml:space="preserve">Насос дренажный НД-15500Н/35 1100 Вт</t>
  </si>
  <si>
    <t xml:space="preserve">28.13.14.190</t>
  </si>
  <si>
    <t xml:space="preserve">Насос погружной вибрационный Ресанта НВ-10В, верхний забор (ручеек, малыш) 300 Вт, напор 75 м, 22 л/мин, погружение до 3м, 3/4", кабель 10м</t>
  </si>
  <si>
    <t xml:space="preserve">Насос ручной роторный бочковый для масел 250мл/об GROZ GR44052 — GNB-25/3R/SPL</t>
  </si>
  <si>
    <t xml:space="preserve">Насос погружной бочковой (220В., 75л./​мин., фильтр) для перекачки из бочки дизельного топлива, масла (БАК.00101 олимп "БелАвтоКомплект") электрический 220В⁠</t>
  </si>
  <si>
    <t xml:space="preserve">Насос центробежный погружной с комплектом выпускных рукавов ГНОМ 25-50, ТУ 3631-001-40125812-2005</t>
  </si>
  <si>
    <t xml:space="preserve">Ниппель LD PRIDE 1/2'' нар/нар латунь 549721. Тип фитинга:ниппель. Тип резьбы:1/2M-1/2M</t>
  </si>
  <si>
    <t xml:space="preserve">24.44.26.130</t>
  </si>
  <si>
    <t xml:space="preserve">Ниппель Переходной  LD PRIDE 3/4'' - 1/2'' нар/нар латунь 549718. Тип фитинга:ниппель. Тип резьбы:1/2M-3/4M</t>
  </si>
  <si>
    <t xml:space="preserve">Органайзер Бытпласт WORKER, 13, 330х260х50 мм, серый 433240211 </t>
  </si>
  <si>
    <t xml:space="preserve">Пакер инъекционный алюминиевый с цанговой головкой 13х250 мм 50штук</t>
  </si>
  <si>
    <t xml:space="preserve">25.99.29.190</t>
  </si>
  <si>
    <t xml:space="preserve">Пистолет цельнометаллический для монтажной пены Blast TAF  </t>
  </si>
  <si>
    <t xml:space="preserve">25.40.12.100</t>
  </si>
  <si>
    <t xml:space="preserve">Планка торцовочная из алюминиевого сплава, кондукторная и крепежная планка, направляющий стержень. Материал: алюминиевый сплав с ЧПУ. Длина: 300мм (11,81 дюйма) / 450мм (17,71 дюйма) / 650мм (25,59 дюйма). Цвет: красный/серебристый. Применение: универсальный слот #30 T. Упаковка: 1шт. Т-образный ползунок</t>
  </si>
  <si>
    <t xml:space="preserve">Подводка Гибкая для воды Gigant с оплеткой из нержавеющей стали, 1/2"х80 см, г/ш P-80-GW</t>
  </si>
  <si>
    <t xml:space="preserve">22.19.30.120</t>
  </si>
  <si>
    <t xml:space="preserve">Покрытие антискользящее алюминиевая полоса с резиновой вставкой, 2 м</t>
  </si>
  <si>
    <t xml:space="preserve">22.19.72.000</t>
  </si>
  <si>
    <t xml:space="preserve">Покрытие антискользящее покрытие Противоскользящий накладной угол-порог 42 мм/23 мм черный 2 метра</t>
  </si>
  <si>
    <t xml:space="preserve">Проволока вязальная  Tech-Krep оц. 0,8 мм моток 50м- накл. Tech- Krep 140376</t>
  </si>
  <si>
    <t xml:space="preserve">24.34.11.110</t>
  </si>
  <si>
    <t xml:space="preserve">Проволока нержавеющая 1.5мм, марка AISI 304 (08Х18Н10)</t>
  </si>
  <si>
    <t xml:space="preserve">24.34.12.000</t>
  </si>
  <si>
    <t xml:space="preserve">Проволока омедненная сварочная DEKA ER70S-6 (Св-08Г2С-О) 0.8мм 5кг для полуавтоматов при работе с низколегированными и углеродистыми сталями</t>
  </si>
  <si>
    <t xml:space="preserve">24.34.13.120</t>
  </si>
  <si>
    <t xml:space="preserve">Пруток EZETEK из нержавеющей стали 8ммх3м хлыст 50326 . Материал:нержавеющая сталь. Покрытие:без покрытия. Длина:3 м. Диаметр проводника:8 мм. Вес нетто:1.2 кг. </t>
  </si>
  <si>
    <t xml:space="preserve">Рация Baofeng UV-82 8W (2 режима мощности) или эквивалент</t>
  </si>
  <si>
    <t xml:space="preserve">26.30.11.192</t>
  </si>
  <si>
    <t xml:space="preserve">Редуктор углекислотный Сварщик УР-6-6 для сварки, для полуавтомата, баллонный</t>
  </si>
  <si>
    <t xml:space="preserve">28.14.20.111</t>
  </si>
  <si>
    <t xml:space="preserve">Рейка водомерная Эколог-Юг М-220</t>
  </si>
  <si>
    <t xml:space="preserve">26.51.12.150</t>
  </si>
  <si>
    <t xml:space="preserve">Ремень клиновой A-550 LP PIX</t>
  </si>
  <si>
    <t xml:space="preserve">22.19.40.122</t>
  </si>
  <si>
    <t xml:space="preserve">Ремень стяжной 5-10тн 4 метра усиленный</t>
  </si>
  <si>
    <t xml:space="preserve">28.22.19.190</t>
  </si>
  <si>
    <t xml:space="preserve">Ремень стяжной с крюками 0,75/1,5т (мин.разр. 1,5/3,0т) (25мм) длина 5м</t>
  </si>
  <si>
    <r>
      <rPr>
        <sz val="14"/>
        <color rgb="FF000000"/>
        <rFont val="Times New Roman"/>
        <family val="1"/>
        <charset val="204"/>
      </rPr>
      <t xml:space="preserve">Рукав (шланг)  маслобензостойкий Ø 50мм. Назначение - </t>
    </r>
    <r>
      <rPr>
        <b val="true"/>
        <sz val="14"/>
        <color rgb="FF000000"/>
        <rFont val="Times New Roman"/>
        <family val="1"/>
        <charset val="204"/>
      </rPr>
      <t xml:space="preserve">напорно-всасывающий резиновый рукав с текстильным каркасом и проволочной спиралью.</t>
    </r>
    <r>
      <rPr>
        <sz val="14"/>
        <color rgb="FF000000"/>
        <rFont val="Times New Roman"/>
        <family val="1"/>
        <charset val="204"/>
      </rPr>
      <t xml:space="preserve"> Рабочая среда - минеральные масла на нефтяной основе.  Диаметр внутренний Ø50мм. Рабочее давление не менее 0,3МПа (3,0кгс/см2). </t>
    </r>
    <r>
      <rPr>
        <b val="true"/>
        <sz val="14"/>
        <color rgb="FF000000"/>
        <rFont val="Times New Roman"/>
        <family val="1"/>
        <charset val="204"/>
      </rPr>
      <t xml:space="preserve">ГОСТ 5398-76</t>
    </r>
    <r>
      <rPr>
        <sz val="14"/>
        <color rgb="FF000000"/>
        <rFont val="Times New Roman"/>
        <family val="1"/>
        <charset val="204"/>
      </rPr>
      <t xml:space="preserve">. Класс Б.</t>
    </r>
  </si>
  <si>
    <t xml:space="preserve">22.19.30.135</t>
  </si>
  <si>
    <t xml:space="preserve">м</t>
  </si>
  <si>
    <r>
      <rPr>
        <sz val="14"/>
        <color rgb="FF000000"/>
        <rFont val="Times New Roman"/>
        <family val="1"/>
        <charset val="204"/>
      </rPr>
      <t xml:space="preserve">Рукав (шланг) маслобензостойкий  Ø 32мм. Назначение -</t>
    </r>
    <r>
      <rPr>
        <b val="true"/>
        <sz val="14"/>
        <color rgb="FF000000"/>
        <rFont val="Times New Roman"/>
        <family val="1"/>
        <charset val="204"/>
      </rPr>
      <t xml:space="preserve"> напорно-всасывающий резиновый рукав с текстильным каркасом и проволочной спиралью.</t>
    </r>
    <r>
      <rPr>
        <sz val="14"/>
        <color rgb="FF000000"/>
        <rFont val="Times New Roman"/>
        <family val="1"/>
        <charset val="204"/>
      </rPr>
      <t xml:space="preserve"> Рабочая среда - минеральные масла на нефтяной основе.  Диаметр внутренний Ø32мм. Рабочее давление не менее 0,3МПа (3,0кгс/см2). </t>
    </r>
    <r>
      <rPr>
        <b val="true"/>
        <sz val="14"/>
        <color rgb="FF000000"/>
        <rFont val="Times New Roman"/>
        <family val="1"/>
        <charset val="204"/>
      </rPr>
      <t xml:space="preserve">ГОСТ 5398-76</t>
    </r>
    <r>
      <rPr>
        <sz val="14"/>
        <color rgb="FF000000"/>
        <rFont val="Times New Roman"/>
        <family val="1"/>
        <charset val="204"/>
      </rPr>
      <t xml:space="preserve">. Класс Б.</t>
    </r>
  </si>
  <si>
    <r>
      <rPr>
        <sz val="14"/>
        <color rgb="FF000000"/>
        <rFont val="Times New Roman"/>
        <family val="1"/>
        <charset val="204"/>
      </rPr>
      <t xml:space="preserve">Рукав (шланг) маслобензостойкий Ø 25мм. Назначение - </t>
    </r>
    <r>
      <rPr>
        <b val="true"/>
        <sz val="14"/>
        <color rgb="FF000000"/>
        <rFont val="Times New Roman"/>
        <family val="1"/>
        <charset val="204"/>
      </rPr>
      <t xml:space="preserve">напорно-всасывающий резиновый рукав с текстильным каркасом и проволочной спиралью</t>
    </r>
    <r>
      <rPr>
        <sz val="14"/>
        <color rgb="FF000000"/>
        <rFont val="Times New Roman"/>
        <family val="1"/>
        <charset val="204"/>
      </rPr>
      <t xml:space="preserve">. Рабочая среда - минеральные масла на нефтяной основе. Диаметр внутренний</t>
    </r>
    <r>
      <rPr>
        <b val="true"/>
        <sz val="14"/>
        <color rgb="FF000000"/>
        <rFont val="Times New Roman"/>
        <family val="1"/>
        <charset val="204"/>
      </rPr>
      <t xml:space="preserve"> </t>
    </r>
    <r>
      <rPr>
        <sz val="14"/>
        <color rgb="FF000000"/>
        <rFont val="Times New Roman"/>
        <family val="1"/>
        <charset val="204"/>
      </rPr>
      <t xml:space="preserve">Ø25мм. Рабочее давление не менее 0,3МПа (3,0кгс/см2). </t>
    </r>
    <r>
      <rPr>
        <b val="true"/>
        <sz val="14"/>
        <color rgb="FF000000"/>
        <rFont val="Times New Roman"/>
        <family val="1"/>
        <charset val="204"/>
      </rPr>
      <t xml:space="preserve">ГОСТ 5398-76</t>
    </r>
    <r>
      <rPr>
        <sz val="14"/>
        <color rgb="FF000000"/>
        <rFont val="Times New Roman"/>
        <family val="1"/>
        <charset val="204"/>
      </rPr>
      <t xml:space="preserve">. Класс Б.</t>
    </r>
  </si>
  <si>
    <t xml:space="preserve">Рукав всасывающий 80 с головкой ГР-80 (4м) C2509 CHAMPION</t>
  </si>
  <si>
    <t xml:space="preserve">Рукав напорный с 2 головками 20м, d-80мм, 1 мПа Gigant GRA-01</t>
  </si>
  <si>
    <t xml:space="preserve">Рукав пожарный 50 мм "Классик" с головками ГР-50ал (20±1м)</t>
  </si>
  <si>
    <t xml:space="preserve">22.19.30.137</t>
  </si>
  <si>
    <t xml:space="preserve">Рукав пожарный 50 мм "Классик" с головкой ГР-50а-пл и ручным стволом РС-50,01ал (20±1м)</t>
  </si>
  <si>
    <t xml:space="preserve">Рукав пожарный напорный (20м 50мм) с головками ГР -50 Спец ОГН-РУК5</t>
  </si>
  <si>
    <t xml:space="preserve">Рулетка EKOTOOLS Метрик-5 5м, 18мм, обрезиненный корпус 6111505.  </t>
  </si>
  <si>
    <t xml:space="preserve">26.51.33.199</t>
  </si>
  <si>
    <t xml:space="preserve">Рулетка Геодезическая Тундра 50 метров</t>
  </si>
  <si>
    <t xml:space="preserve">Рулетка ЭВРИКА YELLOW 10 м, 20 мм, пластиковый корпус, фиксатор, держатель  </t>
  </si>
  <si>
    <t xml:space="preserve">Саморез Tech-Krep ШСММ 4,2х25 200 шт, коробка с окном 102141</t>
  </si>
  <si>
    <t xml:space="preserve">Саморез Tech-Krep ШСММ 4,2х38 200 шт, коробка с окном 102143</t>
  </si>
  <si>
    <t xml:space="preserve">Саморез Tech-Krep ШСММ 4,2х50 100 шт, коробка с окном 102144</t>
  </si>
  <si>
    <t xml:space="preserve">Саморез Tech-Krep ШСММ сверло 4,2х16 200шт.  </t>
  </si>
  <si>
    <t xml:space="preserve">Саморез ГКЛ по дереву МЕТАЛЛСЕРВИС 3.5x35 мм 1 кг/555 шт 1218108</t>
  </si>
  <si>
    <t xml:space="preserve">Саморез кровельный  Tech-Krep КР ZP сверло 5,5х76 100 шт, ведро 104756</t>
  </si>
  <si>
    <t xml:space="preserve">Саморез кровельный Tech-Krep КР ZP сверло 5,5х25 60 шт, ведро124627</t>
  </si>
  <si>
    <t xml:space="preserve">Саморез кровельный Саморез кровельный по дереву 4,8х35 с шайбой EPDM, оцинкованный</t>
  </si>
  <si>
    <t xml:space="preserve">Саморез по дереву VIP Крепеж черный 3,5х25 к 28 шт 10104 VIPL</t>
  </si>
  <si>
    <t xml:space="preserve">Саморезы кровельные 5,5х25мм (50 шт) металл-металл.</t>
  </si>
  <si>
    <t xml:space="preserve">Саморезы по дереву Gigant 3,5x45, потайная головка, крупный шаг, оксидированный, 1 кг. 123530</t>
  </si>
  <si>
    <t xml:space="preserve">Саморезы по дереву Gigant 3,5x51, потайная головка, крупный шаг, оксидированный, 400 шт. 123552</t>
  </si>
  <si>
    <t xml:space="preserve">Скоба ЗУБР МАСТЕР 10 мм для степлера тонкие тип 53, 1000 шт [31625-10]</t>
  </si>
  <si>
    <t xml:space="preserve">25.93.14.140</t>
  </si>
  <si>
    <t xml:space="preserve">Скоба каленая (1000 шт; 6x0.7 мм; Тип 53) для мебельного степлера Stelgrit 655001</t>
  </si>
  <si>
    <t xml:space="preserve">Скоба каленая (1000 шт; 8x0.7 мм; Тип 53) для мебельного степлера Stelgrit 655002</t>
  </si>
  <si>
    <t xml:space="preserve">Скоба омегообразная с резьбой HITCH G209, 3.25 т SZ072019</t>
  </si>
  <si>
    <t xml:space="preserve">Скоба такелажная прямая 17 т тип G2150 TOR 12301707</t>
  </si>
  <si>
    <t xml:space="preserve">Смазка синяя высокотемпературная МС 1510 BLUE литиевая комплексная 200мл туба, ВМПАВТО</t>
  </si>
  <si>
    <t xml:space="preserve">19.20.29.210</t>
  </si>
  <si>
    <t xml:space="preserve">Смазка универсальная  WD-40 проникающая 450 мл</t>
  </si>
  <si>
    <t xml:space="preserve">Ствол ручной пожарный Цветлит РС-50 А (16) Ду50 Ру20 алюминий</t>
  </si>
  <si>
    <t xml:space="preserve">Стремянка, лестница Nika, 4 ступени, складная, из стали, ННДС4</t>
  </si>
  <si>
    <t xml:space="preserve">Талреп М10 крюк-крюк (С) DIN 1480 оцинкованный [00001295]</t>
  </si>
  <si>
    <t xml:space="preserve">Термометр оконный  диапазон измерения: от -60 до +60 c, Птз, Тб-216 671371</t>
  </si>
  <si>
    <t xml:space="preserve">26.51.51.110</t>
  </si>
  <si>
    <t xml:space="preserve">Техпластина 6мм МБС-С 2Н (шир.~1400 мм) ГОСТ 7338-90</t>
  </si>
  <si>
    <t xml:space="preserve">22.19.20.120</t>
  </si>
  <si>
    <t xml:space="preserve">Техпластина 8мм МБС-С 2Н (шир.~ 800 мм) ГОСТ 7338-90</t>
  </si>
  <si>
    <t xml:space="preserve">Техпластина 10мм МБС-С 2Н (~1100х1200 мм) ГОСТ 7338-90</t>
  </si>
  <si>
    <t xml:space="preserve">Техпластина 12мм МБС-С 2Н (~1100х1200 мм) ГОСТ 7338-90</t>
  </si>
  <si>
    <t xml:space="preserve">Техпластина 4мм МБС-C (~1100 мм)</t>
  </si>
  <si>
    <t xml:space="preserve">Топор с фиберглассовой ручкой и резиновой противоскользящей накладкой Rockforce 600 гр RF-A7006</t>
  </si>
  <si>
    <t xml:space="preserve">25.73.10.000</t>
  </si>
  <si>
    <t xml:space="preserve">Трос 8мм стальной в оплетке ПВХ (100м) ПР-8.0 ТАНИС</t>
  </si>
  <si>
    <t xml:space="preserve">25.93.11.120</t>
  </si>
  <si>
    <t xml:space="preserve">Труба бесшовная нержавеющая 159×3.5мм, марка AISI 321 (08-12Х18Н10Т)</t>
  </si>
  <si>
    <t xml:space="preserve"> 24.20.13.110</t>
  </si>
  <si>
    <t xml:space="preserve">Труба бесшовная нержавеющая 54×2мм, марка AISI 321 (08-12Х18Н10Т)</t>
  </si>
  <si>
    <t xml:space="preserve">Угломер 150х100мм, алюминий</t>
  </si>
  <si>
    <t xml:space="preserve">26.51.33.143</t>
  </si>
  <si>
    <t xml:space="preserve">Угольник магнитный ЗУБР УМ-3 до 11 кг 40050-11</t>
  </si>
  <si>
    <t xml:space="preserve">Угольник слесарный УШ- 160х100 класс 1</t>
  </si>
  <si>
    <t xml:space="preserve">Фильтр воздушный Scania R-series DC13 ROTTA R58244</t>
  </si>
  <si>
    <t xml:space="preserve">28.29.82.120</t>
  </si>
  <si>
    <t xml:space="preserve">Фильтр заборный с обратным клапаном СВ-80 D-3 DDE 798-911</t>
  </si>
  <si>
    <t xml:space="preserve">Фильтр топливный Caterpillar ZENTPARTS Z34669 вставка H159 D76.5</t>
  </si>
  <si>
    <t xml:space="preserve">Фланец плоский нержавеющий ДУ150 Ру 6, марка 12Х18Н10Т</t>
  </si>
  <si>
    <t xml:space="preserve">28.14.20.220</t>
  </si>
  <si>
    <t xml:space="preserve">Фланец свободный NEWKEY DIN2642 нержавеющий, AISI304 DN50 (2) (60,3мм), (CF8), РN10 NK-FLD50/4</t>
  </si>
  <si>
    <t xml:space="preserve">Хомут xервячный FORTISFLEX PL-9 80-100 / W4 79978, фасовка 20 шт</t>
  </si>
  <si>
    <t xml:space="preserve">25.94.12.190</t>
  </si>
  <si>
    <t xml:space="preserve">Хомут силовой 140-148мм / W1</t>
  </si>
  <si>
    <t xml:space="preserve">Хомут силовой 56-59мм / W1</t>
  </si>
  <si>
    <t xml:space="preserve">Хомут силовой 86-91мм / W1</t>
  </si>
  <si>
    <t xml:space="preserve">Хомут силовой 98-103мм / W1</t>
  </si>
  <si>
    <t xml:space="preserve">Хомут силовой одноболтовый 32-35/20мм, нержавеющая сталь W2</t>
  </si>
  <si>
    <t xml:space="preserve">Хомут силовой одноболтовый 36-39/20мм, нержавеющая сталь W2</t>
  </si>
  <si>
    <t xml:space="preserve">Хомут силовой одноболтовый 44-47/22мм, нержавеющая сталь W2</t>
  </si>
  <si>
    <t xml:space="preserve">Хомут силовой одноболтовый 60-63/22мм, нержавеющая сталь W2</t>
  </si>
  <si>
    <t xml:space="preserve">Хомут силовой одноболтовый 64-67/22мм, нержавеющая сталь W2</t>
  </si>
  <si>
    <t xml:space="preserve">Хомут червячный (винтовой ) 16-25мм, нержавеющая сталь </t>
  </si>
  <si>
    <t xml:space="preserve">Хомут червячный (винтовой ) 25-40мм, нержавеющая сталь </t>
  </si>
  <si>
    <t xml:space="preserve">Хомут червячный (винтовой ) 8-16мм, нержавеющая сталь </t>
  </si>
  <si>
    <t xml:space="preserve">Хомут червячный MARSHALL 80-100мм MR4213 нержавеющая сталь, фасовка 25шт</t>
  </si>
  <si>
    <t xml:space="preserve">Хомут червячный оцинк Gigant 10-16 мм/9 W1, 25шт G/1/25</t>
  </si>
  <si>
    <t xml:space="preserve">Хомут червячный оцинкованный Gigant 12-22 мм/9 W1, 25шт G/1/27</t>
  </si>
  <si>
    <t xml:space="preserve">Хомут червячный оцинкованный Gigant 16-25 мм/9 W1, 25шт G/1/28</t>
  </si>
  <si>
    <t xml:space="preserve">Хомуты металлические червячные болтовое крепление 110-130мм СИБРТЕХ 47574  25шт в упак</t>
  </si>
  <si>
    <t xml:space="preserve">Хомуты металлические червячные болтовое крепление 130-150мм СИБРТЕХ 47592  25шт в упак</t>
  </si>
  <si>
    <t xml:space="preserve">Хомуты металлические червячные болтовое крепление 32-50мм СИБРТЕХ 47561 50шт в упак</t>
  </si>
  <si>
    <t xml:space="preserve">Хомуты металлические червячные болтовое крепление 50-70мм СИБРТЕХ 47563 50шт в упак</t>
  </si>
  <si>
    <t xml:space="preserve">Цепь грузоподъемная (крепежная) ПРОММЕТАЛЛ 10x30 мм, 20 м G8010*3020</t>
  </si>
  <si>
    <t xml:space="preserve">28.15.21.130</t>
  </si>
  <si>
    <t xml:space="preserve">Цепь для пилы CHAMPION 3/8", 1.3, 55 ЗВЕНА</t>
  </si>
  <si>
    <t xml:space="preserve">Цепь для бензопилы STIHL 45 зв, шаг 3/8"P, толщина 1.3мм, 63 PD3</t>
  </si>
  <si>
    <t xml:space="preserve">Цепь для пилы K-CS11, 8", 1/4", 1.4мм, 46 звеньев DEKO 085-2017  Шаг цепи 1/4 дюйм. Количество звеньев 46. Длина шины (дюйм) 8. Длина шины 200см. </t>
  </si>
  <si>
    <t xml:space="preserve">Цепь пильная STIHL 55 звеньев, 3/8", 1,3 мм 16" 40см шина</t>
  </si>
  <si>
    <t xml:space="preserve">Шайба DIN 125 М10 плоская покрытие цинк Крепдил</t>
  </si>
  <si>
    <t xml:space="preserve">Шайба DIN 125 М12 плоская покрытие цинк Крепдил</t>
  </si>
  <si>
    <t xml:space="preserve">Шайба DIN 127B М12 гроверная покрытие цинк Крепдил</t>
  </si>
  <si>
    <t xml:space="preserve">Шайба DIN127 М10 покрытие цинк 50шт Крепдил</t>
  </si>
  <si>
    <t xml:space="preserve">Шайба М16 уменьшенная DIN 433, оцинкованная сталь</t>
  </si>
  <si>
    <t xml:space="preserve">Шайба пружинная М16 DIN 7980, оцинкованная сталь</t>
  </si>
  <si>
    <t xml:space="preserve">Шкаф инструментальный ТС 1995-023000 К30599510146</t>
  </si>
  <si>
    <t xml:space="preserve">31.01.11.129</t>
  </si>
  <si>
    <t xml:space="preserve">Шкаф ПРАКТИК CB-12 S20499011202</t>
  </si>
  <si>
    <t xml:space="preserve">Шланг (рукaв) кислородный 9 мм (20 атм) ГОСТ 9356-75 40метров</t>
  </si>
  <si>
    <t xml:space="preserve">22.19.30.138</t>
  </si>
  <si>
    <t xml:space="preserve">Шланг PrimoFlex 3/4" 50м Karcher - арт. 2.645-143.0. Длина шланга 50м Диаметр шланга:  ¾  19мм Термостойкость: от 0 до +40 градусов</t>
  </si>
  <si>
    <t xml:space="preserve">22.21.29.120</t>
  </si>
  <si>
    <t xml:space="preserve">Шланг воздушный с фитингами рапид AERO (25м; 9x15мм; 20 бар) FOXWELD 6513</t>
  </si>
  <si>
    <t xml:space="preserve">Шланг спиральный с фитингами рапид (10м; 8x12мм) FUBAG 170305</t>
  </si>
  <si>
    <t xml:space="preserve">Шланг для полива ВИХРЬ Силикон 3/4" х 50 м 73/7/2/32</t>
  </si>
  <si>
    <t xml:space="preserve">Шланг маслобензостойкий НОВЭМ спирально-армированный ПВХ 5атм 50мм 10м МБС_5атм_50_10</t>
  </si>
  <si>
    <t xml:space="preserve">22.19.30.131</t>
  </si>
  <si>
    <t xml:space="preserve">Шланг маслобензостойкий НОВЭМ спирально-армированный ПВХ 5атм 32мм 10м МБС_5атм_32_10</t>
  </si>
  <si>
    <t xml:space="preserve">Шланг маслобензостойкий НОВЭМ спирально-армированный ПВХ 5атм 25мм 10м МБС_5атм_25_10 синий </t>
  </si>
  <si>
    <t xml:space="preserve">Шланг маслобензостойкий НОВЭМ спирально-армированный ПВХ 5атм 75мм 10м МБС_5атм_75_10 синий </t>
  </si>
  <si>
    <t xml:space="preserve">Шланг напорно-всасывающий Мпт 1500S 40мм для низких температур 00000000191</t>
  </si>
  <si>
    <t xml:space="preserve">Шланг пищевой морозостойкий "Силикон" 3/4, 50м</t>
  </si>
  <si>
    <t xml:space="preserve">Шланг (рукaв) пропановый 9 мм (6.3 атм) ГОСТ 9356-75</t>
  </si>
  <si>
    <t xml:space="preserve">Шланг поливочный пятислойный GRINDA PROLine EXPERT 1", 25м, 25атм </t>
  </si>
  <si>
    <t xml:space="preserve">Шланг спиральный (5м 12х8мм рапид 12бар) Gigant G-1149</t>
  </si>
  <si>
    <t xml:space="preserve">Шпилька М12 длиной 1м из нержавеющей стали А2 А2 975 M12x1</t>
  </si>
  <si>
    <t xml:space="preserve">25.94.11.140</t>
  </si>
  <si>
    <t xml:space="preserve">Шпилька М12 длиной 2м из нержавеющей стали А2 А2 975 M12x2</t>
  </si>
  <si>
    <t xml:space="preserve">Шпилька резьбовая М10x2000мм цинк DIN 975</t>
  </si>
  <si>
    <t xml:space="preserve">Шпилька резьбовая М8x2000мм цинк DIN 975</t>
  </si>
  <si>
    <t xml:space="preserve">Щетка для уборки Klintek 57051 137 см, дерево/ПВХ </t>
  </si>
  <si>
    <t xml:space="preserve">Щетка для УШМ, 125мм, М14, "чашка", латунированная витая проволока Gigant G-110446L  </t>
  </si>
  <si>
    <t xml:space="preserve">Щетка металлическая NORGAU NHSBIМ250 087602101.</t>
  </si>
  <si>
    <t xml:space="preserve">Шланг/рукав кислородный ГОСТ 9356-75  d-9мм (III класс-9-2,0 МПа).</t>
  </si>
  <si>
    <t xml:space="preserve">Щетка обдирочная для УШМ MATRIX круглая, D-125х22.2мм 74632 74632</t>
  </si>
  <si>
    <t xml:space="preserve">Щетка ручная  металлическая TORGWIN YIDA изогнутая, усиленная T419636 4.8   </t>
  </si>
  <si>
    <t xml:space="preserve">Щетка ручная металлическая щетка NORGAU Industrial, 250мм  </t>
  </si>
  <si>
    <t xml:space="preserve">Щетка-сметка ЗУБР трехрядная искусственная щетина, дерев. корпус, 320 мм 39020 39020</t>
  </si>
  <si>
    <t xml:space="preserve">Электрод для датчика РОС 301 ( стандартной длины 600мм)</t>
  </si>
  <si>
    <t xml:space="preserve">26.51.52.120</t>
  </si>
  <si>
    <t xml:space="preserve">Электроды АНО-21 Ø3мм пачка 1кг</t>
  </si>
  <si>
    <t xml:space="preserve">25.93.15.120</t>
  </si>
  <si>
    <t xml:space="preserve">Электроды для сварки ЦЛ-39 2,5мм пачка 3кг</t>
  </si>
  <si>
    <t xml:space="preserve">Электроды для сварки ЦУ-5 ф 2,5мм сзсм пачка 3кг</t>
  </si>
  <si>
    <t xml:space="preserve">Элемент фильтрующий гидравлический МФ.Г.312-05(5-45/158)</t>
  </si>
  <si>
    <t xml:space="preserve">Элемент фильтрующий для очистки масла ТП-30, Пирятин 120-25 Габаритные размеры  Н=363 D=150 d вн= 54. 545-00.00-А</t>
  </si>
  <si>
    <t xml:space="preserve">Элемент фильтрующий для очистки трансф. масла ФЭТМ (Д) 150-365-54 (5мкм) Габаритные размеры  Н=365 D=150 d вн= 54. 150-365-54</t>
  </si>
  <si>
    <t xml:space="preserve">Ящик п/э 400х300х260 Фин-Пак, чёрный 00408</t>
  </si>
  <si>
    <t xml:space="preserve">Стоимость заявки (цена Договора):</t>
  </si>
  <si>
    <t xml:space="preserve">Итого без НДС:</t>
  </si>
  <si>
    <t xml:space="preserve">НМЦ:</t>
  </si>
  <si>
    <t xml:space="preserve">Кроме того, НДС:</t>
  </si>
  <si>
    <t xml:space="preserve">Итого с НДС:</t>
  </si>
  <si>
    <t xml:space="preserve">(должность подписавшего)</t>
  </si>
  <si>
    <t xml:space="preserve">(подпись)</t>
  </si>
  <si>
    <t xml:space="preserve">М.П.</t>
  </si>
  <si>
    <r>
      <rPr>
        <i val="true"/>
        <sz val="12"/>
        <color rgb="FF000000"/>
        <rFont val="Times New Roman"/>
        <family val="1"/>
        <charset val="204"/>
      </rPr>
      <t xml:space="preserve">[Участник заполняет ячейки, в том числе ячейки в Столбцах 7-10 </t>
    </r>
    <r>
      <rPr>
        <i val="true"/>
        <sz val="12"/>
        <color rgb="FFFF0000"/>
        <rFont val="Times New Roman"/>
        <family val="1"/>
        <charset val="204"/>
      </rPr>
      <t xml:space="preserve">(в соответствии с требованиями столбца 7 Структуры НМЦ)</t>
    </r>
    <r>
      <rPr>
        <i val="true"/>
        <sz val="12"/>
        <color rgb="FF000000"/>
        <rFont val="Times New Roman"/>
        <family val="1"/>
        <charset val="204"/>
      </rPr>
      <t xml:space="preserve">, подсвеченные </t>
    </r>
    <r>
      <rPr>
        <i val="true"/>
        <sz val="12"/>
        <color rgb="FF70AD47"/>
        <rFont val="Times New Roman"/>
        <family val="1"/>
        <charset val="204"/>
      </rPr>
      <t xml:space="preserve">светло-зеленым</t>
    </r>
    <r>
      <rPr>
        <i val="true"/>
        <sz val="12"/>
        <color rgb="FF000000"/>
        <rFont val="Times New Roman"/>
        <family val="1"/>
        <charset val="204"/>
      </rPr>
      <t xml:space="preserve"> цветом</t>
    </r>
    <r>
      <rPr>
        <i val="true"/>
        <sz val="12"/>
        <color rgb="FFFF0000"/>
        <rFont val="Times New Roman"/>
        <family val="1"/>
        <charset val="204"/>
      </rPr>
      <t xml:space="preserve">.
</t>
    </r>
    <r>
      <rPr>
        <i val="true"/>
        <sz val="12"/>
        <color rgb="FF000000"/>
        <rFont val="Times New Roman"/>
        <family val="1"/>
        <charset val="204"/>
      </rPr>
      <t xml:space="preserve">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9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-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- членов Евразийского экономического союза, за исключением Российской Федерации) и номер реестровой записи.]</t>
    </r>
  </si>
  <si>
    <t xml:space="preserve">В случае неуказания реестра и номера реестровой записи в столбце 9 Коммерческого предложения, продукция будет считаться иностранного производства. </t>
  </si>
  <si>
    <t xml:space="preserve">* При «ограничении»  указание Реестра и номера реестровой записи необходимо только для случая подтверждения происхождения при предложении продукции российского производства. </t>
  </si>
  <si>
    <t xml:space="preserve">Национальный режим предоставляется</t>
  </si>
  <si>
    <t xml:space="preserve">Национальный режим не предоставляется – запрет</t>
  </si>
  <si>
    <t xml:space="preserve">Национальный режим не предоставляется – минимальная обязательная доля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</si>
</sst>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General"/>
    <numFmt numFmtId="166" formatCode="#,##0"/>
    <numFmt numFmtId="167" formatCode="@"/>
    <numFmt numFmtId="168" formatCode="0.00_ ;\-0.00\ "/>
    <numFmt numFmtId="169" formatCode="#,##0.00"/>
    <numFmt numFmtId="170" formatCode="0.00"/>
    <numFmt numFmtId="171" formatCode="#,###.00"/>
    <numFmt numFmtId="172" formatCode="0%"/>
  </numFmts>
  <fonts count="27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2"/>
      <color rgb="FF000000"/>
      <name val="Times New Roman"/>
      <family val="1"/>
      <charset val="204"/>
    </font>
    <font>
      <i val="true"/>
      <sz val="14"/>
      <color rgb="FF000000"/>
      <name val="Times New Roman"/>
      <family val="1"/>
      <charset val="204"/>
    </font>
    <font>
      <i val="true"/>
      <sz val="13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i val="true"/>
      <sz val="16"/>
      <color rgb="FF000000"/>
      <name val="Times New Roman"/>
      <family val="1"/>
      <charset val="204"/>
    </font>
    <font>
      <sz val="12"/>
      <color rgb="FF767171"/>
      <name val="Times New Roman"/>
      <family val="1"/>
      <charset val="204"/>
    </font>
    <font>
      <i val="true"/>
      <sz val="12"/>
      <color rgb="FF767171"/>
      <name val="Times New Roman"/>
      <family val="1"/>
      <charset val="204"/>
    </font>
    <font>
      <b val="true"/>
      <i val="true"/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i val="true"/>
      <sz val="14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4"/>
      <color rgb="FF00000A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sz val="14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i val="true"/>
      <sz val="12"/>
      <color rgb="FFFF0000"/>
      <name val="Times New Roman"/>
      <family val="1"/>
      <charset val="204"/>
    </font>
    <font>
      <i val="true"/>
      <sz val="12"/>
      <color rgb="FF70AD47"/>
      <name val="Times New Roman"/>
      <family val="1"/>
      <charset val="204"/>
    </font>
    <font>
      <sz val="12"/>
      <color rgb="FF000000"/>
      <name val="Times New Roman"/>
      <family val="1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2F0D9"/>
        <bgColor rgb="FFDEEBF7"/>
      </patternFill>
    </fill>
    <fill>
      <patternFill patternType="solid">
        <fgColor rgb="FFFBE5D6"/>
        <bgColor rgb="FFE2F0D9"/>
      </patternFill>
    </fill>
    <fill>
      <patternFill patternType="solid">
        <fgColor rgb="FFFFFFCC"/>
        <bgColor rgb="FFFFFFFF"/>
      </patternFill>
    </fill>
    <fill>
      <patternFill patternType="solid">
        <fgColor rgb="FFD9D9D9"/>
        <bgColor rgb="FFD0CECE"/>
      </patternFill>
    </fill>
    <fill>
      <patternFill patternType="solid">
        <fgColor rgb="FFDEEBF7"/>
        <bgColor rgb="FFE2F0D9"/>
      </patternFill>
    </fill>
    <fill>
      <patternFill patternType="solid">
        <fgColor rgb="FFD0CECE"/>
        <bgColor rgb="FFD9D9D9"/>
      </patternFill>
    </fill>
  </fills>
  <borders count="2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 diagonalUp="false" diagonalDown="false">
      <left style="thin">
        <color rgb="FF7F7F7F"/>
      </left>
      <right/>
      <top/>
      <bottom style="thin">
        <color rgb="FF7F7F7F"/>
      </bottom>
      <diagonal/>
    </border>
    <border diagonalUp="false" diagonalDown="false">
      <left/>
      <right style="thin">
        <color rgb="FF7F7F7F"/>
      </right>
      <top/>
      <bottom style="thin">
        <color rgb="FF7F7F7F"/>
      </bottom>
      <diagonal/>
    </border>
    <border diagonalUp="false" diagonalDown="false">
      <left style="thin">
        <color rgb="FF7F7F7F"/>
      </left>
      <right/>
      <top style="thin">
        <color rgb="FF7F7F7F"/>
      </top>
      <bottom style="thin">
        <color rgb="FF7F7F7F"/>
      </bottom>
      <diagonal/>
    </border>
    <border diagonalUp="false" diagonalDown="false">
      <left/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center" textRotation="0" wrapText="true" indent="0" shrinkToFit="false"/>
      <protection locked="false" hidden="false"/>
    </xf>
    <xf numFmtId="164" fontId="9" fillId="2" borderId="0" xfId="0" applyFont="true" applyBorder="false" applyAlignment="true" applyProtection="true">
      <alignment horizontal="right" vertical="center" textRotation="0" wrapText="true" indent="0" shrinkToFit="false"/>
      <protection locked="fals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6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3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2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4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4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5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5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3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3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5" fillId="3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5" fillId="3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5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5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5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6" fillId="0" borderId="1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9" fontId="6" fillId="0" borderId="1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3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5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6" fillId="0" borderId="11" xfId="2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6" fillId="3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3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6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5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6" fillId="5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6" fillId="0" borderId="11" xfId="21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3" borderId="1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1" fontId="6" fillId="0" borderId="1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3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0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2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5" borderId="1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5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2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7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5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22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2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1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11" fillId="0" borderId="15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1" fillId="0" borderId="15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1" fillId="0" borderId="1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1" fillId="0" borderId="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7" fillId="0" borderId="1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9" fontId="17" fillId="0" borderId="15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1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1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1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1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72" fontId="17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17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1" fillId="0" borderId="1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1" fillId="0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7" fillId="0" borderId="1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8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6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" xfId="20"/>
    <cellStyle name="Обычный 2 3" xfId="21"/>
  </cellStyles>
  <dxfs count="8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00000A"/>
        </patternFill>
      </fill>
    </dxf>
    <dxf>
      <fill>
        <patternFill patternType="solid">
          <fgColor rgb="FFE2F0D9"/>
        </patternFill>
      </fill>
    </dxf>
    <dxf>
      <fill>
        <patternFill patternType="solid">
          <fgColor rgb="FFFFFFCC"/>
        </patternFill>
      </fill>
    </dxf>
    <dxf>
      <fill>
        <patternFill patternType="solid">
          <fgColor rgb="FFD9D9D9"/>
        </patternFill>
      </fill>
    </dxf>
    <dxf>
      <fill>
        <patternFill patternType="solid">
          <fgColor rgb="FFDEEBF7"/>
        </patternFill>
      </fill>
    </dxf>
    <dxf>
      <fill>
        <patternFill patternType="solid">
          <fgColor rgb="FFFBE5D6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BE5D6"/>
      <rgbColor rgb="FF3366FF"/>
      <rgbColor rgb="FF33CCCC"/>
      <rgbColor rgb="FF99CC00"/>
      <rgbColor rgb="FFFFCC00"/>
      <rgbColor rgb="FFFF9900"/>
      <rgbColor rgb="FFFF6600"/>
      <rgbColor rgb="FF767171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B302"/>
  <sheetViews>
    <sheetView showFormulas="false" showGridLines="false" showRowColHeaders="true" showZeros="true" rightToLeft="false" tabSelected="true" showOutlineSymbols="true" defaultGridColor="true" view="normal" topLeftCell="A4" colorId="64" zoomScale="50" zoomScaleNormal="50" zoomScalePageLayoutView="100" workbookViewId="0">
      <selection pane="topLeft" activeCell="A4" activeCellId="0" sqref="A4"/>
    </sheetView>
  </sheetViews>
  <sheetFormatPr defaultColWidth="18.5703125" defaultRowHeight="18.75" zeroHeight="false" outlineLevelRow="0" outlineLevelCol="0"/>
  <cols>
    <col collapsed="false" customWidth="true" hidden="false" outlineLevel="0" max="2" min="1" style="1" width="4.57"/>
    <col collapsed="false" customWidth="true" hidden="false" outlineLevel="0" max="3" min="3" style="1" width="6.57"/>
    <col collapsed="false" customWidth="true" hidden="false" outlineLevel="0" max="4" min="4" style="1" width="73.71"/>
    <col collapsed="false" customWidth="true" hidden="false" outlineLevel="0" max="5" min="5" style="2" width="58.29"/>
    <col collapsed="false" customWidth="true" hidden="false" outlineLevel="0" max="7" min="6" style="1" width="14.57"/>
    <col collapsed="false" customWidth="true" hidden="false" outlineLevel="0" max="8" min="8" style="1" width="27.86"/>
    <col collapsed="false" customWidth="true" hidden="false" outlineLevel="0" max="9" min="9" style="2" width="40.57"/>
    <col collapsed="false" customWidth="true" hidden="false" outlineLevel="0" max="10" min="10" style="1" width="36.28"/>
    <col collapsed="false" customWidth="true" hidden="false" outlineLevel="0" max="11" min="11" style="2" width="27.71"/>
    <col collapsed="false" customWidth="false" hidden="false" outlineLevel="0" max="13" min="12" style="1" width="18.57"/>
    <col collapsed="false" customWidth="true" hidden="false" outlineLevel="0" max="16" min="14" style="1" width="4.57"/>
    <col collapsed="false" customWidth="true" hidden="false" outlineLevel="0" max="17" min="17" style="1" width="6.57"/>
    <col collapsed="false" customWidth="true" hidden="false" outlineLevel="0" max="18" min="18" style="3" width="85"/>
    <col collapsed="false" customWidth="true" hidden="false" outlineLevel="0" max="19" min="19" style="2" width="59.57"/>
    <col collapsed="false" customWidth="true" hidden="false" outlineLevel="0" max="20" min="20" style="3" width="24.57"/>
    <col collapsed="false" customWidth="true" hidden="false" outlineLevel="0" max="21" min="21" style="1" width="14.71"/>
    <col collapsed="false" customWidth="true" hidden="false" outlineLevel="0" max="22" min="22" style="1" width="17.42"/>
    <col collapsed="false" customWidth="true" hidden="false" outlineLevel="0" max="24" min="23" style="1" width="34.71"/>
    <col collapsed="false" customWidth="true" hidden="false" outlineLevel="0" max="25" min="25" style="3" width="20.57"/>
    <col collapsed="false" customWidth="true" hidden="false" outlineLevel="0" max="26" min="26" style="4" width="20.57"/>
    <col collapsed="false" customWidth="false" hidden="false" outlineLevel="0" max="27" min="27" style="5" width="18.57"/>
    <col collapsed="false" customWidth="false" hidden="false" outlineLevel="0" max="16384" min="28" style="1" width="18.57"/>
  </cols>
  <sheetData>
    <row r="1" s="6" customFormat="true" ht="63" hidden="true" customHeight="true" outlineLevel="0" collapsed="false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5"/>
    </row>
    <row r="2" customFormat="false" ht="16.5" hidden="true" customHeight="true" outlineLevel="0" collapsed="false">
      <c r="B2" s="8"/>
      <c r="C2" s="8"/>
      <c r="D2" s="8"/>
      <c r="E2" s="9"/>
      <c r="F2" s="8"/>
      <c r="G2" s="8"/>
      <c r="H2" s="8"/>
      <c r="I2" s="9"/>
      <c r="J2" s="8"/>
      <c r="K2" s="9"/>
      <c r="L2" s="8"/>
      <c r="M2" s="8"/>
      <c r="Q2" s="10"/>
      <c r="R2" s="11"/>
      <c r="S2" s="12"/>
      <c r="T2" s="11"/>
      <c r="U2" s="13"/>
      <c r="V2" s="13"/>
      <c r="W2" s="13"/>
      <c r="X2" s="13"/>
      <c r="Y2" s="11"/>
      <c r="Z2" s="14"/>
    </row>
    <row r="3" customFormat="false" ht="47.25" hidden="true" customHeight="true" outlineLevel="0" collapsed="false">
      <c r="B3" s="15"/>
      <c r="C3" s="16"/>
      <c r="D3" s="16"/>
      <c r="E3" s="17"/>
      <c r="F3" s="16"/>
      <c r="G3" s="16"/>
      <c r="H3" s="16"/>
      <c r="I3" s="17"/>
      <c r="J3" s="16"/>
      <c r="K3" s="17"/>
      <c r="L3" s="16"/>
      <c r="M3" s="16"/>
      <c r="N3" s="18"/>
    </row>
    <row r="4" customFormat="false" ht="15.75" hidden="false" customHeight="true" outlineLevel="0" collapsed="false">
      <c r="B4" s="19"/>
      <c r="C4" s="20" t="s">
        <v>0</v>
      </c>
      <c r="D4" s="20"/>
      <c r="F4" s="20"/>
      <c r="G4" s="20"/>
      <c r="H4" s="20"/>
      <c r="N4" s="21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customFormat="false" ht="15.75" hidden="false" customHeight="true" outlineLevel="0" collapsed="false">
      <c r="B5" s="19"/>
      <c r="C5" s="23" t="s">
        <v>1</v>
      </c>
      <c r="D5" s="23"/>
      <c r="F5" s="20"/>
      <c r="G5" s="20"/>
      <c r="H5" s="20"/>
      <c r="N5" s="21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customFormat="false" ht="24" hidden="false" customHeight="true" outlineLevel="0" collapsed="false">
      <c r="B6" s="19"/>
      <c r="F6" s="20"/>
      <c r="G6" s="20"/>
      <c r="H6" s="20"/>
      <c r="N6" s="21"/>
      <c r="Q6" s="10"/>
      <c r="R6" s="24"/>
    </row>
    <row r="7" customFormat="false" ht="15.75" hidden="false" customHeight="false" outlineLevel="0" collapsed="false">
      <c r="B7" s="19"/>
      <c r="C7" s="25" t="s">
        <v>2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1"/>
      <c r="Q7" s="25" t="s">
        <v>3</v>
      </c>
      <c r="R7" s="25"/>
      <c r="S7" s="25"/>
      <c r="T7" s="25"/>
      <c r="U7" s="25"/>
      <c r="V7" s="25"/>
      <c r="W7" s="25"/>
      <c r="X7" s="25"/>
      <c r="Y7" s="25"/>
      <c r="Z7" s="25"/>
    </row>
    <row r="8" customFormat="false" ht="24" hidden="false" customHeight="true" outlineLevel="0" collapsed="false">
      <c r="B8" s="19"/>
      <c r="N8" s="21"/>
    </row>
    <row r="9" customFormat="false" ht="24" hidden="false" customHeight="true" outlineLevel="0" collapsed="false">
      <c r="B9" s="19"/>
      <c r="C9" s="26" t="s">
        <v>4</v>
      </c>
      <c r="D9" s="26"/>
      <c r="E9" s="27"/>
      <c r="F9" s="27"/>
      <c r="G9" s="27"/>
      <c r="N9" s="21"/>
    </row>
    <row r="10" customFormat="false" ht="24" hidden="false" customHeight="true" outlineLevel="0" collapsed="false">
      <c r="B10" s="19"/>
      <c r="C10" s="26" t="s">
        <v>5</v>
      </c>
      <c r="D10" s="26"/>
      <c r="E10" s="28"/>
      <c r="F10" s="28"/>
      <c r="G10" s="28"/>
      <c r="N10" s="21"/>
      <c r="R10" s="29" t="s">
        <v>6</v>
      </c>
    </row>
    <row r="11" customFormat="false" ht="24" hidden="false" customHeight="true" outlineLevel="0" collapsed="false">
      <c r="B11" s="19"/>
      <c r="C11" s="26" t="s">
        <v>7</v>
      </c>
      <c r="D11" s="26"/>
      <c r="E11" s="28"/>
      <c r="F11" s="28"/>
      <c r="G11" s="28"/>
      <c r="N11" s="21"/>
      <c r="R11" s="30" t="s">
        <v>8</v>
      </c>
    </row>
    <row r="12" customFormat="false" ht="18.75" hidden="false" customHeight="false" outlineLevel="0" collapsed="false">
      <c r="B12" s="19"/>
      <c r="N12" s="21"/>
    </row>
    <row r="13" customFormat="false" ht="198" hidden="false" customHeight="true" outlineLevel="0" collapsed="false">
      <c r="B13" s="19"/>
      <c r="C13" s="31" t="s">
        <v>9</v>
      </c>
      <c r="D13" s="31" t="s">
        <v>10</v>
      </c>
      <c r="E13" s="31" t="s">
        <v>11</v>
      </c>
      <c r="F13" s="31" t="s">
        <v>12</v>
      </c>
      <c r="G13" s="31" t="s">
        <v>13</v>
      </c>
      <c r="H13" s="31" t="s">
        <v>14</v>
      </c>
      <c r="I13" s="31" t="s">
        <v>15</v>
      </c>
      <c r="J13" s="31" t="s">
        <v>16</v>
      </c>
      <c r="K13" s="31" t="s">
        <v>17</v>
      </c>
      <c r="L13" s="31" t="s">
        <v>18</v>
      </c>
      <c r="M13" s="31" t="s">
        <v>19</v>
      </c>
      <c r="N13" s="21"/>
      <c r="Q13" s="32" t="s">
        <v>9</v>
      </c>
      <c r="R13" s="33" t="s">
        <v>20</v>
      </c>
      <c r="S13" s="32" t="s">
        <v>21</v>
      </c>
      <c r="T13" s="33" t="s">
        <v>22</v>
      </c>
      <c r="U13" s="32" t="s">
        <v>12</v>
      </c>
      <c r="V13" s="32" t="s">
        <v>13</v>
      </c>
      <c r="W13" s="34" t="s">
        <v>23</v>
      </c>
      <c r="X13" s="34" t="s">
        <v>24</v>
      </c>
      <c r="Y13" s="33" t="s">
        <v>25</v>
      </c>
      <c r="Z13" s="33" t="s">
        <v>26</v>
      </c>
    </row>
    <row r="14" s="35" customFormat="true" ht="29.25" hidden="false" customHeight="true" outlineLevel="0" collapsed="false">
      <c r="B14" s="36"/>
      <c r="C14" s="31" t="n">
        <v>1</v>
      </c>
      <c r="D14" s="31" t="n">
        <v>2</v>
      </c>
      <c r="E14" s="31" t="n">
        <v>3</v>
      </c>
      <c r="F14" s="31" t="n">
        <v>4</v>
      </c>
      <c r="G14" s="31" t="n">
        <v>5</v>
      </c>
      <c r="H14" s="31" t="n">
        <v>6</v>
      </c>
      <c r="I14" s="31" t="n">
        <v>7</v>
      </c>
      <c r="J14" s="31" t="n">
        <v>8</v>
      </c>
      <c r="K14" s="31" t="n">
        <v>9</v>
      </c>
      <c r="L14" s="31" t="n">
        <v>10</v>
      </c>
      <c r="M14" s="31" t="n">
        <v>11</v>
      </c>
      <c r="N14" s="37"/>
      <c r="Q14" s="38" t="n">
        <v>1</v>
      </c>
      <c r="R14" s="39" t="n">
        <v>2</v>
      </c>
      <c r="S14" s="38" t="n">
        <v>3</v>
      </c>
      <c r="T14" s="39" t="n">
        <v>4</v>
      </c>
      <c r="U14" s="38" t="n">
        <v>5</v>
      </c>
      <c r="V14" s="38" t="n">
        <v>6</v>
      </c>
      <c r="W14" s="40" t="n">
        <v>7</v>
      </c>
      <c r="X14" s="40" t="n">
        <v>8</v>
      </c>
      <c r="Y14" s="39" t="n">
        <v>9</v>
      </c>
      <c r="Z14" s="39" t="n">
        <v>10</v>
      </c>
      <c r="AA14" s="41"/>
    </row>
    <row r="15" s="6" customFormat="true" ht="39.75" hidden="false" customHeight="true" outlineLevel="0" collapsed="false">
      <c r="B15" s="42"/>
      <c r="C15" s="43" t="n">
        <f aca="false">Q15</f>
        <v>1</v>
      </c>
      <c r="D15" s="44" t="str">
        <f aca="false">R15</f>
        <v>Адаптер угловой для отверточных насадок 1/4" INTERTOOL VT-0106 </v>
      </c>
      <c r="E15" s="45" t="str">
        <f aca="false">S15</f>
        <v>Национальный режим не предоставляется – ограничение</v>
      </c>
      <c r="F15" s="43" t="str">
        <f aca="false">U15</f>
        <v>шт</v>
      </c>
      <c r="G15" s="46" t="n">
        <f aca="false">V15</f>
        <v>1</v>
      </c>
      <c r="H15" s="47" t="s">
        <v>27</v>
      </c>
      <c r="I15" s="47" t="s">
        <v>27</v>
      </c>
      <c r="J15" s="48"/>
      <c r="K15" s="49" t="n">
        <f aca="false">Y15</f>
        <v>766</v>
      </c>
      <c r="L15" s="50" t="n">
        <v>0</v>
      </c>
      <c r="M15" s="51" t="n">
        <f aca="false">G15*L15</f>
        <v>0</v>
      </c>
      <c r="N15" s="52"/>
      <c r="Q15" s="53" t="n">
        <v>1</v>
      </c>
      <c r="R15" s="54" t="s">
        <v>28</v>
      </c>
      <c r="S15" s="55" t="s">
        <v>29</v>
      </c>
      <c r="T15" s="56" t="s">
        <v>30</v>
      </c>
      <c r="U15" s="53" t="s">
        <v>31</v>
      </c>
      <c r="V15" s="57" t="n">
        <v>1</v>
      </c>
      <c r="W15" s="58" t="s">
        <v>32</v>
      </c>
      <c r="X15" s="58"/>
      <c r="Y15" s="59" t="n">
        <v>766</v>
      </c>
      <c r="Z15" s="60" t="n">
        <f aca="false">V15*Y15</f>
        <v>766</v>
      </c>
      <c r="AA15" s="5"/>
    </row>
    <row r="16" s="6" customFormat="true" ht="39.75" hidden="false" customHeight="true" outlineLevel="0" collapsed="false">
      <c r="B16" s="42"/>
      <c r="C16" s="43" t="n">
        <f aca="false">Q16</f>
        <v>2</v>
      </c>
      <c r="D16" s="44" t="str">
        <f aca="false">R16</f>
        <v>Болт М6х30 Tech-KREP  (уп. 60 шт.) DIN933 оцинкованный [105203] </v>
      </c>
      <c r="E16" s="45" t="str">
        <f aca="false">S16</f>
        <v>Национальный режим не предоставляется – преимущество</v>
      </c>
      <c r="F16" s="43" t="str">
        <f aca="false">U16</f>
        <v>шт</v>
      </c>
      <c r="G16" s="46" t="n">
        <f aca="false">V16</f>
        <v>5</v>
      </c>
      <c r="H16" s="47" t="s">
        <v>27</v>
      </c>
      <c r="I16" s="47" t="s">
        <v>27</v>
      </c>
      <c r="J16" s="48"/>
      <c r="K16" s="49" t="n">
        <f aca="false">Y16</f>
        <v>356</v>
      </c>
      <c r="L16" s="50" t="n">
        <v>0</v>
      </c>
      <c r="M16" s="51" t="n">
        <f aca="false">G16*L16</f>
        <v>0</v>
      </c>
      <c r="N16" s="52"/>
      <c r="Q16" s="53" t="n">
        <v>2</v>
      </c>
      <c r="R16" s="54" t="s">
        <v>33</v>
      </c>
      <c r="S16" s="61" t="s">
        <v>34</v>
      </c>
      <c r="T16" s="62" t="s">
        <v>35</v>
      </c>
      <c r="U16" s="53" t="s">
        <v>31</v>
      </c>
      <c r="V16" s="57" t="n">
        <v>5</v>
      </c>
      <c r="W16" s="58" t="s">
        <v>32</v>
      </c>
      <c r="X16" s="58"/>
      <c r="Y16" s="59" t="n">
        <v>356</v>
      </c>
      <c r="Z16" s="60" t="n">
        <f aca="false">V16*Y16</f>
        <v>1780</v>
      </c>
      <c r="AA16" s="5"/>
    </row>
    <row r="17" s="6" customFormat="true" ht="39.75" hidden="false" customHeight="true" outlineLevel="0" collapsed="false">
      <c r="B17" s="42"/>
      <c r="C17" s="43" t="n">
        <f aca="false">Q17</f>
        <v>3</v>
      </c>
      <c r="D17" s="44" t="str">
        <f aca="false">R17</f>
        <v>Болт М8х35 DIN 933 из нержавеющей стали А2 [А2 933 8X35/100] </v>
      </c>
      <c r="E17" s="45" t="str">
        <f aca="false">S17</f>
        <v>Национальный режим не предоставляется – преимущество</v>
      </c>
      <c r="F17" s="43" t="str">
        <f aca="false">U17</f>
        <v>шт</v>
      </c>
      <c r="G17" s="46" t="n">
        <f aca="false">V17</f>
        <v>1</v>
      </c>
      <c r="H17" s="47" t="s">
        <v>27</v>
      </c>
      <c r="I17" s="47" t="s">
        <v>27</v>
      </c>
      <c r="J17" s="48"/>
      <c r="K17" s="49" t="n">
        <f aca="false">Y17</f>
        <v>2116</v>
      </c>
      <c r="L17" s="50" t="n">
        <v>0</v>
      </c>
      <c r="M17" s="51" t="n">
        <f aca="false">G17*L17</f>
        <v>0</v>
      </c>
      <c r="N17" s="52"/>
      <c r="Q17" s="53" t="n">
        <v>3</v>
      </c>
      <c r="R17" s="54" t="s">
        <v>36</v>
      </c>
      <c r="S17" s="61" t="s">
        <v>34</v>
      </c>
      <c r="T17" s="62" t="s">
        <v>35</v>
      </c>
      <c r="U17" s="53" t="s">
        <v>31</v>
      </c>
      <c r="V17" s="57" t="n">
        <v>1</v>
      </c>
      <c r="W17" s="58" t="s">
        <v>32</v>
      </c>
      <c r="X17" s="58"/>
      <c r="Y17" s="59" t="n">
        <v>2116</v>
      </c>
      <c r="Z17" s="60" t="n">
        <f aca="false">V17*Y17</f>
        <v>2116</v>
      </c>
      <c r="AA17" s="5"/>
    </row>
    <row r="18" s="6" customFormat="true" ht="39.75" hidden="false" customHeight="true" outlineLevel="0" collapsed="false">
      <c r="B18" s="42"/>
      <c r="C18" s="43" t="n">
        <f aca="false">Q18</f>
        <v>4</v>
      </c>
      <c r="D18" s="44" t="str">
        <f aca="false">R18</f>
        <v>Болт М8х40 DIN 933 с шестигранной головкой, оцинкованный 25шт - коробка Tech-Krep 105210 </v>
      </c>
      <c r="E18" s="45" t="str">
        <f aca="false">S18</f>
        <v>Национальный режим не предоставляется – преимущество</v>
      </c>
      <c r="F18" s="43" t="str">
        <f aca="false">U18</f>
        <v>шт</v>
      </c>
      <c r="G18" s="46" t="n">
        <f aca="false">V18</f>
        <v>1</v>
      </c>
      <c r="H18" s="47" t="s">
        <v>27</v>
      </c>
      <c r="I18" s="47" t="s">
        <v>27</v>
      </c>
      <c r="J18" s="48"/>
      <c r="K18" s="49" t="n">
        <f aca="false">Y18</f>
        <v>336</v>
      </c>
      <c r="L18" s="50" t="n">
        <v>0</v>
      </c>
      <c r="M18" s="51" t="n">
        <f aca="false">G18*L18</f>
        <v>0</v>
      </c>
      <c r="N18" s="52"/>
      <c r="Q18" s="53" t="n">
        <v>4</v>
      </c>
      <c r="R18" s="54" t="s">
        <v>37</v>
      </c>
      <c r="S18" s="61" t="s">
        <v>34</v>
      </c>
      <c r="T18" s="62" t="s">
        <v>35</v>
      </c>
      <c r="U18" s="53" t="s">
        <v>31</v>
      </c>
      <c r="V18" s="57" t="n">
        <v>1</v>
      </c>
      <c r="W18" s="58" t="s">
        <v>32</v>
      </c>
      <c r="X18" s="58"/>
      <c r="Y18" s="59" t="n">
        <v>336</v>
      </c>
      <c r="Z18" s="60" t="n">
        <f aca="false">V18*Y18</f>
        <v>336</v>
      </c>
      <c r="AA18" s="5"/>
    </row>
    <row r="19" s="6" customFormat="true" ht="39.75" hidden="false" customHeight="true" outlineLevel="0" collapsed="false">
      <c r="B19" s="42"/>
      <c r="C19" s="43" t="n">
        <f aca="false">Q19</f>
        <v>5</v>
      </c>
      <c r="D19" s="44" t="str">
        <f aca="false">R19</f>
        <v>Болт М8х60 DIN 933 с шестигранной головкой оцинкованный М8х60, 20шт - коробка Tech-Krep 105212</v>
      </c>
      <c r="E19" s="45" t="str">
        <f aca="false">S19</f>
        <v>Национальный режим не предоставляется – преимущество</v>
      </c>
      <c r="F19" s="43" t="str">
        <f aca="false">U19</f>
        <v>шт</v>
      </c>
      <c r="G19" s="46" t="n">
        <f aca="false">V19</f>
        <v>1</v>
      </c>
      <c r="H19" s="47" t="s">
        <v>27</v>
      </c>
      <c r="I19" s="47" t="s">
        <v>27</v>
      </c>
      <c r="J19" s="48"/>
      <c r="K19" s="49" t="n">
        <f aca="false">Y19</f>
        <v>266</v>
      </c>
      <c r="L19" s="50" t="n">
        <v>0</v>
      </c>
      <c r="M19" s="51" t="n">
        <f aca="false">G19*L19</f>
        <v>0</v>
      </c>
      <c r="N19" s="52"/>
      <c r="Q19" s="53" t="n">
        <v>5</v>
      </c>
      <c r="R19" s="54" t="s">
        <v>38</v>
      </c>
      <c r="S19" s="61" t="s">
        <v>34</v>
      </c>
      <c r="T19" s="62" t="s">
        <v>35</v>
      </c>
      <c r="U19" s="53" t="s">
        <v>31</v>
      </c>
      <c r="V19" s="57" t="n">
        <v>1</v>
      </c>
      <c r="W19" s="58" t="s">
        <v>32</v>
      </c>
      <c r="X19" s="58"/>
      <c r="Y19" s="59" t="n">
        <v>266</v>
      </c>
      <c r="Z19" s="60" t="n">
        <f aca="false">V19*Y19</f>
        <v>266</v>
      </c>
      <c r="AA19" s="5"/>
    </row>
    <row r="20" s="6" customFormat="true" ht="39.75" hidden="false" customHeight="true" outlineLevel="0" collapsed="false">
      <c r="B20" s="42"/>
      <c r="C20" s="43" t="n">
        <f aca="false">Q20</f>
        <v>6</v>
      </c>
      <c r="D20" s="44" t="str">
        <f aca="false">R20</f>
        <v>Болт М10х25 DIN 933  полная резьба шестигранная голова класс прочности 5.8 покрытие цинк Крепдил</v>
      </c>
      <c r="E20" s="45" t="str">
        <f aca="false">S20</f>
        <v>Национальный режим не предоставляется – преимущество</v>
      </c>
      <c r="F20" s="43" t="str">
        <f aca="false">U20</f>
        <v>шт</v>
      </c>
      <c r="G20" s="46" t="n">
        <f aca="false">V20</f>
        <v>50</v>
      </c>
      <c r="H20" s="47" t="s">
        <v>27</v>
      </c>
      <c r="I20" s="47" t="s">
        <v>27</v>
      </c>
      <c r="J20" s="48"/>
      <c r="K20" s="49" t="n">
        <f aca="false">Y20</f>
        <v>336</v>
      </c>
      <c r="L20" s="50" t="n">
        <v>0</v>
      </c>
      <c r="M20" s="51" t="n">
        <f aca="false">G20*L20</f>
        <v>0</v>
      </c>
      <c r="N20" s="52"/>
      <c r="Q20" s="53" t="n">
        <v>6</v>
      </c>
      <c r="R20" s="63" t="s">
        <v>39</v>
      </c>
      <c r="S20" s="61" t="s">
        <v>34</v>
      </c>
      <c r="T20" s="62" t="s">
        <v>35</v>
      </c>
      <c r="U20" s="53" t="s">
        <v>31</v>
      </c>
      <c r="V20" s="57" t="n">
        <v>50</v>
      </c>
      <c r="W20" s="58" t="s">
        <v>32</v>
      </c>
      <c r="X20" s="58"/>
      <c r="Y20" s="59" t="n">
        <v>336</v>
      </c>
      <c r="Z20" s="60" t="n">
        <f aca="false">V20*Y20</f>
        <v>16800</v>
      </c>
      <c r="AA20" s="5"/>
    </row>
    <row r="21" s="6" customFormat="true" ht="39.75" hidden="false" customHeight="true" outlineLevel="0" collapsed="false">
      <c r="B21" s="42"/>
      <c r="C21" s="43" t="n">
        <f aca="false">Q21</f>
        <v>7</v>
      </c>
      <c r="D21" s="44" t="str">
        <f aca="false">R21</f>
        <v>Болт M12х60 DIN933/ГОСТ 7798-70 полная резьба шестигранная голова класс прочности 5.8 покрытие цинк Ст20 УТ-00013162 РМЗ </v>
      </c>
      <c r="E21" s="45" t="str">
        <f aca="false">S21</f>
        <v>Национальный режим не предоставляется – преимущество</v>
      </c>
      <c r="F21" s="43" t="str">
        <f aca="false">U21</f>
        <v>шт</v>
      </c>
      <c r="G21" s="46" t="n">
        <f aca="false">V21</f>
        <v>50</v>
      </c>
      <c r="H21" s="47" t="s">
        <v>27</v>
      </c>
      <c r="I21" s="47" t="s">
        <v>27</v>
      </c>
      <c r="J21" s="48"/>
      <c r="K21" s="49" t="n">
        <f aca="false">Y21</f>
        <v>356</v>
      </c>
      <c r="L21" s="50" t="n">
        <v>0</v>
      </c>
      <c r="M21" s="51" t="n">
        <f aca="false">G21*L21</f>
        <v>0</v>
      </c>
      <c r="N21" s="52"/>
      <c r="Q21" s="53" t="n">
        <v>7</v>
      </c>
      <c r="R21" s="63" t="s">
        <v>40</v>
      </c>
      <c r="S21" s="61" t="s">
        <v>34</v>
      </c>
      <c r="T21" s="62" t="s">
        <v>35</v>
      </c>
      <c r="U21" s="53" t="s">
        <v>31</v>
      </c>
      <c r="V21" s="57" t="n">
        <v>50</v>
      </c>
      <c r="W21" s="58" t="s">
        <v>32</v>
      </c>
      <c r="X21" s="58"/>
      <c r="Y21" s="59" t="n">
        <v>356</v>
      </c>
      <c r="Z21" s="60" t="n">
        <f aca="false">V21*Y21</f>
        <v>17800</v>
      </c>
      <c r="AA21" s="5"/>
    </row>
    <row r="22" s="6" customFormat="true" ht="39.75" hidden="false" customHeight="true" outlineLevel="0" collapsed="false">
      <c r="B22" s="42"/>
      <c r="C22" s="43" t="n">
        <f aca="false">Q22</f>
        <v>8</v>
      </c>
      <c r="D22" s="44" t="str">
        <f aca="false">R22</f>
        <v>Болт М16х60 цинк DIN 933 30шт 4665316941513 Крепстор </v>
      </c>
      <c r="E22" s="45" t="str">
        <f aca="false">S22</f>
        <v>Национальный режим не предоставляется – преимущество</v>
      </c>
      <c r="F22" s="43" t="str">
        <f aca="false">U22</f>
        <v>шт</v>
      </c>
      <c r="G22" s="46" t="n">
        <f aca="false">V22</f>
        <v>1</v>
      </c>
      <c r="H22" s="47" t="s">
        <v>27</v>
      </c>
      <c r="I22" s="47" t="s">
        <v>27</v>
      </c>
      <c r="J22" s="48"/>
      <c r="K22" s="49" t="n">
        <f aca="false">Y22</f>
        <v>1316</v>
      </c>
      <c r="L22" s="50" t="n">
        <v>0</v>
      </c>
      <c r="M22" s="51" t="n">
        <f aca="false">G22*L22</f>
        <v>0</v>
      </c>
      <c r="N22" s="52"/>
      <c r="Q22" s="53" t="n">
        <v>8</v>
      </c>
      <c r="R22" s="54" t="s">
        <v>41</v>
      </c>
      <c r="S22" s="61" t="s">
        <v>34</v>
      </c>
      <c r="T22" s="62" t="s">
        <v>35</v>
      </c>
      <c r="U22" s="53" t="s">
        <v>31</v>
      </c>
      <c r="V22" s="57" t="n">
        <v>1</v>
      </c>
      <c r="W22" s="58" t="s">
        <v>32</v>
      </c>
      <c r="X22" s="58"/>
      <c r="Y22" s="59" t="n">
        <v>1316</v>
      </c>
      <c r="Z22" s="60" t="n">
        <f aca="false">V22*Y22</f>
        <v>1316</v>
      </c>
      <c r="AA22" s="5"/>
    </row>
    <row r="23" s="6" customFormat="true" ht="39.75" hidden="false" customHeight="true" outlineLevel="0" collapsed="false">
      <c r="B23" s="42"/>
      <c r="C23" s="43" t="n">
        <f aca="false">Q23</f>
        <v>9</v>
      </c>
      <c r="D23" s="44" t="str">
        <f aca="false">R23</f>
        <v>Болт М16х80мм DIN 931 шестигранный класс прочности 8.8, горячий цинк</v>
      </c>
      <c r="E23" s="45" t="str">
        <f aca="false">S23</f>
        <v>Национальный режим не предоставляется – преимущество</v>
      </c>
      <c r="F23" s="43" t="str">
        <f aca="false">U23</f>
        <v>шт</v>
      </c>
      <c r="G23" s="46" t="n">
        <f aca="false">V23</f>
        <v>50</v>
      </c>
      <c r="H23" s="47" t="s">
        <v>27</v>
      </c>
      <c r="I23" s="47" t="s">
        <v>27</v>
      </c>
      <c r="J23" s="48"/>
      <c r="K23" s="49" t="n">
        <f aca="false">Y23</f>
        <v>76</v>
      </c>
      <c r="L23" s="50" t="n">
        <v>0</v>
      </c>
      <c r="M23" s="51" t="n">
        <f aca="false">G23*L23</f>
        <v>0</v>
      </c>
      <c r="N23" s="52"/>
      <c r="Q23" s="53" t="n">
        <v>9</v>
      </c>
      <c r="R23" s="54" t="s">
        <v>42</v>
      </c>
      <c r="S23" s="61" t="s">
        <v>34</v>
      </c>
      <c r="T23" s="62" t="s">
        <v>35</v>
      </c>
      <c r="U23" s="53" t="s">
        <v>31</v>
      </c>
      <c r="V23" s="57" t="n">
        <v>50</v>
      </c>
      <c r="W23" s="58" t="s">
        <v>32</v>
      </c>
      <c r="X23" s="58"/>
      <c r="Y23" s="59" t="n">
        <v>76</v>
      </c>
      <c r="Z23" s="60" t="n">
        <f aca="false">V23*Y23</f>
        <v>3800</v>
      </c>
      <c r="AA23" s="5"/>
    </row>
    <row r="24" s="6" customFormat="true" ht="39.75" hidden="false" customHeight="true" outlineLevel="0" collapsed="false">
      <c r="B24" s="42"/>
      <c r="C24" s="43" t="n">
        <f aca="false">Q24</f>
        <v>10</v>
      </c>
      <c r="D24" s="44" t="str">
        <f aca="false">R24</f>
        <v>Быстросъем ARMA автомат. елочка 6мм в блистере U107-1S 6мм BL </v>
      </c>
      <c r="E24" s="45" t="str">
        <f aca="false">S24</f>
        <v>Национальный режим не предоставляется – ограничение</v>
      </c>
      <c r="F24" s="43" t="str">
        <f aca="false">U24</f>
        <v>шт</v>
      </c>
      <c r="G24" s="46" t="n">
        <f aca="false">V24</f>
        <v>4</v>
      </c>
      <c r="H24" s="47" t="s">
        <v>27</v>
      </c>
      <c r="I24" s="47" t="s">
        <v>27</v>
      </c>
      <c r="J24" s="48"/>
      <c r="K24" s="49" t="n">
        <f aca="false">Y24</f>
        <v>276</v>
      </c>
      <c r="L24" s="50" t="n">
        <v>0</v>
      </c>
      <c r="M24" s="51" t="n">
        <f aca="false">G24*L24</f>
        <v>0</v>
      </c>
      <c r="N24" s="52"/>
      <c r="Q24" s="53" t="n">
        <v>10</v>
      </c>
      <c r="R24" s="54" t="s">
        <v>43</v>
      </c>
      <c r="S24" s="55" t="s">
        <v>29</v>
      </c>
      <c r="T24" s="64" t="s">
        <v>44</v>
      </c>
      <c r="U24" s="53" t="s">
        <v>31</v>
      </c>
      <c r="V24" s="57" t="n">
        <v>4</v>
      </c>
      <c r="W24" s="58" t="s">
        <v>32</v>
      </c>
      <c r="X24" s="58"/>
      <c r="Y24" s="65" t="n">
        <v>276</v>
      </c>
      <c r="Z24" s="60" t="n">
        <f aca="false">V24*Y24</f>
        <v>1104</v>
      </c>
      <c r="AA24" s="5"/>
    </row>
    <row r="25" s="6" customFormat="true" ht="39.75" hidden="false" customHeight="true" outlineLevel="0" collapsed="false">
      <c r="B25" s="42"/>
      <c r="C25" s="43" t="n">
        <f aca="false">Q25</f>
        <v>11</v>
      </c>
      <c r="D25" s="44" t="str">
        <f aca="false">R25</f>
        <v>Быстросъем ARMA автомат. елочка 8мм в блистере U107-1S 8мм BL</v>
      </c>
      <c r="E25" s="45" t="str">
        <f aca="false">S25</f>
        <v>Национальный режим не предоставляется – ограничение</v>
      </c>
      <c r="F25" s="43" t="str">
        <f aca="false">U25</f>
        <v>шт</v>
      </c>
      <c r="G25" s="46" t="n">
        <f aca="false">V25</f>
        <v>2</v>
      </c>
      <c r="H25" s="47"/>
      <c r="I25" s="47"/>
      <c r="J25" s="48"/>
      <c r="K25" s="49" t="n">
        <f aca="false">Y25</f>
        <v>296</v>
      </c>
      <c r="L25" s="50" t="n">
        <v>0</v>
      </c>
      <c r="M25" s="51" t="n">
        <f aca="false">G25*L25</f>
        <v>0</v>
      </c>
      <c r="N25" s="52"/>
      <c r="Q25" s="53" t="n">
        <v>11</v>
      </c>
      <c r="R25" s="54" t="s">
        <v>45</v>
      </c>
      <c r="S25" s="55" t="s">
        <v>29</v>
      </c>
      <c r="T25" s="64" t="s">
        <v>44</v>
      </c>
      <c r="U25" s="53" t="s">
        <v>31</v>
      </c>
      <c r="V25" s="57" t="n">
        <v>2</v>
      </c>
      <c r="W25" s="58" t="s">
        <v>32</v>
      </c>
      <c r="X25" s="58"/>
      <c r="Y25" s="65" t="n">
        <v>296</v>
      </c>
      <c r="Z25" s="60" t="n">
        <f aca="false">V25*Y25</f>
        <v>592</v>
      </c>
      <c r="AA25" s="5"/>
    </row>
    <row r="26" s="6" customFormat="true" ht="39.75" hidden="false" customHeight="true" outlineLevel="0" collapsed="false">
      <c r="B26" s="42"/>
      <c r="C26" s="43" t="n">
        <f aca="false">Q26</f>
        <v>12</v>
      </c>
      <c r="D26" s="44" t="str">
        <f aca="false">R26</f>
        <v>Валик малярный 100мм полиакриловый диаметр 15/35мм ворс 10мм бюгель 6мм ручка 400мм FIT</v>
      </c>
      <c r="E26" s="45" t="str">
        <f aca="false">S26</f>
        <v>Национальный режим не предоставляется – преимущество</v>
      </c>
      <c r="F26" s="43" t="str">
        <f aca="false">U26</f>
        <v>шт</v>
      </c>
      <c r="G26" s="46" t="n">
        <f aca="false">V26</f>
        <v>37</v>
      </c>
      <c r="H26" s="47"/>
      <c r="I26" s="47"/>
      <c r="J26" s="48"/>
      <c r="K26" s="49" t="n">
        <f aca="false">Y26</f>
        <v>416</v>
      </c>
      <c r="L26" s="50" t="n">
        <v>0</v>
      </c>
      <c r="M26" s="51" t="n">
        <f aca="false">G26*L26</f>
        <v>0</v>
      </c>
      <c r="N26" s="52"/>
      <c r="Q26" s="53" t="n">
        <v>12</v>
      </c>
      <c r="R26" s="66" t="s">
        <v>46</v>
      </c>
      <c r="S26" s="61" t="s">
        <v>34</v>
      </c>
      <c r="T26" s="62" t="s">
        <v>47</v>
      </c>
      <c r="U26" s="53" t="s">
        <v>31</v>
      </c>
      <c r="V26" s="57" t="n">
        <v>37</v>
      </c>
      <c r="W26" s="58" t="s">
        <v>32</v>
      </c>
      <c r="X26" s="58"/>
      <c r="Y26" s="65" t="n">
        <v>416</v>
      </c>
      <c r="Z26" s="60" t="n">
        <f aca="false">V26*Y26</f>
        <v>15392</v>
      </c>
      <c r="AA26" s="5"/>
    </row>
    <row r="27" s="6" customFormat="true" ht="39.75" hidden="false" customHeight="true" outlineLevel="0" collapsed="false">
      <c r="B27" s="42"/>
      <c r="C27" s="43" t="n">
        <f aca="false">Q27</f>
        <v>13</v>
      </c>
      <c r="D27" s="44" t="str">
        <f aca="false">R27</f>
        <v>Валик малярный MATRIX, в сборе, 250мм ширина 48мм диаметр, ворс 12мм из полиакрила </v>
      </c>
      <c r="E27" s="45" t="str">
        <f aca="false">S27</f>
        <v>Национальный режим не предоставляется – преимущество</v>
      </c>
      <c r="F27" s="43" t="str">
        <f aca="false">U27</f>
        <v>шт</v>
      </c>
      <c r="G27" s="46" t="n">
        <f aca="false">V27</f>
        <v>25</v>
      </c>
      <c r="H27" s="47"/>
      <c r="I27" s="47"/>
      <c r="J27" s="48"/>
      <c r="K27" s="49" t="n">
        <f aca="false">Y27</f>
        <v>416</v>
      </c>
      <c r="L27" s="50" t="n">
        <v>0</v>
      </c>
      <c r="M27" s="51" t="n">
        <f aca="false">G27*L27</f>
        <v>0</v>
      </c>
      <c r="N27" s="52"/>
      <c r="Q27" s="53" t="n">
        <v>13</v>
      </c>
      <c r="R27" s="66" t="s">
        <v>48</v>
      </c>
      <c r="S27" s="61" t="s">
        <v>34</v>
      </c>
      <c r="T27" s="62" t="s">
        <v>47</v>
      </c>
      <c r="U27" s="53" t="s">
        <v>31</v>
      </c>
      <c r="V27" s="57" t="n">
        <v>25</v>
      </c>
      <c r="W27" s="58" t="s">
        <v>32</v>
      </c>
      <c r="X27" s="58"/>
      <c r="Y27" s="59" t="n">
        <v>416</v>
      </c>
      <c r="Z27" s="60" t="n">
        <f aca="false">V27*Y27</f>
        <v>10400</v>
      </c>
      <c r="AA27" s="5"/>
    </row>
    <row r="28" s="6" customFormat="true" ht="39.75" hidden="false" customHeight="true" outlineLevel="0" collapsed="false">
      <c r="B28" s="42"/>
      <c r="C28" s="43" t="n">
        <f aca="false">Q28</f>
        <v>14</v>
      </c>
      <c r="D28" s="44" t="str">
        <f aca="false">R28</f>
        <v>Ведро оцинкованное 12 литров </v>
      </c>
      <c r="E28" s="45" t="str">
        <f aca="false">S28</f>
        <v>Национальный режим не предоставляется – преимущество</v>
      </c>
      <c r="F28" s="43" t="str">
        <f aca="false">U28</f>
        <v>шт</v>
      </c>
      <c r="G28" s="46" t="n">
        <f aca="false">V28</f>
        <v>25</v>
      </c>
      <c r="H28" s="47"/>
      <c r="I28" s="47"/>
      <c r="J28" s="48"/>
      <c r="K28" s="49" t="n">
        <f aca="false">Y28</f>
        <v>516</v>
      </c>
      <c r="L28" s="50" t="n">
        <v>0</v>
      </c>
      <c r="M28" s="51" t="n">
        <f aca="false">G28*L28</f>
        <v>0</v>
      </c>
      <c r="N28" s="52"/>
      <c r="Q28" s="53" t="n">
        <v>14</v>
      </c>
      <c r="R28" s="66" t="s">
        <v>49</v>
      </c>
      <c r="S28" s="61" t="s">
        <v>34</v>
      </c>
      <c r="T28" s="67" t="s">
        <v>50</v>
      </c>
      <c r="U28" s="53" t="s">
        <v>31</v>
      </c>
      <c r="V28" s="57" t="n">
        <v>25</v>
      </c>
      <c r="W28" s="58" t="s">
        <v>32</v>
      </c>
      <c r="X28" s="58"/>
      <c r="Y28" s="59" t="n">
        <v>516</v>
      </c>
      <c r="Z28" s="60" t="n">
        <f aca="false">V28*Y28</f>
        <v>12900</v>
      </c>
      <c r="AA28" s="5"/>
    </row>
    <row r="29" s="6" customFormat="true" ht="39.75" hidden="false" customHeight="true" outlineLevel="0" collapsed="false">
      <c r="B29" s="42"/>
      <c r="C29" s="43" t="n">
        <f aca="false">Q29</f>
        <v>15</v>
      </c>
      <c r="D29" s="44" t="str">
        <f aca="false">R29</f>
        <v>Веник для уборки премиум прошивной ЛЮКС</v>
      </c>
      <c r="E29" s="45" t="str">
        <f aca="false">S29</f>
        <v>Национальный режим не предоставляется – преимущество</v>
      </c>
      <c r="F29" s="43" t="str">
        <f aca="false">U29</f>
        <v>шт</v>
      </c>
      <c r="G29" s="46" t="n">
        <f aca="false">V29</f>
        <v>44</v>
      </c>
      <c r="H29" s="47"/>
      <c r="I29" s="47"/>
      <c r="J29" s="48"/>
      <c r="K29" s="49" t="n">
        <f aca="false">Y29</f>
        <v>746</v>
      </c>
      <c r="L29" s="50" t="n">
        <v>0</v>
      </c>
      <c r="M29" s="51" t="n">
        <f aca="false">G29*L29</f>
        <v>0</v>
      </c>
      <c r="N29" s="52"/>
      <c r="Q29" s="53" t="n">
        <v>15</v>
      </c>
      <c r="R29" s="66" t="s">
        <v>51</v>
      </c>
      <c r="S29" s="61" t="s">
        <v>34</v>
      </c>
      <c r="T29" s="67" t="s">
        <v>52</v>
      </c>
      <c r="U29" s="53" t="s">
        <v>31</v>
      </c>
      <c r="V29" s="57" t="n">
        <v>44</v>
      </c>
      <c r="W29" s="58" t="s">
        <v>32</v>
      </c>
      <c r="X29" s="58"/>
      <c r="Y29" s="59" t="n">
        <v>746</v>
      </c>
      <c r="Z29" s="60" t="n">
        <f aca="false">V29*Y29</f>
        <v>32824</v>
      </c>
      <c r="AA29" s="5"/>
    </row>
    <row r="30" s="6" customFormat="true" ht="39.75" hidden="false" customHeight="true" outlineLevel="0" collapsed="false">
      <c r="B30" s="42"/>
      <c r="C30" s="43" t="n">
        <f aca="false">Q30</f>
        <v>16</v>
      </c>
      <c r="D30" s="44" t="str">
        <f aca="false">R30</f>
        <v>Вентиль латунный 15б1п Ру16 Ду40 </v>
      </c>
      <c r="E30" s="45" t="str">
        <f aca="false">S30</f>
        <v>Национальный режим не предоставляется – преимущество</v>
      </c>
      <c r="F30" s="43" t="str">
        <f aca="false">U30</f>
        <v>шт</v>
      </c>
      <c r="G30" s="46" t="n">
        <f aca="false">V30</f>
        <v>10</v>
      </c>
      <c r="H30" s="47"/>
      <c r="I30" s="47"/>
      <c r="J30" s="48"/>
      <c r="K30" s="49" t="n">
        <f aca="false">Y30</f>
        <v>1616</v>
      </c>
      <c r="L30" s="50" t="n">
        <v>0</v>
      </c>
      <c r="M30" s="51" t="n">
        <f aca="false">G30*L30</f>
        <v>0</v>
      </c>
      <c r="N30" s="52"/>
      <c r="Q30" s="53" t="n">
        <v>16</v>
      </c>
      <c r="R30" s="66" t="s">
        <v>53</v>
      </c>
      <c r="S30" s="61" t="s">
        <v>34</v>
      </c>
      <c r="T30" s="68" t="s">
        <v>54</v>
      </c>
      <c r="U30" s="53" t="s">
        <v>31</v>
      </c>
      <c r="V30" s="57" t="n">
        <v>10</v>
      </c>
      <c r="W30" s="58" t="s">
        <v>32</v>
      </c>
      <c r="X30" s="58"/>
      <c r="Y30" s="59" t="n">
        <v>1616</v>
      </c>
      <c r="Z30" s="60" t="n">
        <f aca="false">V30*Y30</f>
        <v>16160</v>
      </c>
      <c r="AA30" s="5"/>
    </row>
    <row r="31" s="6" customFormat="true" ht="39.75" hidden="false" customHeight="true" outlineLevel="0" collapsed="false">
      <c r="B31" s="42"/>
      <c r="C31" s="43" t="n">
        <f aca="false">Q31</f>
        <v>17</v>
      </c>
      <c r="D31" s="44" t="str">
        <f aca="false">R31</f>
        <v>Гайка DIN 934 М10 шестигранная класс прочности 8 покрытие цинк Крепдил 0(0) </v>
      </c>
      <c r="E31" s="45" t="str">
        <f aca="false">S31</f>
        <v>Национальный режим не предоставляется – преимущество</v>
      </c>
      <c r="F31" s="43" t="str">
        <f aca="false">U31</f>
        <v>шт</v>
      </c>
      <c r="G31" s="46" t="n">
        <f aca="false">V31</f>
        <v>50</v>
      </c>
      <c r="H31" s="47"/>
      <c r="I31" s="47"/>
      <c r="J31" s="48"/>
      <c r="K31" s="49" t="n">
        <f aca="false">Y31</f>
        <v>46</v>
      </c>
      <c r="L31" s="50" t="n">
        <v>0</v>
      </c>
      <c r="M31" s="51" t="n">
        <f aca="false">G31*L31</f>
        <v>0</v>
      </c>
      <c r="N31" s="52"/>
      <c r="Q31" s="53" t="n">
        <v>17</v>
      </c>
      <c r="R31" s="63" t="s">
        <v>55</v>
      </c>
      <c r="S31" s="61" t="s">
        <v>34</v>
      </c>
      <c r="T31" s="67" t="s">
        <v>56</v>
      </c>
      <c r="U31" s="53" t="s">
        <v>31</v>
      </c>
      <c r="V31" s="57" t="n">
        <v>50</v>
      </c>
      <c r="W31" s="58" t="s">
        <v>32</v>
      </c>
      <c r="X31" s="58"/>
      <c r="Y31" s="59" t="n">
        <v>46</v>
      </c>
      <c r="Z31" s="60" t="n">
        <f aca="false">V31*Y31</f>
        <v>2300</v>
      </c>
      <c r="AA31" s="5"/>
    </row>
    <row r="32" s="6" customFormat="true" ht="39.75" hidden="false" customHeight="true" outlineLevel="0" collapsed="false">
      <c r="B32" s="42"/>
      <c r="C32" s="43" t="n">
        <f aca="false">Q32</f>
        <v>18</v>
      </c>
      <c r="D32" s="44" t="str">
        <f aca="false">R32</f>
        <v>Гайка DIN 934 М12 шестигранная класс прочности 6 покрытие цинк Крепдил</v>
      </c>
      <c r="E32" s="45" t="str">
        <f aca="false">S32</f>
        <v>Национальный режим не предоставляется – преимущество</v>
      </c>
      <c r="F32" s="43" t="str">
        <f aca="false">U32</f>
        <v>шт</v>
      </c>
      <c r="G32" s="46" t="n">
        <f aca="false">V32</f>
        <v>50</v>
      </c>
      <c r="H32" s="47"/>
      <c r="I32" s="47"/>
      <c r="J32" s="48"/>
      <c r="K32" s="49" t="n">
        <f aca="false">Y32</f>
        <v>46</v>
      </c>
      <c r="L32" s="50" t="n">
        <v>0</v>
      </c>
      <c r="M32" s="51" t="n">
        <f aca="false">G32*L32</f>
        <v>0</v>
      </c>
      <c r="N32" s="52"/>
      <c r="Q32" s="53" t="n">
        <v>18</v>
      </c>
      <c r="R32" s="54" t="s">
        <v>57</v>
      </c>
      <c r="S32" s="61" t="s">
        <v>34</v>
      </c>
      <c r="T32" s="67" t="s">
        <v>56</v>
      </c>
      <c r="U32" s="53" t="s">
        <v>31</v>
      </c>
      <c r="V32" s="57" t="n">
        <v>50</v>
      </c>
      <c r="W32" s="58" t="s">
        <v>32</v>
      </c>
      <c r="X32" s="58"/>
      <c r="Y32" s="59" t="n">
        <v>46</v>
      </c>
      <c r="Z32" s="60" t="n">
        <f aca="false">V32*Y32</f>
        <v>2300</v>
      </c>
      <c r="AA32" s="5"/>
    </row>
    <row r="33" s="6" customFormat="true" ht="39.75" hidden="false" customHeight="true" outlineLevel="0" collapsed="false">
      <c r="B33" s="42"/>
      <c r="C33" s="43" t="n">
        <f aca="false">Q33</f>
        <v>19</v>
      </c>
      <c r="D33" s="44" t="str">
        <f aca="false">R33</f>
        <v>Гайка М10 ЦКИ DIN934 М10 нерж. A2 50 шт. 43137</v>
      </c>
      <c r="E33" s="45" t="str">
        <f aca="false">S33</f>
        <v>Национальный режим не предоставляется – преимущество</v>
      </c>
      <c r="F33" s="43" t="str">
        <f aca="false">U33</f>
        <v>шт</v>
      </c>
      <c r="G33" s="46" t="n">
        <f aca="false">V33</f>
        <v>1</v>
      </c>
      <c r="H33" s="47"/>
      <c r="I33" s="47"/>
      <c r="J33" s="48"/>
      <c r="K33" s="49" t="n">
        <f aca="false">Y33</f>
        <v>616</v>
      </c>
      <c r="L33" s="50" t="n">
        <v>0</v>
      </c>
      <c r="M33" s="51" t="n">
        <f aca="false">G33*L33</f>
        <v>0</v>
      </c>
      <c r="N33" s="52"/>
      <c r="Q33" s="53" t="n">
        <v>19</v>
      </c>
      <c r="R33" s="54" t="s">
        <v>58</v>
      </c>
      <c r="S33" s="61" t="s">
        <v>34</v>
      </c>
      <c r="T33" s="67" t="s">
        <v>56</v>
      </c>
      <c r="U33" s="53" t="s">
        <v>31</v>
      </c>
      <c r="V33" s="57" t="n">
        <v>1</v>
      </c>
      <c r="W33" s="58" t="s">
        <v>32</v>
      </c>
      <c r="X33" s="58"/>
      <c r="Y33" s="59" t="n">
        <v>616</v>
      </c>
      <c r="Z33" s="60" t="n">
        <f aca="false">V33*Y33</f>
        <v>616</v>
      </c>
      <c r="AA33" s="5"/>
    </row>
    <row r="34" s="6" customFormat="true" ht="39.75" hidden="false" customHeight="true" outlineLevel="0" collapsed="false">
      <c r="B34" s="42"/>
      <c r="C34" s="43" t="n">
        <f aca="false">Q34</f>
        <v>20</v>
      </c>
      <c r="D34" s="44" t="str">
        <f aca="false">R34</f>
        <v>Гайка М12 нержавейка ЦКИ DIN934 М12 нерж. A2 20 шт. 43139</v>
      </c>
      <c r="E34" s="45" t="str">
        <f aca="false">S34</f>
        <v>Национальный режим не предоставляется – преимущество</v>
      </c>
      <c r="F34" s="43" t="str">
        <f aca="false">U34</f>
        <v>шт</v>
      </c>
      <c r="G34" s="46" t="n">
        <f aca="false">V34</f>
        <v>1</v>
      </c>
      <c r="H34" s="47"/>
      <c r="I34" s="47"/>
      <c r="J34" s="48"/>
      <c r="K34" s="49" t="n">
        <f aca="false">Y34</f>
        <v>716</v>
      </c>
      <c r="L34" s="50" t="n">
        <v>0</v>
      </c>
      <c r="M34" s="51" t="n">
        <f aca="false">G34*L34</f>
        <v>0</v>
      </c>
      <c r="N34" s="52"/>
      <c r="Q34" s="53" t="n">
        <v>20</v>
      </c>
      <c r="R34" s="54" t="s">
        <v>59</v>
      </c>
      <c r="S34" s="61" t="s">
        <v>34</v>
      </c>
      <c r="T34" s="67" t="s">
        <v>56</v>
      </c>
      <c r="U34" s="53" t="s">
        <v>31</v>
      </c>
      <c r="V34" s="57" t="n">
        <v>1</v>
      </c>
      <c r="W34" s="58" t="s">
        <v>32</v>
      </c>
      <c r="X34" s="58"/>
      <c r="Y34" s="59" t="n">
        <v>716</v>
      </c>
      <c r="Z34" s="60" t="n">
        <f aca="false">V34*Y34</f>
        <v>716</v>
      </c>
      <c r="AA34" s="5"/>
    </row>
    <row r="35" s="6" customFormat="true" ht="39.75" hidden="false" customHeight="true" outlineLevel="0" collapsed="false">
      <c r="B35" s="42"/>
      <c r="C35" s="43" t="n">
        <f aca="false">Q35</f>
        <v>21</v>
      </c>
      <c r="D35" s="44" t="str">
        <f aca="false">R35</f>
        <v>Гайка М6 Стройбат оцинкованная DIN 934 М6 200 шт. 015381</v>
      </c>
      <c r="E35" s="45" t="str">
        <f aca="false">S35</f>
        <v>Национальный режим не предоставляется – преимущество</v>
      </c>
      <c r="F35" s="43" t="str">
        <f aca="false">U35</f>
        <v>шт</v>
      </c>
      <c r="G35" s="46" t="n">
        <f aca="false">V35</f>
        <v>3</v>
      </c>
      <c r="H35" s="47"/>
      <c r="I35" s="47"/>
      <c r="J35" s="48"/>
      <c r="K35" s="49" t="n">
        <f aca="false">Y35</f>
        <v>366</v>
      </c>
      <c r="L35" s="50" t="n">
        <v>0</v>
      </c>
      <c r="M35" s="51" t="n">
        <f aca="false">G35*L35</f>
        <v>0</v>
      </c>
      <c r="N35" s="52"/>
      <c r="Q35" s="53" t="n">
        <v>21</v>
      </c>
      <c r="R35" s="54" t="s">
        <v>60</v>
      </c>
      <c r="S35" s="61" t="s">
        <v>34</v>
      </c>
      <c r="T35" s="67" t="s">
        <v>56</v>
      </c>
      <c r="U35" s="53" t="s">
        <v>31</v>
      </c>
      <c r="V35" s="57" t="n">
        <v>3</v>
      </c>
      <c r="W35" s="58" t="s">
        <v>32</v>
      </c>
      <c r="X35" s="58"/>
      <c r="Y35" s="59" t="n">
        <v>366</v>
      </c>
      <c r="Z35" s="60" t="n">
        <f aca="false">V35*Y35</f>
        <v>1098</v>
      </c>
      <c r="AA35" s="5"/>
    </row>
    <row r="36" s="6" customFormat="true" ht="39.75" hidden="false" customHeight="true" outlineLevel="0" collapsed="false">
      <c r="B36" s="42"/>
      <c r="C36" s="43" t="n">
        <f aca="false">Q36</f>
        <v>22</v>
      </c>
      <c r="D36" s="44" t="str">
        <f aca="false">R36</f>
        <v>Гайка М8 нержавейка ИНОТЭК М8, DIN 934, нерж. А2, 50 шт. 4687203440299</v>
      </c>
      <c r="E36" s="45" t="str">
        <f aca="false">S36</f>
        <v>Национальный режим не предоставляется – преимущество</v>
      </c>
      <c r="F36" s="43" t="str">
        <f aca="false">U36</f>
        <v>шт</v>
      </c>
      <c r="G36" s="46" t="n">
        <f aca="false">V36</f>
        <v>1</v>
      </c>
      <c r="H36" s="47"/>
      <c r="I36" s="47"/>
      <c r="J36" s="48"/>
      <c r="K36" s="49" t="n">
        <f aca="false">Y36</f>
        <v>266</v>
      </c>
      <c r="L36" s="50" t="n">
        <v>0</v>
      </c>
      <c r="M36" s="51" t="n">
        <f aca="false">G36*L36</f>
        <v>0</v>
      </c>
      <c r="N36" s="52"/>
      <c r="Q36" s="53" t="n">
        <v>22</v>
      </c>
      <c r="R36" s="54" t="s">
        <v>61</v>
      </c>
      <c r="S36" s="61" t="s">
        <v>34</v>
      </c>
      <c r="T36" s="67" t="s">
        <v>56</v>
      </c>
      <c r="U36" s="53" t="s">
        <v>31</v>
      </c>
      <c r="V36" s="57" t="n">
        <v>1</v>
      </c>
      <c r="W36" s="58" t="s">
        <v>32</v>
      </c>
      <c r="X36" s="58"/>
      <c r="Y36" s="59" t="n">
        <v>266</v>
      </c>
      <c r="Z36" s="60" t="n">
        <f aca="false">V36*Y36</f>
        <v>266</v>
      </c>
      <c r="AA36" s="5"/>
    </row>
    <row r="37" s="6" customFormat="true" ht="39.75" hidden="false" customHeight="true" outlineLevel="0" collapsed="false">
      <c r="B37" s="42"/>
      <c r="C37" s="43" t="n">
        <f aca="false">Q37</f>
        <v>23</v>
      </c>
      <c r="D37" s="44" t="str">
        <f aca="false">R37</f>
        <v>Гайка М8 Стройбат оцинкованная DIN 934 М8 100 шт. 015371</v>
      </c>
      <c r="E37" s="45" t="str">
        <f aca="false">S37</f>
        <v>Национальный режим не предоставляется – преимущество</v>
      </c>
      <c r="F37" s="43" t="str">
        <f aca="false">U37</f>
        <v>шт</v>
      </c>
      <c r="G37" s="46" t="n">
        <f aca="false">V37</f>
        <v>3</v>
      </c>
      <c r="H37" s="47"/>
      <c r="I37" s="47"/>
      <c r="J37" s="48"/>
      <c r="K37" s="49" t="n">
        <f aca="false">Y37</f>
        <v>416</v>
      </c>
      <c r="L37" s="50" t="n">
        <v>0</v>
      </c>
      <c r="M37" s="51" t="n">
        <f aca="false">G37*L37</f>
        <v>0</v>
      </c>
      <c r="N37" s="52"/>
      <c r="Q37" s="53" t="n">
        <v>23</v>
      </c>
      <c r="R37" s="54" t="s">
        <v>62</v>
      </c>
      <c r="S37" s="61" t="s">
        <v>34</v>
      </c>
      <c r="T37" s="67" t="s">
        <v>56</v>
      </c>
      <c r="U37" s="53" t="s">
        <v>31</v>
      </c>
      <c r="V37" s="57" t="n">
        <v>3</v>
      </c>
      <c r="W37" s="58" t="s">
        <v>32</v>
      </c>
      <c r="X37" s="58"/>
      <c r="Y37" s="65" t="n">
        <v>416</v>
      </c>
      <c r="Z37" s="60" t="n">
        <f aca="false">V37*Y37</f>
        <v>1248</v>
      </c>
      <c r="AA37" s="5"/>
    </row>
    <row r="38" s="6" customFormat="true" ht="39.75" hidden="false" customHeight="true" outlineLevel="0" collapsed="false">
      <c r="B38" s="42"/>
      <c r="C38" s="43" t="n">
        <f aca="false">Q38</f>
        <v>24</v>
      </c>
      <c r="D38" s="44" t="str">
        <f aca="false">R38</f>
        <v>Гайка шестигранная М16 DIN 934, без покрытия</v>
      </c>
      <c r="E38" s="45" t="str">
        <f aca="false">S38</f>
        <v>Национальный режим не предоставляется – преимущество</v>
      </c>
      <c r="F38" s="43" t="str">
        <f aca="false">U38</f>
        <v>шт</v>
      </c>
      <c r="G38" s="46" t="n">
        <f aca="false">V38</f>
        <v>50</v>
      </c>
      <c r="H38" s="47"/>
      <c r="I38" s="47"/>
      <c r="J38" s="48"/>
      <c r="K38" s="49" t="n">
        <f aca="false">Y38</f>
        <v>46</v>
      </c>
      <c r="L38" s="50" t="n">
        <v>0</v>
      </c>
      <c r="M38" s="51" t="n">
        <f aca="false">G38*L38</f>
        <v>0</v>
      </c>
      <c r="N38" s="52"/>
      <c r="Q38" s="53" t="n">
        <v>24</v>
      </c>
      <c r="R38" s="54" t="s">
        <v>63</v>
      </c>
      <c r="S38" s="61" t="s">
        <v>34</v>
      </c>
      <c r="T38" s="67" t="s">
        <v>56</v>
      </c>
      <c r="U38" s="53" t="s">
        <v>31</v>
      </c>
      <c r="V38" s="57" t="n">
        <v>50</v>
      </c>
      <c r="W38" s="58" t="s">
        <v>32</v>
      </c>
      <c r="X38" s="58"/>
      <c r="Y38" s="59" t="n">
        <v>46</v>
      </c>
      <c r="Z38" s="60" t="n">
        <f aca="false">V38*Y38</f>
        <v>2300</v>
      </c>
      <c r="AA38" s="5"/>
    </row>
    <row r="39" s="6" customFormat="true" ht="39.75" hidden="false" customHeight="true" outlineLevel="0" collapsed="false">
      <c r="B39" s="42"/>
      <c r="C39" s="43" t="n">
        <f aca="false">Q39</f>
        <v>25</v>
      </c>
      <c r="D39" s="44" t="str">
        <f aca="false">R39</f>
        <v>Гвозди строительные 3х80мм </v>
      </c>
      <c r="E39" s="45" t="str">
        <f aca="false">S39</f>
        <v>Национальный режим не предоставляется – преимущество</v>
      </c>
      <c r="F39" s="43" t="str">
        <f aca="false">U39</f>
        <v>кг</v>
      </c>
      <c r="G39" s="46" t="n">
        <f aca="false">V39</f>
        <v>5</v>
      </c>
      <c r="H39" s="47"/>
      <c r="I39" s="47"/>
      <c r="J39" s="48"/>
      <c r="K39" s="49" t="n">
        <f aca="false">Y39</f>
        <v>236</v>
      </c>
      <c r="L39" s="50" t="n">
        <v>0</v>
      </c>
      <c r="M39" s="51" t="n">
        <f aca="false">G39*L39</f>
        <v>0</v>
      </c>
      <c r="N39" s="52"/>
      <c r="Q39" s="53" t="n">
        <v>25</v>
      </c>
      <c r="R39" s="63" t="s">
        <v>64</v>
      </c>
      <c r="S39" s="61" t="s">
        <v>34</v>
      </c>
      <c r="T39" s="68" t="s">
        <v>65</v>
      </c>
      <c r="U39" s="69" t="s">
        <v>66</v>
      </c>
      <c r="V39" s="57" t="n">
        <v>5</v>
      </c>
      <c r="W39" s="58" t="s">
        <v>32</v>
      </c>
      <c r="X39" s="58"/>
      <c r="Y39" s="59" t="n">
        <v>236</v>
      </c>
      <c r="Z39" s="60" t="n">
        <f aca="false">V39*Y39</f>
        <v>1180</v>
      </c>
      <c r="AA39" s="5"/>
    </row>
    <row r="40" s="6" customFormat="true" ht="39.75" hidden="false" customHeight="true" outlineLevel="0" collapsed="false">
      <c r="B40" s="42"/>
      <c r="C40" s="43" t="n">
        <f aca="false">Q40</f>
        <v>26</v>
      </c>
      <c r="D40" s="44" t="str">
        <f aca="false">R40</f>
        <v>Гвозди строительные 4,5х120мм </v>
      </c>
      <c r="E40" s="45" t="str">
        <f aca="false">S40</f>
        <v>Национальный режим не предоставляется – преимущество</v>
      </c>
      <c r="F40" s="43" t="str">
        <f aca="false">U40</f>
        <v>кг</v>
      </c>
      <c r="G40" s="46" t="n">
        <f aca="false">V40</f>
        <v>5</v>
      </c>
      <c r="H40" s="47"/>
      <c r="I40" s="47"/>
      <c r="J40" s="48"/>
      <c r="K40" s="49" t="n">
        <f aca="false">Y40</f>
        <v>256</v>
      </c>
      <c r="L40" s="50" t="n">
        <v>0</v>
      </c>
      <c r="M40" s="51" t="n">
        <f aca="false">G40*L40</f>
        <v>0</v>
      </c>
      <c r="N40" s="52"/>
      <c r="Q40" s="53" t="n">
        <v>26</v>
      </c>
      <c r="R40" s="63" t="s">
        <v>67</v>
      </c>
      <c r="S40" s="61" t="s">
        <v>34</v>
      </c>
      <c r="T40" s="68" t="s">
        <v>65</v>
      </c>
      <c r="U40" s="69" t="s">
        <v>66</v>
      </c>
      <c r="V40" s="57" t="n">
        <v>5</v>
      </c>
      <c r="W40" s="58" t="s">
        <v>32</v>
      </c>
      <c r="X40" s="58"/>
      <c r="Y40" s="59" t="n">
        <v>256</v>
      </c>
      <c r="Z40" s="60" t="n">
        <f aca="false">V40*Y40</f>
        <v>1280</v>
      </c>
      <c r="AA40" s="5"/>
    </row>
    <row r="41" s="6" customFormat="true" ht="39.75" hidden="false" customHeight="true" outlineLevel="0" collapsed="false">
      <c r="B41" s="42"/>
      <c r="C41" s="43" t="n">
        <f aca="false">Q41</f>
        <v>27</v>
      </c>
      <c r="D41" s="44" t="str">
        <f aca="false">R41</f>
        <v>Гвозди строительные 4х100мм </v>
      </c>
      <c r="E41" s="45" t="str">
        <f aca="false">S41</f>
        <v>Национальный режим не предоставляется – преимущество</v>
      </c>
      <c r="F41" s="43" t="str">
        <f aca="false">U41</f>
        <v>кг</v>
      </c>
      <c r="G41" s="46" t="n">
        <f aca="false">V41</f>
        <v>5</v>
      </c>
      <c r="H41" s="47"/>
      <c r="I41" s="47"/>
      <c r="J41" s="48"/>
      <c r="K41" s="49" t="n">
        <f aca="false">Y41</f>
        <v>276</v>
      </c>
      <c r="L41" s="50" t="n">
        <v>0</v>
      </c>
      <c r="M41" s="51" t="n">
        <f aca="false">G41*L41</f>
        <v>0</v>
      </c>
      <c r="N41" s="52"/>
      <c r="Q41" s="53" t="n">
        <v>27</v>
      </c>
      <c r="R41" s="63" t="s">
        <v>68</v>
      </c>
      <c r="S41" s="61" t="s">
        <v>34</v>
      </c>
      <c r="T41" s="68" t="s">
        <v>65</v>
      </c>
      <c r="U41" s="69" t="s">
        <v>66</v>
      </c>
      <c r="V41" s="57" t="n">
        <v>5</v>
      </c>
      <c r="W41" s="58" t="s">
        <v>32</v>
      </c>
      <c r="X41" s="58"/>
      <c r="Y41" s="59" t="n">
        <v>276</v>
      </c>
      <c r="Z41" s="60" t="n">
        <f aca="false">V41*Y41</f>
        <v>1380</v>
      </c>
      <c r="AA41" s="5"/>
    </row>
    <row r="42" s="6" customFormat="true" ht="39.75" hidden="false" customHeight="true" outlineLevel="0" collapsed="false">
      <c r="B42" s="42"/>
      <c r="C42" s="43" t="n">
        <f aca="false">Q42</f>
        <v>28</v>
      </c>
      <c r="D42" s="44" t="str">
        <f aca="false">R42</f>
        <v>Гровер оцинкованный гровер Метизный двор D16 DIN 127, 100 шт. 4607159068378 </v>
      </c>
      <c r="E42" s="45" t="str">
        <f aca="false">S42</f>
        <v>Национальный режим не предоставляется – преимущество</v>
      </c>
      <c r="F42" s="43" t="str">
        <f aca="false">U42</f>
        <v>шт</v>
      </c>
      <c r="G42" s="46" t="n">
        <f aca="false">V42</f>
        <v>1</v>
      </c>
      <c r="H42" s="47"/>
      <c r="I42" s="47"/>
      <c r="J42" s="48"/>
      <c r="K42" s="49" t="n">
        <f aca="false">Y42</f>
        <v>566</v>
      </c>
      <c r="L42" s="50" t="n">
        <v>0</v>
      </c>
      <c r="M42" s="51" t="n">
        <f aca="false">G42*L42</f>
        <v>0</v>
      </c>
      <c r="N42" s="52"/>
      <c r="Q42" s="53" t="n">
        <v>28</v>
      </c>
      <c r="R42" s="54" t="s">
        <v>69</v>
      </c>
      <c r="S42" s="61" t="s">
        <v>34</v>
      </c>
      <c r="T42" s="62" t="s">
        <v>70</v>
      </c>
      <c r="U42" s="53" t="s">
        <v>31</v>
      </c>
      <c r="V42" s="57" t="n">
        <v>1</v>
      </c>
      <c r="W42" s="58" t="s">
        <v>32</v>
      </c>
      <c r="X42" s="58"/>
      <c r="Y42" s="59" t="n">
        <v>566</v>
      </c>
      <c r="Z42" s="60" t="n">
        <f aca="false">V42*Y42</f>
        <v>566</v>
      </c>
      <c r="AA42" s="5"/>
    </row>
    <row r="43" s="6" customFormat="true" ht="39.75" hidden="false" customHeight="true" outlineLevel="0" collapsed="false">
      <c r="B43" s="42"/>
      <c r="C43" s="43" t="n">
        <f aca="false">Q43</f>
        <v>29</v>
      </c>
      <c r="D43" s="44" t="str">
        <f aca="false">R43</f>
        <v>Гровер оцинкованный Метизный двор D12 DIN 127, 100 шт. 4607159068354</v>
      </c>
      <c r="E43" s="45" t="str">
        <f aca="false">S43</f>
        <v>Национальный режим не предоставляется – преимущество</v>
      </c>
      <c r="F43" s="43" t="str">
        <f aca="false">U43</f>
        <v>шт</v>
      </c>
      <c r="G43" s="46" t="n">
        <f aca="false">V43</f>
        <v>1</v>
      </c>
      <c r="H43" s="47"/>
      <c r="I43" s="47"/>
      <c r="J43" s="48"/>
      <c r="K43" s="49" t="n">
        <f aca="false">Y43</f>
        <v>436</v>
      </c>
      <c r="L43" s="50" t="n">
        <v>0</v>
      </c>
      <c r="M43" s="51" t="n">
        <f aca="false">G43*L43</f>
        <v>0</v>
      </c>
      <c r="N43" s="52"/>
      <c r="Q43" s="53" t="n">
        <v>29</v>
      </c>
      <c r="R43" s="54" t="s">
        <v>71</v>
      </c>
      <c r="S43" s="61" t="s">
        <v>34</v>
      </c>
      <c r="T43" s="62" t="s">
        <v>70</v>
      </c>
      <c r="U43" s="53" t="s">
        <v>31</v>
      </c>
      <c r="V43" s="57" t="n">
        <v>1</v>
      </c>
      <c r="W43" s="58" t="s">
        <v>32</v>
      </c>
      <c r="X43" s="58"/>
      <c r="Y43" s="59" t="n">
        <v>436</v>
      </c>
      <c r="Z43" s="60" t="n">
        <f aca="false">V43*Y43</f>
        <v>436</v>
      </c>
      <c r="AA43" s="5"/>
    </row>
    <row r="44" s="6" customFormat="true" ht="39.75" hidden="false" customHeight="true" outlineLevel="0" collapsed="false">
      <c r="B44" s="42"/>
      <c r="C44" s="43" t="n">
        <f aca="false">Q44</f>
        <v>30</v>
      </c>
      <c r="D44" s="44" t="str">
        <f aca="false">R44</f>
        <v>Гровер оцинкованный Метизный двор D18 DIN 127, 100 шт. 4607159068385</v>
      </c>
      <c r="E44" s="45" t="str">
        <f aca="false">S44</f>
        <v>Национальный режим не предоставляется – преимущество</v>
      </c>
      <c r="F44" s="43" t="str">
        <f aca="false">U44</f>
        <v>шт</v>
      </c>
      <c r="G44" s="46" t="n">
        <f aca="false">V44</f>
        <v>1</v>
      </c>
      <c r="H44" s="47"/>
      <c r="I44" s="47"/>
      <c r="J44" s="48"/>
      <c r="K44" s="49" t="n">
        <f aca="false">Y44</f>
        <v>636</v>
      </c>
      <c r="L44" s="50" t="n">
        <v>0</v>
      </c>
      <c r="M44" s="51" t="n">
        <f aca="false">G44*L44</f>
        <v>0</v>
      </c>
      <c r="N44" s="52"/>
      <c r="Q44" s="53" t="n">
        <v>30</v>
      </c>
      <c r="R44" s="63" t="s">
        <v>72</v>
      </c>
      <c r="S44" s="61" t="s">
        <v>34</v>
      </c>
      <c r="T44" s="62" t="s">
        <v>70</v>
      </c>
      <c r="U44" s="53" t="s">
        <v>31</v>
      </c>
      <c r="V44" s="57" t="n">
        <v>1</v>
      </c>
      <c r="W44" s="58" t="s">
        <v>32</v>
      </c>
      <c r="X44" s="58"/>
      <c r="Y44" s="59" t="n">
        <v>636</v>
      </c>
      <c r="Z44" s="60" t="n">
        <f aca="false">V44*Y44</f>
        <v>636</v>
      </c>
      <c r="AA44" s="5"/>
    </row>
    <row r="45" s="6" customFormat="true" ht="39.75" hidden="false" customHeight="true" outlineLevel="0" collapsed="false">
      <c r="B45" s="42"/>
      <c r="C45" s="43" t="n">
        <f aca="false">Q45</f>
        <v>31</v>
      </c>
      <c r="D45" s="44" t="str">
        <f aca="false">R45</f>
        <v>Гровер оцинкованный Метизный двор D20 DIN 127, 100 шт. 4607159068392</v>
      </c>
      <c r="E45" s="45" t="str">
        <f aca="false">S45</f>
        <v>Национальный режим не предоставляется – преимущество</v>
      </c>
      <c r="F45" s="43" t="str">
        <f aca="false">U45</f>
        <v>шт</v>
      </c>
      <c r="G45" s="46" t="n">
        <f aca="false">V45</f>
        <v>1</v>
      </c>
      <c r="H45" s="47"/>
      <c r="I45" s="47"/>
      <c r="J45" s="48"/>
      <c r="K45" s="49" t="n">
        <f aca="false">Y45</f>
        <v>756</v>
      </c>
      <c r="L45" s="50" t="n">
        <v>0</v>
      </c>
      <c r="M45" s="51" t="n">
        <f aca="false">G45*L45</f>
        <v>0</v>
      </c>
      <c r="N45" s="52"/>
      <c r="Q45" s="53" t="n">
        <v>31</v>
      </c>
      <c r="R45" s="63" t="s">
        <v>73</v>
      </c>
      <c r="S45" s="61" t="s">
        <v>34</v>
      </c>
      <c r="T45" s="62" t="s">
        <v>70</v>
      </c>
      <c r="U45" s="53" t="s">
        <v>31</v>
      </c>
      <c r="V45" s="57" t="n">
        <v>1</v>
      </c>
      <c r="W45" s="58" t="s">
        <v>32</v>
      </c>
      <c r="X45" s="58"/>
      <c r="Y45" s="59" t="n">
        <v>756</v>
      </c>
      <c r="Z45" s="60" t="n">
        <f aca="false">V45*Y45</f>
        <v>756</v>
      </c>
      <c r="AA45" s="5"/>
    </row>
    <row r="46" s="6" customFormat="true" ht="39.75" hidden="false" customHeight="true" outlineLevel="0" collapsed="false">
      <c r="B46" s="42"/>
      <c r="C46" s="43" t="n">
        <f aca="false">Q46</f>
        <v>32</v>
      </c>
      <c r="D46" s="44" t="str">
        <f aca="false">R46</f>
        <v>Гровер шайба КРЕП-КОМП цинк DIN127 м24 2,5кг (примерно 99 шт.) 99 шг 24ф (или эквивалент)</v>
      </c>
      <c r="E46" s="45" t="str">
        <f aca="false">S46</f>
        <v>Национальный режим не предоставляется – преимущество</v>
      </c>
      <c r="F46" s="43" t="str">
        <f aca="false">U46</f>
        <v>шт</v>
      </c>
      <c r="G46" s="46" t="n">
        <f aca="false">V46</f>
        <v>1</v>
      </c>
      <c r="H46" s="47"/>
      <c r="I46" s="47"/>
      <c r="J46" s="48"/>
      <c r="K46" s="49" t="n">
        <f aca="false">Y46</f>
        <v>1006</v>
      </c>
      <c r="L46" s="50" t="n">
        <v>0</v>
      </c>
      <c r="M46" s="51" t="n">
        <f aca="false">G46*L46</f>
        <v>0</v>
      </c>
      <c r="N46" s="52"/>
      <c r="Q46" s="53" t="n">
        <v>32</v>
      </c>
      <c r="R46" s="54" t="s">
        <v>74</v>
      </c>
      <c r="S46" s="61" t="s">
        <v>34</v>
      </c>
      <c r="T46" s="62" t="s">
        <v>70</v>
      </c>
      <c r="U46" s="53" t="s">
        <v>31</v>
      </c>
      <c r="V46" s="57" t="n">
        <v>1</v>
      </c>
      <c r="W46" s="58" t="s">
        <v>32</v>
      </c>
      <c r="X46" s="58"/>
      <c r="Y46" s="59" t="n">
        <v>1006</v>
      </c>
      <c r="Z46" s="60" t="n">
        <f aca="false">V46*Y46</f>
        <v>1006</v>
      </c>
      <c r="AA46" s="5"/>
    </row>
    <row r="47" s="6" customFormat="true" ht="39.75" hidden="false" customHeight="true" outlineLevel="0" collapsed="false">
      <c r="B47" s="42"/>
      <c r="C47" s="43" t="n">
        <f aca="false">Q47</f>
        <v>33</v>
      </c>
      <c r="D47" s="44" t="str">
        <f aca="false">R47</f>
        <v>Диск пильный по дереву 190х20мм </v>
      </c>
      <c r="E47" s="45" t="str">
        <f aca="false">S47</f>
        <v>Национальный режим не предоставляется – преимущество</v>
      </c>
      <c r="F47" s="43" t="str">
        <f aca="false">U47</f>
        <v>шт</v>
      </c>
      <c r="G47" s="46" t="n">
        <f aca="false">V47</f>
        <v>3</v>
      </c>
      <c r="H47" s="47"/>
      <c r="I47" s="47"/>
      <c r="J47" s="48"/>
      <c r="K47" s="49" t="n">
        <f aca="false">Y47</f>
        <v>1046</v>
      </c>
      <c r="L47" s="50" t="n">
        <v>0</v>
      </c>
      <c r="M47" s="51" t="n">
        <f aca="false">G47*L47</f>
        <v>0</v>
      </c>
      <c r="N47" s="52"/>
      <c r="Q47" s="53" t="n">
        <v>33</v>
      </c>
      <c r="R47" s="66" t="s">
        <v>75</v>
      </c>
      <c r="S47" s="61" t="s">
        <v>34</v>
      </c>
      <c r="T47" s="68" t="s">
        <v>76</v>
      </c>
      <c r="U47" s="53" t="s">
        <v>31</v>
      </c>
      <c r="V47" s="57" t="n">
        <v>3</v>
      </c>
      <c r="W47" s="58" t="s">
        <v>32</v>
      </c>
      <c r="X47" s="58"/>
      <c r="Y47" s="59" t="n">
        <v>1046</v>
      </c>
      <c r="Z47" s="60" t="n">
        <f aca="false">V47*Y47</f>
        <v>3138</v>
      </c>
      <c r="AA47" s="5"/>
    </row>
    <row r="48" s="6" customFormat="true" ht="39.75" hidden="false" customHeight="true" outlineLevel="0" collapsed="false">
      <c r="B48" s="42"/>
      <c r="C48" s="43" t="n">
        <f aca="false">Q48</f>
        <v>34</v>
      </c>
      <c r="D48" s="44" t="str">
        <f aca="false">R48</f>
        <v>Дюбель гвоздь по бетону 52мм 100шт DN52P8 </v>
      </c>
      <c r="E48" s="45" t="str">
        <f aca="false">S48</f>
        <v>Национальный режим не предоставляется – преимущество</v>
      </c>
      <c r="F48" s="43" t="str">
        <f aca="false">U48</f>
        <v>шт</v>
      </c>
      <c r="G48" s="46" t="n">
        <f aca="false">V48</f>
        <v>2</v>
      </c>
      <c r="H48" s="47"/>
      <c r="I48" s="47"/>
      <c r="J48" s="48"/>
      <c r="K48" s="49" t="n">
        <f aca="false">Y48</f>
        <v>494</v>
      </c>
      <c r="L48" s="50" t="n">
        <v>0</v>
      </c>
      <c r="M48" s="51" t="n">
        <f aca="false">G48*L48</f>
        <v>0</v>
      </c>
      <c r="N48" s="52"/>
      <c r="Q48" s="53" t="n">
        <v>34</v>
      </c>
      <c r="R48" s="66" t="s">
        <v>77</v>
      </c>
      <c r="S48" s="61" t="s">
        <v>34</v>
      </c>
      <c r="T48" s="68" t="s">
        <v>78</v>
      </c>
      <c r="U48" s="53" t="s">
        <v>31</v>
      </c>
      <c r="V48" s="57" t="n">
        <v>2</v>
      </c>
      <c r="W48" s="58" t="s">
        <v>32</v>
      </c>
      <c r="X48" s="58"/>
      <c r="Y48" s="59" t="n">
        <v>494</v>
      </c>
      <c r="Z48" s="60" t="n">
        <f aca="false">V48*Y48</f>
        <v>988</v>
      </c>
      <c r="AA48" s="5"/>
    </row>
    <row r="49" s="6" customFormat="true" ht="39.75" hidden="false" customHeight="true" outlineLevel="0" collapsed="false">
      <c r="B49" s="42"/>
      <c r="C49" s="43" t="n">
        <f aca="false">Q49</f>
        <v>35</v>
      </c>
      <c r="D49" s="44" t="str">
        <f aca="false">R49</f>
        <v>Дюбель-гвоздь KRANZ грибовидный бортик, 6x40, полипропилен, 100 шт. KR-02-3621-001 </v>
      </c>
      <c r="E49" s="45" t="str">
        <f aca="false">S49</f>
        <v>Национальный режим не предоставляется – преимущество</v>
      </c>
      <c r="F49" s="43" t="str">
        <f aca="false">U49</f>
        <v>шт</v>
      </c>
      <c r="G49" s="46" t="n">
        <f aca="false">V49</f>
        <v>4</v>
      </c>
      <c r="H49" s="47"/>
      <c r="I49" s="47"/>
      <c r="J49" s="48"/>
      <c r="K49" s="49" t="n">
        <f aca="false">Y49</f>
        <v>243</v>
      </c>
      <c r="L49" s="50" t="n">
        <v>0</v>
      </c>
      <c r="M49" s="51" t="n">
        <f aca="false">G49*L49</f>
        <v>0</v>
      </c>
      <c r="N49" s="52"/>
      <c r="Q49" s="53" t="n">
        <v>35</v>
      </c>
      <c r="R49" s="63" t="s">
        <v>79</v>
      </c>
      <c r="S49" s="61" t="s">
        <v>34</v>
      </c>
      <c r="T49" s="68" t="s">
        <v>78</v>
      </c>
      <c r="U49" s="53" t="s">
        <v>31</v>
      </c>
      <c r="V49" s="57" t="n">
        <v>4</v>
      </c>
      <c r="W49" s="58" t="s">
        <v>32</v>
      </c>
      <c r="X49" s="58"/>
      <c r="Y49" s="59" t="n">
        <v>243</v>
      </c>
      <c r="Z49" s="60" t="n">
        <f aca="false">V49*Y49</f>
        <v>972</v>
      </c>
      <c r="AA49" s="5"/>
    </row>
    <row r="50" s="6" customFormat="true" ht="39.75" hidden="false" customHeight="true" outlineLevel="0" collapsed="false">
      <c r="B50" s="42"/>
      <c r="C50" s="43" t="n">
        <f aca="false">Q50</f>
        <v>36</v>
      </c>
      <c r="D50" s="44" t="str">
        <f aca="false">R50</f>
        <v>Дюбель-гвоздь Невский Крепеж 6x40, потайная манжета, полипропилен, 100 шт. 825609 </v>
      </c>
      <c r="E50" s="45" t="str">
        <f aca="false">S50</f>
        <v>Национальный режим не предоставляется – преимущество</v>
      </c>
      <c r="F50" s="43" t="str">
        <f aca="false">U50</f>
        <v>шт</v>
      </c>
      <c r="G50" s="46" t="n">
        <f aca="false">V50</f>
        <v>2</v>
      </c>
      <c r="H50" s="47"/>
      <c r="I50" s="47"/>
      <c r="J50" s="48"/>
      <c r="K50" s="49" t="n">
        <f aca="false">Y50</f>
        <v>238</v>
      </c>
      <c r="L50" s="50" t="n">
        <v>0</v>
      </c>
      <c r="M50" s="51" t="n">
        <f aca="false">G50*L50</f>
        <v>0</v>
      </c>
      <c r="N50" s="52"/>
      <c r="Q50" s="53" t="n">
        <v>36</v>
      </c>
      <c r="R50" s="63" t="s">
        <v>80</v>
      </c>
      <c r="S50" s="61" t="s">
        <v>34</v>
      </c>
      <c r="T50" s="68" t="s">
        <v>78</v>
      </c>
      <c r="U50" s="53" t="s">
        <v>31</v>
      </c>
      <c r="V50" s="57" t="n">
        <v>2</v>
      </c>
      <c r="W50" s="58" t="s">
        <v>32</v>
      </c>
      <c r="X50" s="58"/>
      <c r="Y50" s="59" t="n">
        <v>238</v>
      </c>
      <c r="Z50" s="60" t="n">
        <f aca="false">V50*Y50</f>
        <v>476</v>
      </c>
      <c r="AA50" s="5"/>
    </row>
    <row r="51" s="6" customFormat="true" ht="39.75" hidden="false" customHeight="true" outlineLevel="0" collapsed="false">
      <c r="B51" s="42"/>
      <c r="C51" s="43" t="n">
        <f aca="false">Q51</f>
        <v>37</v>
      </c>
      <c r="D51" s="44" t="str">
        <f aca="false">R51</f>
        <v>Задвижка чугунная 30ч6бр Ду80 Ру10 фланцевая </v>
      </c>
      <c r="E51" s="45" t="str">
        <f aca="false">S51</f>
        <v>Национальный режим не предоставляется – ограничение</v>
      </c>
      <c r="F51" s="43" t="str">
        <f aca="false">U51</f>
        <v>шт</v>
      </c>
      <c r="G51" s="46" t="n">
        <f aca="false">V51</f>
        <v>2</v>
      </c>
      <c r="H51" s="47"/>
      <c r="I51" s="47"/>
      <c r="J51" s="48"/>
      <c r="K51" s="49" t="n">
        <f aca="false">Y51</f>
        <v>7216</v>
      </c>
      <c r="L51" s="50" t="n">
        <v>0</v>
      </c>
      <c r="M51" s="51" t="n">
        <f aca="false">G51*L51</f>
        <v>0</v>
      </c>
      <c r="N51" s="52"/>
      <c r="Q51" s="53" t="n">
        <v>37</v>
      </c>
      <c r="R51" s="54" t="s">
        <v>81</v>
      </c>
      <c r="S51" s="55" t="s">
        <v>29</v>
      </c>
      <c r="T51" s="70" t="s">
        <v>82</v>
      </c>
      <c r="U51" s="53" t="s">
        <v>31</v>
      </c>
      <c r="V51" s="57" t="n">
        <v>2</v>
      </c>
      <c r="W51" s="58" t="s">
        <v>32</v>
      </c>
      <c r="X51" s="58"/>
      <c r="Y51" s="59" t="n">
        <v>7216</v>
      </c>
      <c r="Z51" s="60" t="n">
        <f aca="false">V51*Y51</f>
        <v>14432</v>
      </c>
      <c r="AA51" s="5"/>
    </row>
    <row r="52" s="6" customFormat="true" ht="39.75" hidden="false" customHeight="true" outlineLevel="0" collapsed="false">
      <c r="B52" s="42"/>
      <c r="C52" s="43" t="n">
        <f aca="false">Q52</f>
        <v>38</v>
      </c>
      <c r="D52" s="44" t="str">
        <f aca="false">R52</f>
        <v>Задвижка чугунная Ci фланцевая 30ч6бр Ду50 Ру10 3332 </v>
      </c>
      <c r="E52" s="45" t="str">
        <f aca="false">S52</f>
        <v>Национальный режим не предоставляется – ограничение</v>
      </c>
      <c r="F52" s="43" t="str">
        <f aca="false">U52</f>
        <v>шт</v>
      </c>
      <c r="G52" s="46" t="n">
        <f aca="false">V52</f>
        <v>2</v>
      </c>
      <c r="H52" s="47"/>
      <c r="I52" s="47"/>
      <c r="J52" s="48"/>
      <c r="K52" s="49" t="n">
        <f aca="false">Y52</f>
        <v>3516</v>
      </c>
      <c r="L52" s="50" t="n">
        <v>0</v>
      </c>
      <c r="M52" s="51" t="n">
        <f aca="false">G52*L52</f>
        <v>0</v>
      </c>
      <c r="N52" s="52"/>
      <c r="Q52" s="53" t="n">
        <v>38</v>
      </c>
      <c r="R52" s="54" t="s">
        <v>83</v>
      </c>
      <c r="S52" s="55" t="s">
        <v>29</v>
      </c>
      <c r="T52" s="70" t="s">
        <v>82</v>
      </c>
      <c r="U52" s="53" t="s">
        <v>31</v>
      </c>
      <c r="V52" s="57" t="n">
        <v>2</v>
      </c>
      <c r="W52" s="58" t="s">
        <v>32</v>
      </c>
      <c r="X52" s="58"/>
      <c r="Y52" s="59" t="n">
        <v>3516</v>
      </c>
      <c r="Z52" s="60" t="n">
        <f aca="false">V52*Y52</f>
        <v>7032</v>
      </c>
      <c r="AA52" s="5"/>
    </row>
    <row r="53" s="6" customFormat="true" ht="39.75" hidden="false" customHeight="true" outlineLevel="0" collapsed="false">
      <c r="B53" s="42"/>
      <c r="C53" s="43" t="n">
        <f aca="false">Q53</f>
        <v>39</v>
      </c>
      <c r="D53" s="44" t="str">
        <f aca="false">R53</f>
        <v>Зажим канатный TOR ф=10 мм DIN 741 123106 </v>
      </c>
      <c r="E53" s="45" t="str">
        <f aca="false">S53</f>
        <v>Национальный режим не предоставляется – преимущество</v>
      </c>
      <c r="F53" s="43" t="str">
        <f aca="false">U53</f>
        <v>шт</v>
      </c>
      <c r="G53" s="46" t="n">
        <f aca="false">V53</f>
        <v>20</v>
      </c>
      <c r="H53" s="47"/>
      <c r="I53" s="47"/>
      <c r="J53" s="48"/>
      <c r="K53" s="49" t="n">
        <f aca="false">Y53</f>
        <v>86</v>
      </c>
      <c r="L53" s="50" t="n">
        <v>0</v>
      </c>
      <c r="M53" s="51" t="n">
        <f aca="false">G53*L53</f>
        <v>0</v>
      </c>
      <c r="N53" s="52"/>
      <c r="Q53" s="53" t="n">
        <v>39</v>
      </c>
      <c r="R53" s="54" t="s">
        <v>84</v>
      </c>
      <c r="S53" s="61" t="s">
        <v>34</v>
      </c>
      <c r="T53" s="68" t="s">
        <v>85</v>
      </c>
      <c r="U53" s="53" t="s">
        <v>31</v>
      </c>
      <c r="V53" s="57" t="n">
        <v>20</v>
      </c>
      <c r="W53" s="58" t="s">
        <v>32</v>
      </c>
      <c r="X53" s="58"/>
      <c r="Y53" s="59" t="n">
        <v>86</v>
      </c>
      <c r="Z53" s="60" t="n">
        <f aca="false">V53*Y53</f>
        <v>1720</v>
      </c>
      <c r="AA53" s="5"/>
    </row>
    <row r="54" s="6" customFormat="true" ht="39.75" hidden="false" customHeight="true" outlineLevel="0" collapsed="false">
      <c r="B54" s="42"/>
      <c r="C54" s="43" t="n">
        <f aca="false">Q54</f>
        <v>40</v>
      </c>
      <c r="D54" s="44" t="str">
        <f aca="false">R54</f>
        <v>Заклепка вытяжная  Партнер Fix-Master A2 4,8x10 100 шт. 827187 </v>
      </c>
      <c r="E54" s="45" t="str">
        <f aca="false">S54</f>
        <v>Национальный режим не предоставляется – преимущество</v>
      </c>
      <c r="F54" s="43" t="str">
        <f aca="false">U54</f>
        <v>шт</v>
      </c>
      <c r="G54" s="46" t="n">
        <f aca="false">V54</f>
        <v>3</v>
      </c>
      <c r="H54" s="47"/>
      <c r="I54" s="47"/>
      <c r="J54" s="48"/>
      <c r="K54" s="49" t="n">
        <f aca="false">Y54</f>
        <v>1516</v>
      </c>
      <c r="L54" s="50" t="n">
        <v>0</v>
      </c>
      <c r="M54" s="51" t="n">
        <f aca="false">G54*L54</f>
        <v>0</v>
      </c>
      <c r="N54" s="52"/>
      <c r="Q54" s="53" t="n">
        <v>40</v>
      </c>
      <c r="R54" s="54" t="s">
        <v>86</v>
      </c>
      <c r="S54" s="61" t="s">
        <v>34</v>
      </c>
      <c r="T54" s="68" t="s">
        <v>87</v>
      </c>
      <c r="U54" s="53" t="s">
        <v>31</v>
      </c>
      <c r="V54" s="57" t="n">
        <v>3</v>
      </c>
      <c r="W54" s="58" t="s">
        <v>32</v>
      </c>
      <c r="X54" s="58"/>
      <c r="Y54" s="59" t="n">
        <v>1516</v>
      </c>
      <c r="Z54" s="60" t="n">
        <f aca="false">V54*Y54</f>
        <v>4548</v>
      </c>
      <c r="AA54" s="5"/>
    </row>
    <row r="55" s="6" customFormat="true" ht="39.75" hidden="false" customHeight="true" outlineLevel="0" collapsed="false">
      <c r="B55" s="42"/>
      <c r="C55" s="43" t="n">
        <f aca="false">Q55</f>
        <v>41</v>
      </c>
      <c r="D55" s="44" t="str">
        <f aca="false">R55</f>
        <v>Заклёпка Партнер Fix-Master A2 4x8 100 шт. 827185 </v>
      </c>
      <c r="E55" s="45" t="str">
        <f aca="false">S55</f>
        <v>Национальный режим не предоставляется – преимущество</v>
      </c>
      <c r="F55" s="43" t="str">
        <f aca="false">U55</f>
        <v>шт</v>
      </c>
      <c r="G55" s="46" t="n">
        <f aca="false">V55</f>
        <v>2</v>
      </c>
      <c r="H55" s="47"/>
      <c r="I55" s="47"/>
      <c r="J55" s="48"/>
      <c r="K55" s="49" t="n">
        <f aca="false">Y55</f>
        <v>1166</v>
      </c>
      <c r="L55" s="50" t="n">
        <v>0</v>
      </c>
      <c r="M55" s="51" t="n">
        <f aca="false">G55*L55</f>
        <v>0</v>
      </c>
      <c r="N55" s="52"/>
      <c r="Q55" s="53" t="n">
        <v>41</v>
      </c>
      <c r="R55" s="54" t="s">
        <v>88</v>
      </c>
      <c r="S55" s="61" t="s">
        <v>34</v>
      </c>
      <c r="T55" s="68" t="s">
        <v>87</v>
      </c>
      <c r="U55" s="71" t="s">
        <v>31</v>
      </c>
      <c r="V55" s="57" t="n">
        <v>2</v>
      </c>
      <c r="W55" s="58" t="s">
        <v>32</v>
      </c>
      <c r="X55" s="58"/>
      <c r="Y55" s="59" t="n">
        <v>1166</v>
      </c>
      <c r="Z55" s="60" t="n">
        <f aca="false">V55*Y55</f>
        <v>2332</v>
      </c>
      <c r="AA55" s="5"/>
    </row>
    <row r="56" s="6" customFormat="true" ht="39.75" hidden="false" customHeight="true" outlineLevel="0" collapsed="false">
      <c r="B56" s="42"/>
      <c r="C56" s="43" t="n">
        <f aca="false">Q56</f>
        <v>42</v>
      </c>
      <c r="D56" s="44" t="str">
        <f aca="false">R56</f>
        <v>Замок велосипедный Apecs PD-80-35СМ 17486 </v>
      </c>
      <c r="E56" s="45" t="str">
        <f aca="false">S56</f>
        <v>Национальный режим не предоставляется – преимущество</v>
      </c>
      <c r="F56" s="43" t="str">
        <f aca="false">U56</f>
        <v>шт</v>
      </c>
      <c r="G56" s="46" t="n">
        <f aca="false">V56</f>
        <v>6</v>
      </c>
      <c r="H56" s="47"/>
      <c r="I56" s="47"/>
      <c r="J56" s="48"/>
      <c r="K56" s="49" t="n">
        <f aca="false">Y56</f>
        <v>226</v>
      </c>
      <c r="L56" s="50" t="n">
        <v>0</v>
      </c>
      <c r="M56" s="51" t="n">
        <f aca="false">G56*L56</f>
        <v>0</v>
      </c>
      <c r="N56" s="52"/>
      <c r="Q56" s="53" t="n">
        <v>42</v>
      </c>
      <c r="R56" s="54" t="s">
        <v>89</v>
      </c>
      <c r="S56" s="61" t="s">
        <v>34</v>
      </c>
      <c r="T56" s="68" t="s">
        <v>90</v>
      </c>
      <c r="U56" s="71" t="s">
        <v>31</v>
      </c>
      <c r="V56" s="57" t="n">
        <v>6</v>
      </c>
      <c r="W56" s="58" t="s">
        <v>32</v>
      </c>
      <c r="X56" s="58"/>
      <c r="Y56" s="59" t="n">
        <v>226</v>
      </c>
      <c r="Z56" s="60" t="n">
        <f aca="false">V56*Y56</f>
        <v>1356</v>
      </c>
      <c r="AA56" s="5"/>
    </row>
    <row r="57" s="6" customFormat="true" ht="39.75" hidden="false" customHeight="true" outlineLevel="0" collapsed="false">
      <c r="B57" s="42"/>
      <c r="C57" s="43" t="n">
        <f aca="false">Q57</f>
        <v>43</v>
      </c>
      <c r="D57" s="44" t="str">
        <f aca="false">R57</f>
        <v>Замок велосипедный  Apecs PD-81-80CM 15284 </v>
      </c>
      <c r="E57" s="45" t="str">
        <f aca="false">S57</f>
        <v>Национальный режим не предоставляется – преимущество</v>
      </c>
      <c r="F57" s="43" t="str">
        <f aca="false">U57</f>
        <v>шт</v>
      </c>
      <c r="G57" s="46" t="n">
        <f aca="false">V57</f>
        <v>3</v>
      </c>
      <c r="H57" s="47"/>
      <c r="I57" s="47"/>
      <c r="J57" s="48"/>
      <c r="K57" s="49" t="n">
        <f aca="false">Y57</f>
        <v>276</v>
      </c>
      <c r="L57" s="50" t="n">
        <v>0</v>
      </c>
      <c r="M57" s="51" t="n">
        <f aca="false">G57*L57</f>
        <v>0</v>
      </c>
      <c r="N57" s="52"/>
      <c r="Q57" s="53" t="n">
        <v>43</v>
      </c>
      <c r="R57" s="54" t="s">
        <v>91</v>
      </c>
      <c r="S57" s="61" t="s">
        <v>34</v>
      </c>
      <c r="T57" s="68" t="s">
        <v>90</v>
      </c>
      <c r="U57" s="53" t="s">
        <v>31</v>
      </c>
      <c r="V57" s="57" t="n">
        <v>3</v>
      </c>
      <c r="W57" s="58" t="s">
        <v>32</v>
      </c>
      <c r="X57" s="58"/>
      <c r="Y57" s="59" t="n">
        <v>276</v>
      </c>
      <c r="Z57" s="60" t="n">
        <f aca="false">V57*Y57</f>
        <v>828</v>
      </c>
      <c r="AA57" s="5"/>
    </row>
    <row r="58" s="6" customFormat="true" ht="39.75" hidden="false" customHeight="true" outlineLevel="0" collapsed="false">
      <c r="B58" s="42"/>
      <c r="C58" s="43" t="n">
        <f aca="false">Q58</f>
        <v>44</v>
      </c>
      <c r="D58" s="44" t="str">
        <f aca="false">R58</f>
        <v>Замок навесной с ключом </v>
      </c>
      <c r="E58" s="45" t="str">
        <f aca="false">S58</f>
        <v>Национальный режим не предоставляется – преимущество</v>
      </c>
      <c r="F58" s="43" t="str">
        <f aca="false">U58</f>
        <v>шт</v>
      </c>
      <c r="G58" s="46" t="n">
        <f aca="false">V58</f>
        <v>13</v>
      </c>
      <c r="H58" s="47"/>
      <c r="I58" s="47"/>
      <c r="J58" s="48"/>
      <c r="K58" s="49" t="n">
        <f aca="false">Y58</f>
        <v>516</v>
      </c>
      <c r="L58" s="50" t="n">
        <v>0</v>
      </c>
      <c r="M58" s="51" t="n">
        <f aca="false">G58*L58</f>
        <v>0</v>
      </c>
      <c r="N58" s="52"/>
      <c r="Q58" s="53" t="n">
        <v>44</v>
      </c>
      <c r="R58" s="54" t="s">
        <v>92</v>
      </c>
      <c r="S58" s="61" t="s">
        <v>34</v>
      </c>
      <c r="T58" s="68" t="s">
        <v>90</v>
      </c>
      <c r="U58" s="53" t="s">
        <v>31</v>
      </c>
      <c r="V58" s="57" t="n">
        <v>13</v>
      </c>
      <c r="W58" s="58" t="s">
        <v>32</v>
      </c>
      <c r="X58" s="58"/>
      <c r="Y58" s="59" t="n">
        <v>516</v>
      </c>
      <c r="Z58" s="60" t="n">
        <f aca="false">V58*Y58</f>
        <v>6708</v>
      </c>
      <c r="AA58" s="5"/>
    </row>
    <row r="59" s="6" customFormat="true" ht="39.75" hidden="false" customHeight="true" outlineLevel="0" collapsed="false">
      <c r="B59" s="42"/>
      <c r="C59" s="43" t="n">
        <f aca="false">Q59</f>
        <v>45</v>
      </c>
      <c r="D59" s="44" t="str">
        <f aca="false">R59</f>
        <v>Заполнитель щелей и отверстий от вредителей (грызунов, мышей, крыс) TriS BLOCK-TERM PRO пластиковый пистолет, 1000мл Е876</v>
      </c>
      <c r="E59" s="45" t="str">
        <f aca="false">S59</f>
        <v>Национальный режим не предоставляется – преимущество</v>
      </c>
      <c r="F59" s="43" t="str">
        <f aca="false">U59</f>
        <v>шт</v>
      </c>
      <c r="G59" s="46" t="n">
        <f aca="false">V59</f>
        <v>4</v>
      </c>
      <c r="H59" s="47"/>
      <c r="I59" s="47"/>
      <c r="J59" s="48"/>
      <c r="K59" s="49" t="n">
        <f aca="false">Y59</f>
        <v>2216</v>
      </c>
      <c r="L59" s="50" t="n">
        <v>0</v>
      </c>
      <c r="M59" s="51" t="n">
        <f aca="false">G59*L59</f>
        <v>0</v>
      </c>
      <c r="N59" s="52"/>
      <c r="Q59" s="53" t="n">
        <v>45</v>
      </c>
      <c r="R59" s="63" t="s">
        <v>93</v>
      </c>
      <c r="S59" s="61" t="s">
        <v>34</v>
      </c>
      <c r="T59" s="68" t="s">
        <v>94</v>
      </c>
      <c r="U59" s="53" t="s">
        <v>31</v>
      </c>
      <c r="V59" s="57" t="n">
        <v>4</v>
      </c>
      <c r="W59" s="58" t="s">
        <v>32</v>
      </c>
      <c r="X59" s="58"/>
      <c r="Y59" s="59" t="n">
        <v>2216</v>
      </c>
      <c r="Z59" s="60" t="n">
        <f aca="false">V59*Y59</f>
        <v>8864</v>
      </c>
      <c r="AA59" s="5"/>
    </row>
    <row r="60" s="6" customFormat="true" ht="39.75" hidden="false" customHeight="true" outlineLevel="0" collapsed="false">
      <c r="B60" s="42"/>
      <c r="C60" s="43" t="n">
        <f aca="false">Q60</f>
        <v>46</v>
      </c>
      <c r="D60" s="44" t="str">
        <f aca="false">R60</f>
        <v>Известь негашеная комковая 10кг </v>
      </c>
      <c r="E60" s="45" t="str">
        <f aca="false">S60</f>
        <v>Национальный режим не предоставляется – преимущество</v>
      </c>
      <c r="F60" s="43" t="str">
        <f aca="false">U60</f>
        <v>шт</v>
      </c>
      <c r="G60" s="46" t="n">
        <f aca="false">V60</f>
        <v>1</v>
      </c>
      <c r="H60" s="47"/>
      <c r="I60" s="47"/>
      <c r="J60" s="48"/>
      <c r="K60" s="49" t="n">
        <f aca="false">Y60</f>
        <v>276</v>
      </c>
      <c r="L60" s="50" t="n">
        <v>0</v>
      </c>
      <c r="M60" s="51" t="n">
        <f aca="false">G60*L60</f>
        <v>0</v>
      </c>
      <c r="N60" s="52"/>
      <c r="Q60" s="53" t="n">
        <v>46</v>
      </c>
      <c r="R60" s="72" t="s">
        <v>95</v>
      </c>
      <c r="S60" s="61" t="s">
        <v>34</v>
      </c>
      <c r="T60" s="68" t="s">
        <v>96</v>
      </c>
      <c r="U60" s="53" t="s">
        <v>31</v>
      </c>
      <c r="V60" s="57" t="n">
        <v>1</v>
      </c>
      <c r="W60" s="58" t="s">
        <v>32</v>
      </c>
      <c r="X60" s="58"/>
      <c r="Y60" s="59" t="n">
        <v>276</v>
      </c>
      <c r="Z60" s="60" t="n">
        <f aca="false">V60*Y60</f>
        <v>276</v>
      </c>
      <c r="AA60" s="5"/>
    </row>
    <row r="61" s="6" customFormat="true" ht="39.75" hidden="false" customHeight="true" outlineLevel="0" collapsed="false">
      <c r="B61" s="42"/>
      <c r="C61" s="43" t="n">
        <f aca="false">Q61</f>
        <v>47</v>
      </c>
      <c r="D61" s="44" t="str">
        <f aca="false">R61</f>
        <v>Канистра 20литров красная для топлива в комплекте с крышкой и лейкой 3ton 55299</v>
      </c>
      <c r="E61" s="45" t="str">
        <f aca="false">S61</f>
        <v>Национальный режим не предоставляется – ограничение</v>
      </c>
      <c r="F61" s="43" t="str">
        <f aca="false">U61</f>
        <v>шт</v>
      </c>
      <c r="G61" s="46" t="n">
        <f aca="false">V61</f>
        <v>1</v>
      </c>
      <c r="H61" s="47"/>
      <c r="I61" s="47"/>
      <c r="J61" s="48"/>
      <c r="K61" s="49" t="n">
        <f aca="false">Y61</f>
        <v>1466</v>
      </c>
      <c r="L61" s="50" t="n">
        <v>0</v>
      </c>
      <c r="M61" s="51" t="n">
        <f aca="false">G61*L61</f>
        <v>0</v>
      </c>
      <c r="N61" s="52"/>
      <c r="Q61" s="53" t="n">
        <v>47</v>
      </c>
      <c r="R61" s="54" t="s">
        <v>97</v>
      </c>
      <c r="S61" s="55" t="s">
        <v>29</v>
      </c>
      <c r="T61" s="70" t="s">
        <v>98</v>
      </c>
      <c r="U61" s="71" t="s">
        <v>31</v>
      </c>
      <c r="V61" s="57" t="n">
        <v>1</v>
      </c>
      <c r="W61" s="58" t="s">
        <v>32</v>
      </c>
      <c r="X61" s="58"/>
      <c r="Y61" s="59" t="n">
        <v>1466</v>
      </c>
      <c r="Z61" s="60" t="n">
        <f aca="false">V61*Y61</f>
        <v>1466</v>
      </c>
      <c r="AA61" s="5"/>
    </row>
    <row r="62" s="6" customFormat="true" ht="39.75" hidden="false" customHeight="true" outlineLevel="0" collapsed="false">
      <c r="B62" s="42"/>
      <c r="C62" s="43" t="n">
        <f aca="false">Q62</f>
        <v>48</v>
      </c>
      <c r="D62" s="44" t="str">
        <f aca="false">R62</f>
        <v>Капролон листовой 2мм, размер: 1000х2000 мм</v>
      </c>
      <c r="E62" s="45" t="str">
        <f aca="false">S62</f>
        <v>Национальный режим не предоставляется – ограничение</v>
      </c>
      <c r="F62" s="43" t="str">
        <f aca="false">U62</f>
        <v>шт</v>
      </c>
      <c r="G62" s="46" t="n">
        <f aca="false">V62</f>
        <v>1</v>
      </c>
      <c r="H62" s="47"/>
      <c r="I62" s="47"/>
      <c r="J62" s="48"/>
      <c r="K62" s="49" t="n">
        <f aca="false">Y62</f>
        <v>35016</v>
      </c>
      <c r="L62" s="50" t="n">
        <v>0</v>
      </c>
      <c r="M62" s="51" t="n">
        <f aca="false">G62*L62</f>
        <v>0</v>
      </c>
      <c r="N62" s="52"/>
      <c r="Q62" s="53" t="n">
        <v>48</v>
      </c>
      <c r="R62" s="72" t="s">
        <v>99</v>
      </c>
      <c r="S62" s="55" t="s">
        <v>29</v>
      </c>
      <c r="T62" s="70" t="s">
        <v>100</v>
      </c>
      <c r="U62" s="71" t="s">
        <v>31</v>
      </c>
      <c r="V62" s="57" t="n">
        <v>1</v>
      </c>
      <c r="W62" s="58" t="s">
        <v>32</v>
      </c>
      <c r="X62" s="58"/>
      <c r="Y62" s="59" t="n">
        <v>35016</v>
      </c>
      <c r="Z62" s="60" t="n">
        <f aca="false">V62*Y62</f>
        <v>35016</v>
      </c>
      <c r="AA62" s="5"/>
    </row>
    <row r="63" s="6" customFormat="true" ht="39.75" hidden="false" customHeight="true" outlineLevel="0" collapsed="false">
      <c r="B63" s="42"/>
      <c r="C63" s="43" t="n">
        <f aca="false">Q63</f>
        <v>49</v>
      </c>
      <c r="D63" s="44" t="str">
        <f aca="false">R63</f>
        <v>Капролон листовой 4мм, размер: 1000х2000 мм</v>
      </c>
      <c r="E63" s="45" t="str">
        <f aca="false">S63</f>
        <v>Национальный режим не предоставляется – ограничение</v>
      </c>
      <c r="F63" s="43" t="str">
        <f aca="false">U63</f>
        <v>шт</v>
      </c>
      <c r="G63" s="46" t="n">
        <f aca="false">V63</f>
        <v>1</v>
      </c>
      <c r="H63" s="47"/>
      <c r="I63" s="47"/>
      <c r="J63" s="48"/>
      <c r="K63" s="49" t="n">
        <f aca="false">Y63</f>
        <v>39016</v>
      </c>
      <c r="L63" s="50" t="n">
        <v>0</v>
      </c>
      <c r="M63" s="51" t="n">
        <f aca="false">G63*L63</f>
        <v>0</v>
      </c>
      <c r="N63" s="52"/>
      <c r="Q63" s="53" t="n">
        <v>49</v>
      </c>
      <c r="R63" s="72" t="s">
        <v>101</v>
      </c>
      <c r="S63" s="55" t="s">
        <v>29</v>
      </c>
      <c r="T63" s="70" t="s">
        <v>100</v>
      </c>
      <c r="U63" s="71" t="s">
        <v>31</v>
      </c>
      <c r="V63" s="57" t="n">
        <v>1</v>
      </c>
      <c r="W63" s="58" t="s">
        <v>32</v>
      </c>
      <c r="X63" s="58"/>
      <c r="Y63" s="59" t="n">
        <v>39016</v>
      </c>
      <c r="Z63" s="60" t="n">
        <f aca="false">V63*Y63</f>
        <v>39016</v>
      </c>
      <c r="AA63" s="5"/>
    </row>
    <row r="64" s="6" customFormat="true" ht="39.75" hidden="false" customHeight="true" outlineLevel="0" collapsed="false">
      <c r="B64" s="42"/>
      <c r="C64" s="43" t="n">
        <f aca="false">Q64</f>
        <v>50</v>
      </c>
      <c r="D64" s="44" t="str">
        <f aca="false">R64</f>
        <v>Кейс Makita, для вибрационных шлифмашинок, пластиковый, металлический замок (или эквивалент)</v>
      </c>
      <c r="E64" s="45" t="str">
        <f aca="false">S64</f>
        <v>Национальный режим не предоставляется – ограничение</v>
      </c>
      <c r="F64" s="43" t="str">
        <f aca="false">U64</f>
        <v>шт</v>
      </c>
      <c r="G64" s="46" t="n">
        <f aca="false">V64</f>
        <v>2</v>
      </c>
      <c r="H64" s="47"/>
      <c r="I64" s="47"/>
      <c r="J64" s="48"/>
      <c r="K64" s="49" t="n">
        <f aca="false">Y64</f>
        <v>2816</v>
      </c>
      <c r="L64" s="50" t="n">
        <v>0</v>
      </c>
      <c r="M64" s="51" t="n">
        <f aca="false">G64*L64</f>
        <v>0</v>
      </c>
      <c r="N64" s="52"/>
      <c r="Q64" s="53" t="n">
        <v>50</v>
      </c>
      <c r="R64" s="54" t="s">
        <v>102</v>
      </c>
      <c r="S64" s="55" t="s">
        <v>29</v>
      </c>
      <c r="T64" s="70" t="s">
        <v>103</v>
      </c>
      <c r="U64" s="53" t="s">
        <v>31</v>
      </c>
      <c r="V64" s="57" t="n">
        <v>2</v>
      </c>
      <c r="W64" s="58" t="s">
        <v>32</v>
      </c>
      <c r="X64" s="58"/>
      <c r="Y64" s="59" t="n">
        <v>2816</v>
      </c>
      <c r="Z64" s="60" t="n">
        <f aca="false">V64*Y64</f>
        <v>5632</v>
      </c>
      <c r="AA64" s="5"/>
    </row>
    <row r="65" s="6" customFormat="true" ht="39.75" hidden="false" customHeight="true" outlineLevel="0" collapsed="false">
      <c r="B65" s="42"/>
      <c r="C65" s="43" t="n">
        <f aca="false">Q65</f>
        <v>51</v>
      </c>
      <c r="D65" s="44" t="str">
        <f aca="false">R65</f>
        <v>Кейс для инструмента 340мм, р-р 35х32,5х13,8 см (или эквивалент)</v>
      </c>
      <c r="E65" s="45" t="str">
        <f aca="false">S65</f>
        <v>Национальный режим не предоставляется – ограничение</v>
      </c>
      <c r="F65" s="43" t="str">
        <f aca="false">U65</f>
        <v>шт</v>
      </c>
      <c r="G65" s="46" t="n">
        <f aca="false">V65</f>
        <v>2</v>
      </c>
      <c r="H65" s="47"/>
      <c r="I65" s="47"/>
      <c r="J65" s="48"/>
      <c r="K65" s="49" t="n">
        <f aca="false">Y65</f>
        <v>546</v>
      </c>
      <c r="L65" s="50" t="n">
        <v>0</v>
      </c>
      <c r="M65" s="51" t="n">
        <f aca="false">G65*L65</f>
        <v>0</v>
      </c>
      <c r="N65" s="52"/>
      <c r="Q65" s="53" t="n">
        <v>51</v>
      </c>
      <c r="R65" s="54" t="s">
        <v>104</v>
      </c>
      <c r="S65" s="55" t="s">
        <v>29</v>
      </c>
      <c r="T65" s="73" t="s">
        <v>103</v>
      </c>
      <c r="U65" s="53" t="s">
        <v>31</v>
      </c>
      <c r="V65" s="57" t="n">
        <v>2</v>
      </c>
      <c r="W65" s="58" t="s">
        <v>32</v>
      </c>
      <c r="X65" s="58"/>
      <c r="Y65" s="59" t="n">
        <v>546</v>
      </c>
      <c r="Z65" s="60" t="n">
        <f aca="false">V65*Y65</f>
        <v>1092</v>
      </c>
      <c r="AA65" s="5"/>
    </row>
    <row r="66" s="6" customFormat="true" ht="39.75" hidden="false" customHeight="true" outlineLevel="0" collapsed="false">
      <c r="B66" s="42"/>
      <c r="C66" s="43" t="n">
        <f aca="false">Q66</f>
        <v>52</v>
      </c>
      <c r="D66" s="44" t="str">
        <f aca="false">R66</f>
        <v>Кисть макловица лыковая для побелки деревьев (или эквивалент)</v>
      </c>
      <c r="E66" s="45" t="str">
        <f aca="false">S66</f>
        <v>Национальный режим не предоставляется – преимущество</v>
      </c>
      <c r="F66" s="43" t="str">
        <f aca="false">U66</f>
        <v>шт</v>
      </c>
      <c r="G66" s="46" t="n">
        <f aca="false">V66</f>
        <v>2</v>
      </c>
      <c r="H66" s="47"/>
      <c r="I66" s="47"/>
      <c r="J66" s="48"/>
      <c r="K66" s="49" t="n">
        <f aca="false">Y66</f>
        <v>516</v>
      </c>
      <c r="L66" s="50"/>
      <c r="M66" s="51" t="n">
        <f aca="false">G66*L66</f>
        <v>0</v>
      </c>
      <c r="N66" s="52"/>
      <c r="Q66" s="53" t="n">
        <v>52</v>
      </c>
      <c r="R66" s="72" t="s">
        <v>105</v>
      </c>
      <c r="S66" s="61" t="s">
        <v>34</v>
      </c>
      <c r="T66" s="62" t="s">
        <v>106</v>
      </c>
      <c r="U66" s="53" t="s">
        <v>31</v>
      </c>
      <c r="V66" s="57" t="n">
        <v>2</v>
      </c>
      <c r="W66" s="58" t="s">
        <v>32</v>
      </c>
      <c r="X66" s="58"/>
      <c r="Y66" s="59" t="n">
        <v>516</v>
      </c>
      <c r="Z66" s="60" t="n">
        <f aca="false">V66*Y66</f>
        <v>1032</v>
      </c>
      <c r="AA66" s="5"/>
    </row>
    <row r="67" s="6" customFormat="true" ht="39.75" hidden="false" customHeight="true" outlineLevel="0" collapsed="false">
      <c r="B67" s="42"/>
      <c r="C67" s="43" t="n">
        <f aca="false">Q67</f>
        <v>53</v>
      </c>
      <c r="D67" s="44" t="str">
        <f aca="false">R67</f>
        <v>Кисть макловица, 30х70мм для краски и клея (или эквивалент)</v>
      </c>
      <c r="E67" s="45" t="str">
        <f aca="false">S67</f>
        <v>Национальный режим не предоставляется – преимущество</v>
      </c>
      <c r="F67" s="43" t="str">
        <f aca="false">U67</f>
        <v>шт</v>
      </c>
      <c r="G67" s="46" t="n">
        <f aca="false">V67</f>
        <v>2</v>
      </c>
      <c r="H67" s="47"/>
      <c r="I67" s="47"/>
      <c r="J67" s="48"/>
      <c r="K67" s="49" t="n">
        <f aca="false">Y67</f>
        <v>166</v>
      </c>
      <c r="L67" s="50"/>
      <c r="M67" s="51" t="n">
        <f aca="false">G67*L67</f>
        <v>0</v>
      </c>
      <c r="N67" s="52"/>
      <c r="Q67" s="53" t="n">
        <v>53</v>
      </c>
      <c r="R67" s="72" t="s">
        <v>107</v>
      </c>
      <c r="S67" s="61" t="s">
        <v>34</v>
      </c>
      <c r="T67" s="62" t="s">
        <v>106</v>
      </c>
      <c r="U67" s="53" t="s">
        <v>31</v>
      </c>
      <c r="V67" s="57" t="n">
        <v>2</v>
      </c>
      <c r="W67" s="58" t="s">
        <v>32</v>
      </c>
      <c r="X67" s="58"/>
      <c r="Y67" s="59" t="n">
        <v>166</v>
      </c>
      <c r="Z67" s="60" t="n">
        <f aca="false">V67*Y67</f>
        <v>332</v>
      </c>
      <c r="AA67" s="5"/>
    </row>
    <row r="68" s="6" customFormat="true" ht="39.75" hidden="false" customHeight="true" outlineLevel="0" collapsed="false">
      <c r="B68" s="42"/>
      <c r="C68" s="43" t="n">
        <f aca="false">Q68</f>
        <v>54</v>
      </c>
      <c r="D68" s="44" t="str">
        <f aca="false">R68</f>
        <v>Кисть макловица, 40х140мм, натуральная щетина, 44мм (или эквивалент)</v>
      </c>
      <c r="E68" s="45" t="str">
        <f aca="false">S68</f>
        <v>Национальный режим не предоставляется – преимущество</v>
      </c>
      <c r="F68" s="43" t="str">
        <f aca="false">U68</f>
        <v>шт</v>
      </c>
      <c r="G68" s="46" t="n">
        <f aca="false">V68</f>
        <v>2</v>
      </c>
      <c r="H68" s="47"/>
      <c r="I68" s="47"/>
      <c r="J68" s="48"/>
      <c r="K68" s="49" t="n">
        <f aca="false">Y68</f>
        <v>436</v>
      </c>
      <c r="L68" s="50"/>
      <c r="M68" s="51" t="n">
        <f aca="false">G68*L68</f>
        <v>0</v>
      </c>
      <c r="N68" s="52"/>
      <c r="Q68" s="53" t="n">
        <v>54</v>
      </c>
      <c r="R68" s="72" t="s">
        <v>108</v>
      </c>
      <c r="S68" s="61" t="s">
        <v>34</v>
      </c>
      <c r="T68" s="62" t="s">
        <v>106</v>
      </c>
      <c r="U68" s="53" t="s">
        <v>31</v>
      </c>
      <c r="V68" s="57" t="n">
        <v>2</v>
      </c>
      <c r="W68" s="58" t="s">
        <v>32</v>
      </c>
      <c r="X68" s="58"/>
      <c r="Y68" s="59" t="n">
        <v>436</v>
      </c>
      <c r="Z68" s="60" t="n">
        <f aca="false">V68*Y68</f>
        <v>872</v>
      </c>
      <c r="AA68" s="5"/>
    </row>
    <row r="69" s="6" customFormat="true" ht="39.75" hidden="false" customHeight="true" outlineLevel="0" collapsed="false">
      <c r="B69" s="42"/>
      <c r="C69" s="43" t="n">
        <f aca="false">Q69</f>
        <v>55</v>
      </c>
      <c r="D69" s="44" t="str">
        <f aca="false">R69</f>
        <v>Кисть малярная 100мм</v>
      </c>
      <c r="E69" s="45" t="str">
        <f aca="false">S69</f>
        <v>Национальный режим не предоставляется – преимущество</v>
      </c>
      <c r="F69" s="43" t="str">
        <f aca="false">U69</f>
        <v>шт</v>
      </c>
      <c r="G69" s="46" t="n">
        <f aca="false">V69</f>
        <v>59</v>
      </c>
      <c r="H69" s="47"/>
      <c r="I69" s="47"/>
      <c r="J69" s="48"/>
      <c r="K69" s="49" t="n">
        <f aca="false">Y69</f>
        <v>146</v>
      </c>
      <c r="L69" s="50"/>
      <c r="M69" s="51" t="n">
        <f aca="false">G69*L69</f>
        <v>0</v>
      </c>
      <c r="N69" s="52"/>
      <c r="Q69" s="53" t="n">
        <v>55</v>
      </c>
      <c r="R69" s="66" t="s">
        <v>109</v>
      </c>
      <c r="S69" s="61" t="s">
        <v>34</v>
      </c>
      <c r="T69" s="62" t="s">
        <v>106</v>
      </c>
      <c r="U69" s="53" t="s">
        <v>31</v>
      </c>
      <c r="V69" s="57" t="n">
        <v>59</v>
      </c>
      <c r="W69" s="58" t="s">
        <v>32</v>
      </c>
      <c r="X69" s="58"/>
      <c r="Y69" s="65" t="n">
        <v>146</v>
      </c>
      <c r="Z69" s="60" t="n">
        <f aca="false">V69*Y69</f>
        <v>8614</v>
      </c>
      <c r="AA69" s="5"/>
    </row>
    <row r="70" s="6" customFormat="true" ht="39.75" hidden="false" customHeight="true" outlineLevel="0" collapsed="false">
      <c r="B70" s="42"/>
      <c r="C70" s="43" t="n">
        <f aca="false">Q70</f>
        <v>56</v>
      </c>
      <c r="D70" s="44" t="str">
        <f aca="false">R70</f>
        <v>Кисть малярная 38мм</v>
      </c>
      <c r="E70" s="45" t="str">
        <f aca="false">S70</f>
        <v>Национальный режим не предоставляется – преимущество</v>
      </c>
      <c r="F70" s="43" t="str">
        <f aca="false">U70</f>
        <v>шт</v>
      </c>
      <c r="G70" s="46" t="n">
        <f aca="false">V70</f>
        <v>62</v>
      </c>
      <c r="H70" s="47"/>
      <c r="I70" s="47"/>
      <c r="J70" s="48"/>
      <c r="K70" s="49" t="n">
        <f aca="false">Y70</f>
        <v>86</v>
      </c>
      <c r="L70" s="50"/>
      <c r="M70" s="51" t="n">
        <f aca="false">G70*L70</f>
        <v>0</v>
      </c>
      <c r="N70" s="52"/>
      <c r="Q70" s="53" t="n">
        <v>56</v>
      </c>
      <c r="R70" s="66" t="s">
        <v>110</v>
      </c>
      <c r="S70" s="61" t="s">
        <v>34</v>
      </c>
      <c r="T70" s="62" t="s">
        <v>106</v>
      </c>
      <c r="U70" s="53" t="s">
        <v>31</v>
      </c>
      <c r="V70" s="57" t="n">
        <v>62</v>
      </c>
      <c r="W70" s="58" t="s">
        <v>32</v>
      </c>
      <c r="X70" s="58"/>
      <c r="Y70" s="59" t="n">
        <v>86</v>
      </c>
      <c r="Z70" s="60" t="n">
        <f aca="false">V70*Y70</f>
        <v>5332</v>
      </c>
      <c r="AA70" s="5"/>
    </row>
    <row r="71" s="6" customFormat="true" ht="39.75" hidden="false" customHeight="true" outlineLevel="0" collapsed="false">
      <c r="B71" s="42"/>
      <c r="C71" s="43" t="n">
        <f aca="false">Q71</f>
        <v>57</v>
      </c>
      <c r="D71" s="44" t="str">
        <f aca="false">R71</f>
        <v>Кисть малярная 63мм</v>
      </c>
      <c r="E71" s="45" t="str">
        <f aca="false">S71</f>
        <v>Национальный режим не предоставляется – преимущество</v>
      </c>
      <c r="F71" s="43" t="str">
        <f aca="false">U71</f>
        <v>шт</v>
      </c>
      <c r="G71" s="46" t="n">
        <f aca="false">V71</f>
        <v>62</v>
      </c>
      <c r="H71" s="47"/>
      <c r="I71" s="47"/>
      <c r="J71" s="48"/>
      <c r="K71" s="49" t="n">
        <f aca="false">Y71</f>
        <v>116</v>
      </c>
      <c r="L71" s="50"/>
      <c r="M71" s="51" t="n">
        <f aca="false">G71*L71</f>
        <v>0</v>
      </c>
      <c r="N71" s="52"/>
      <c r="Q71" s="53" t="n">
        <v>57</v>
      </c>
      <c r="R71" s="66" t="s">
        <v>111</v>
      </c>
      <c r="S71" s="61" t="s">
        <v>34</v>
      </c>
      <c r="T71" s="62" t="s">
        <v>106</v>
      </c>
      <c r="U71" s="53" t="s">
        <v>31</v>
      </c>
      <c r="V71" s="57" t="n">
        <v>62</v>
      </c>
      <c r="W71" s="58" t="s">
        <v>32</v>
      </c>
      <c r="X71" s="58"/>
      <c r="Y71" s="65" t="n">
        <v>116</v>
      </c>
      <c r="Z71" s="60" t="n">
        <f aca="false">V71*Y71</f>
        <v>7192</v>
      </c>
      <c r="AA71" s="5"/>
    </row>
    <row r="72" s="6" customFormat="true" ht="39.75" hidden="false" customHeight="true" outlineLevel="0" collapsed="false">
      <c r="B72" s="42"/>
      <c r="C72" s="43" t="n">
        <f aca="false">Q72</f>
        <v>58</v>
      </c>
      <c r="D72" s="44" t="str">
        <f aca="false">R72</f>
        <v>Кисть малярная плоская Kubis 50мм, натуральная щетина</v>
      </c>
      <c r="E72" s="45" t="str">
        <f aca="false">S72</f>
        <v>Национальный режим не предоставляется – преимущество</v>
      </c>
      <c r="F72" s="43" t="str">
        <f aca="false">U72</f>
        <v>шт</v>
      </c>
      <c r="G72" s="46" t="n">
        <f aca="false">V72</f>
        <v>17</v>
      </c>
      <c r="H72" s="47"/>
      <c r="I72" s="47"/>
      <c r="J72" s="48"/>
      <c r="K72" s="49" t="n">
        <f aca="false">Y72</f>
        <v>126</v>
      </c>
      <c r="L72" s="50"/>
      <c r="M72" s="51" t="n">
        <f aca="false">G72*L72</f>
        <v>0</v>
      </c>
      <c r="N72" s="52"/>
      <c r="Q72" s="53" t="n">
        <v>58</v>
      </c>
      <c r="R72" s="66" t="s">
        <v>112</v>
      </c>
      <c r="S72" s="61" t="s">
        <v>34</v>
      </c>
      <c r="T72" s="62" t="s">
        <v>106</v>
      </c>
      <c r="U72" s="53" t="s">
        <v>31</v>
      </c>
      <c r="V72" s="57" t="n">
        <v>17</v>
      </c>
      <c r="W72" s="58" t="s">
        <v>32</v>
      </c>
      <c r="X72" s="58"/>
      <c r="Y72" s="74" t="n">
        <v>126</v>
      </c>
      <c r="Z72" s="60" t="n">
        <f aca="false">V72*Y72</f>
        <v>2142</v>
      </c>
      <c r="AA72" s="5"/>
    </row>
    <row r="73" s="6" customFormat="true" ht="39.75" hidden="false" customHeight="true" outlineLevel="0" collapsed="false">
      <c r="B73" s="42"/>
      <c r="C73" s="43" t="n">
        <f aca="false">Q73</f>
        <v>59</v>
      </c>
      <c r="D73" s="44" t="str">
        <f aca="false">R73</f>
        <v>Клапан чугунный обратный поворотный межфланцевый 19Ч21БР ДУ100 РУ16 МЕГАСТРОЙ</v>
      </c>
      <c r="E73" s="45" t="str">
        <f aca="false">S73</f>
        <v>Национальный режим не предоставляется – преимущество</v>
      </c>
      <c r="F73" s="43" t="str">
        <f aca="false">U73</f>
        <v>шт</v>
      </c>
      <c r="G73" s="46" t="n">
        <f aca="false">V73</f>
        <v>2</v>
      </c>
      <c r="H73" s="47"/>
      <c r="I73" s="47"/>
      <c r="J73" s="48"/>
      <c r="K73" s="49" t="n">
        <f aca="false">Y73</f>
        <v>4316</v>
      </c>
      <c r="L73" s="50"/>
      <c r="M73" s="51" t="n">
        <f aca="false">G73*L73</f>
        <v>0</v>
      </c>
      <c r="N73" s="52"/>
      <c r="Q73" s="53" t="n">
        <v>59</v>
      </c>
      <c r="R73" s="54" t="s">
        <v>113</v>
      </c>
      <c r="S73" s="61" t="s">
        <v>34</v>
      </c>
      <c r="T73" s="75" t="s">
        <v>114</v>
      </c>
      <c r="U73" s="53" t="s">
        <v>31</v>
      </c>
      <c r="V73" s="57" t="n">
        <v>2</v>
      </c>
      <c r="W73" s="58" t="s">
        <v>32</v>
      </c>
      <c r="X73" s="58"/>
      <c r="Y73" s="65" t="n">
        <v>4316</v>
      </c>
      <c r="Z73" s="60" t="n">
        <f aca="false">V73*Y73</f>
        <v>8632</v>
      </c>
      <c r="AA73" s="5"/>
    </row>
    <row r="74" s="6" customFormat="true" ht="39.75" hidden="false" customHeight="true" outlineLevel="0" collapsed="false">
      <c r="B74" s="42"/>
      <c r="C74" s="43" t="n">
        <f aca="false">Q74</f>
        <v>60</v>
      </c>
      <c r="D74" s="44" t="str">
        <f aca="false">R74</f>
        <v>Клапан электромагнитный КЭМ-2 Ду 16мм  Габаритные размеры 167х145x56мм   ММММ.306577.005</v>
      </c>
      <c r="E74" s="45" t="str">
        <f aca="false">S74</f>
        <v>Национальный режим не предоставляется – преимущество</v>
      </c>
      <c r="F74" s="43" t="str">
        <f aca="false">U74</f>
        <v>шт</v>
      </c>
      <c r="G74" s="46" t="n">
        <f aca="false">V74</f>
        <v>8</v>
      </c>
      <c r="H74" s="47"/>
      <c r="I74" s="47"/>
      <c r="J74" s="48"/>
      <c r="K74" s="49" t="n">
        <f aca="false">Y74</f>
        <v>41016</v>
      </c>
      <c r="L74" s="50"/>
      <c r="M74" s="51" t="n">
        <f aca="false">G74*L74</f>
        <v>0</v>
      </c>
      <c r="N74" s="52"/>
      <c r="Q74" s="53" t="n">
        <v>60</v>
      </c>
      <c r="R74" s="54" t="s">
        <v>115</v>
      </c>
      <c r="S74" s="61" t="s">
        <v>34</v>
      </c>
      <c r="T74" s="62" t="s">
        <v>114</v>
      </c>
      <c r="U74" s="53" t="s">
        <v>31</v>
      </c>
      <c r="V74" s="57" t="n">
        <v>8</v>
      </c>
      <c r="W74" s="58" t="s">
        <v>32</v>
      </c>
      <c r="X74" s="58"/>
      <c r="Y74" s="59" t="n">
        <v>41016</v>
      </c>
      <c r="Z74" s="60" t="n">
        <f aca="false">V74*Y74</f>
        <v>328128</v>
      </c>
      <c r="AA74" s="5"/>
    </row>
    <row r="75" s="6" customFormat="true" ht="39.75" hidden="false" customHeight="true" outlineLevel="0" collapsed="false">
      <c r="B75" s="42"/>
      <c r="C75" s="43" t="n">
        <f aca="false">Q75</f>
        <v>61</v>
      </c>
      <c r="D75" s="44" t="str">
        <f aca="false">R75</f>
        <v>Колодка фрикционная 08.02.84.00-031</v>
      </c>
      <c r="E75" s="45" t="str">
        <f aca="false">S75</f>
        <v>Национальный режим не предоставляется – преимущество</v>
      </c>
      <c r="F75" s="43" t="str">
        <f aca="false">U75</f>
        <v>шт</v>
      </c>
      <c r="G75" s="46" t="n">
        <f aca="false">V75</f>
        <v>16</v>
      </c>
      <c r="H75" s="47"/>
      <c r="I75" s="47"/>
      <c r="J75" s="48"/>
      <c r="K75" s="49" t="n">
        <f aca="false">Y75</f>
        <v>5216</v>
      </c>
      <c r="L75" s="50"/>
      <c r="M75" s="51" t="n">
        <f aca="false">G75*L75</f>
        <v>0</v>
      </c>
      <c r="N75" s="52"/>
      <c r="Q75" s="53" t="n">
        <v>61</v>
      </c>
      <c r="R75" s="66" t="s">
        <v>116</v>
      </c>
      <c r="S75" s="61" t="s">
        <v>34</v>
      </c>
      <c r="T75" s="68" t="s">
        <v>117</v>
      </c>
      <c r="U75" s="53" t="s">
        <v>31</v>
      </c>
      <c r="V75" s="57" t="n">
        <v>16</v>
      </c>
      <c r="W75" s="58" t="s">
        <v>32</v>
      </c>
      <c r="X75" s="58"/>
      <c r="Y75" s="59" t="n">
        <v>5216</v>
      </c>
      <c r="Z75" s="60" t="n">
        <f aca="false">V75*Y75</f>
        <v>83456</v>
      </c>
      <c r="AA75" s="5"/>
    </row>
    <row r="76" s="6" customFormat="true" ht="39.75" hidden="false" customHeight="true" outlineLevel="0" collapsed="false">
      <c r="B76" s="42"/>
      <c r="C76" s="43" t="n">
        <f aca="false">Q76</f>
        <v>62</v>
      </c>
      <c r="D76" s="44" t="str">
        <f aca="false">R76</f>
        <v>Комплект из двух радиостанций Ястреб СР-2300х2</v>
      </c>
      <c r="E76" s="45" t="str">
        <f aca="false">S76</f>
        <v>Национальный режим не предоставляется – ограничение</v>
      </c>
      <c r="F76" s="43" t="str">
        <f aca="false">U76</f>
        <v>шт</v>
      </c>
      <c r="G76" s="46" t="n">
        <f aca="false">V76</f>
        <v>2</v>
      </c>
      <c r="H76" s="47"/>
      <c r="I76" s="47"/>
      <c r="J76" s="48"/>
      <c r="K76" s="49" t="n">
        <f aca="false">Y76</f>
        <v>11916</v>
      </c>
      <c r="L76" s="50"/>
      <c r="M76" s="51" t="n">
        <f aca="false">G76*L76</f>
        <v>0</v>
      </c>
      <c r="N76" s="52"/>
      <c r="Q76" s="53" t="n">
        <v>62</v>
      </c>
      <c r="R76" s="66" t="s">
        <v>118</v>
      </c>
      <c r="S76" s="55" t="s">
        <v>29</v>
      </c>
      <c r="T76" s="70" t="s">
        <v>119</v>
      </c>
      <c r="U76" s="53" t="s">
        <v>31</v>
      </c>
      <c r="V76" s="57" t="n">
        <v>2</v>
      </c>
      <c r="W76" s="58" t="s">
        <v>32</v>
      </c>
      <c r="X76" s="58"/>
      <c r="Y76" s="59" t="n">
        <v>11916</v>
      </c>
      <c r="Z76" s="60" t="n">
        <f aca="false">V76*Y76</f>
        <v>23832</v>
      </c>
      <c r="AA76" s="5"/>
    </row>
    <row r="77" s="6" customFormat="true" ht="39.75" hidden="false" customHeight="true" outlineLevel="0" collapsed="false">
      <c r="B77" s="42"/>
      <c r="C77" s="43" t="n">
        <f aca="false">Q77</f>
        <v>63</v>
      </c>
      <c r="D77" s="44" t="str">
        <f aca="false">R77</f>
        <v>Комплект свечей зажигания арт. L15Y, 4 шт. BRISK </v>
      </c>
      <c r="E77" s="45" t="str">
        <f aca="false">S77</f>
        <v>Национальный режим не предоставляется – преимущество</v>
      </c>
      <c r="F77" s="43" t="str">
        <f aca="false">U77</f>
        <v>шт</v>
      </c>
      <c r="G77" s="46" t="n">
        <f aca="false">V77</f>
        <v>3</v>
      </c>
      <c r="H77" s="47"/>
      <c r="I77" s="47"/>
      <c r="J77" s="48"/>
      <c r="K77" s="49" t="n">
        <f aca="false">Y77</f>
        <v>811</v>
      </c>
      <c r="L77" s="50"/>
      <c r="M77" s="51" t="n">
        <f aca="false">G77*L77</f>
        <v>0</v>
      </c>
      <c r="N77" s="52"/>
      <c r="Q77" s="53" t="n">
        <v>63</v>
      </c>
      <c r="R77" s="66" t="s">
        <v>120</v>
      </c>
      <c r="S77" s="61" t="s">
        <v>34</v>
      </c>
      <c r="T77" s="67" t="s">
        <v>121</v>
      </c>
      <c r="U77" s="53" t="s">
        <v>31</v>
      </c>
      <c r="V77" s="57" t="n">
        <v>3</v>
      </c>
      <c r="W77" s="58" t="s">
        <v>32</v>
      </c>
      <c r="X77" s="58"/>
      <c r="Y77" s="65" t="n">
        <v>811</v>
      </c>
      <c r="Z77" s="60" t="n">
        <f aca="false">V77*Y77</f>
        <v>2433</v>
      </c>
      <c r="AA77" s="5"/>
    </row>
    <row r="78" s="6" customFormat="true" ht="39.75" hidden="false" customHeight="true" outlineLevel="0" collapsed="false">
      <c r="B78" s="42"/>
      <c r="C78" s="43" t="n">
        <f aca="false">Q78</f>
        <v>64</v>
      </c>
      <c r="D78" s="44" t="str">
        <f aca="false">R78</f>
        <v>Кордщетка для УШМ радиальная, жесткая, витая 125мм</v>
      </c>
      <c r="E78" s="45" t="str">
        <f aca="false">S78</f>
        <v>Национальный режим не предоставляется – преимущество</v>
      </c>
      <c r="F78" s="43" t="str">
        <f aca="false">U78</f>
        <v>шт</v>
      </c>
      <c r="G78" s="46" t="n">
        <f aca="false">V78</f>
        <v>6</v>
      </c>
      <c r="H78" s="47"/>
      <c r="I78" s="47"/>
      <c r="J78" s="48"/>
      <c r="K78" s="49" t="n">
        <f aca="false">Y78</f>
        <v>326</v>
      </c>
      <c r="L78" s="50"/>
      <c r="M78" s="51" t="n">
        <f aca="false">G78*L78</f>
        <v>0</v>
      </c>
      <c r="N78" s="52"/>
      <c r="Q78" s="53" t="n">
        <v>64</v>
      </c>
      <c r="R78" s="66" t="s">
        <v>122</v>
      </c>
      <c r="S78" s="61" t="s">
        <v>34</v>
      </c>
      <c r="T78" s="62" t="s">
        <v>123</v>
      </c>
      <c r="U78" s="53" t="s">
        <v>31</v>
      </c>
      <c r="V78" s="57" t="n">
        <v>6</v>
      </c>
      <c r="W78" s="58" t="s">
        <v>32</v>
      </c>
      <c r="X78" s="58"/>
      <c r="Y78" s="65" t="n">
        <v>326</v>
      </c>
      <c r="Z78" s="60" t="n">
        <f aca="false">V78*Y78</f>
        <v>1956</v>
      </c>
      <c r="AA78" s="5"/>
    </row>
    <row r="79" s="6" customFormat="true" ht="39.75" hidden="false" customHeight="true" outlineLevel="0" collapsed="false">
      <c r="B79" s="42"/>
      <c r="C79" s="43" t="n">
        <f aca="false">Q79</f>
        <v>65</v>
      </c>
      <c r="D79" s="44" t="str">
        <f aca="false">R79</f>
        <v>Кордщетка на УШМ 125мм/М14 мягкая чашка.</v>
      </c>
      <c r="E79" s="45" t="str">
        <f aca="false">S79</f>
        <v>Национальный режим не предоставляется – преимущество</v>
      </c>
      <c r="F79" s="43" t="str">
        <f aca="false">U79</f>
        <v>шт</v>
      </c>
      <c r="G79" s="46" t="n">
        <f aca="false">V79</f>
        <v>6</v>
      </c>
      <c r="H79" s="47"/>
      <c r="I79" s="47"/>
      <c r="J79" s="48"/>
      <c r="K79" s="49" t="n">
        <f aca="false">Y79</f>
        <v>391</v>
      </c>
      <c r="L79" s="50"/>
      <c r="M79" s="51" t="n">
        <f aca="false">G79*L79</f>
        <v>0</v>
      </c>
      <c r="N79" s="52"/>
      <c r="Q79" s="53" t="n">
        <v>65</v>
      </c>
      <c r="R79" s="54" t="s">
        <v>124</v>
      </c>
      <c r="S79" s="61" t="s">
        <v>34</v>
      </c>
      <c r="T79" s="62" t="s">
        <v>123</v>
      </c>
      <c r="U79" s="53" t="s">
        <v>31</v>
      </c>
      <c r="V79" s="57" t="n">
        <v>6</v>
      </c>
      <c r="W79" s="58" t="s">
        <v>32</v>
      </c>
      <c r="X79" s="58"/>
      <c r="Y79" s="65" t="n">
        <v>391</v>
      </c>
      <c r="Z79" s="60" t="n">
        <f aca="false">V79*Y79</f>
        <v>2346</v>
      </c>
      <c r="AA79" s="5"/>
    </row>
    <row r="80" s="6" customFormat="true" ht="39.75" hidden="false" customHeight="true" outlineLevel="0" collapsed="false">
      <c r="B80" s="42"/>
      <c r="C80" s="43" t="n">
        <f aca="false">Q80</f>
        <v>66</v>
      </c>
      <c r="D80" s="44" t="str">
        <f aca="false">R80</f>
        <v>Кран трехходовой для манометра Ду-15 Ру-25 ВР (ВН) G1/2"-G1/2" Росма</v>
      </c>
      <c r="E80" s="45" t="str">
        <f aca="false">S80</f>
        <v>Национальный режим не предоставляется – ограничение</v>
      </c>
      <c r="F80" s="43" t="str">
        <f aca="false">U80</f>
        <v>шт</v>
      </c>
      <c r="G80" s="46" t="n">
        <f aca="false">V80</f>
        <v>1</v>
      </c>
      <c r="H80" s="47"/>
      <c r="I80" s="47"/>
      <c r="J80" s="48"/>
      <c r="K80" s="49" t="n">
        <f aca="false">Y80</f>
        <v>766</v>
      </c>
      <c r="L80" s="50"/>
      <c r="M80" s="51" t="n">
        <f aca="false">G80*L80</f>
        <v>0</v>
      </c>
      <c r="N80" s="52"/>
      <c r="Q80" s="53" t="n">
        <v>66</v>
      </c>
      <c r="R80" s="72" t="s">
        <v>125</v>
      </c>
      <c r="S80" s="55" t="s">
        <v>29</v>
      </c>
      <c r="T80" s="64" t="s">
        <v>126</v>
      </c>
      <c r="U80" s="53" t="s">
        <v>31</v>
      </c>
      <c r="V80" s="57" t="n">
        <v>1</v>
      </c>
      <c r="W80" s="58" t="s">
        <v>32</v>
      </c>
      <c r="X80" s="58"/>
      <c r="Y80" s="59" t="n">
        <v>766</v>
      </c>
      <c r="Z80" s="60" t="n">
        <f aca="false">V80*Y80</f>
        <v>766</v>
      </c>
      <c r="AA80" s="5"/>
    </row>
    <row r="81" s="6" customFormat="true" ht="39.75" hidden="false" customHeight="true" outlineLevel="0" collapsed="false">
      <c r="B81" s="42"/>
      <c r="C81" s="43" t="n">
        <f aca="false">Q81</f>
        <v>67</v>
      </c>
      <c r="D81" s="44" t="str">
        <f aca="false">R81</f>
        <v>Кран трехходовой для манометра Ду-15 Ру-25 ВР-НР (ВН-НАР) G1/2"-G1/2" Росма</v>
      </c>
      <c r="E81" s="45" t="str">
        <f aca="false">S81</f>
        <v>Национальный режим не предоставляется – ограничение</v>
      </c>
      <c r="F81" s="43" t="str">
        <f aca="false">U81</f>
        <v>шт</v>
      </c>
      <c r="G81" s="46" t="n">
        <f aca="false">V81</f>
        <v>3</v>
      </c>
      <c r="H81" s="47"/>
      <c r="I81" s="47"/>
      <c r="J81" s="48"/>
      <c r="K81" s="49" t="n">
        <f aca="false">Y81</f>
        <v>766</v>
      </c>
      <c r="L81" s="50"/>
      <c r="M81" s="51" t="n">
        <f aca="false">G81*L81</f>
        <v>0</v>
      </c>
      <c r="N81" s="52"/>
      <c r="Q81" s="53" t="n">
        <v>67</v>
      </c>
      <c r="R81" s="72" t="s">
        <v>127</v>
      </c>
      <c r="S81" s="55" t="s">
        <v>29</v>
      </c>
      <c r="T81" s="64" t="s">
        <v>126</v>
      </c>
      <c r="U81" s="53" t="s">
        <v>31</v>
      </c>
      <c r="V81" s="57" t="n">
        <v>3</v>
      </c>
      <c r="W81" s="58" t="s">
        <v>32</v>
      </c>
      <c r="X81" s="58"/>
      <c r="Y81" s="59" t="n">
        <v>766</v>
      </c>
      <c r="Z81" s="60" t="n">
        <f aca="false">V81*Y81</f>
        <v>2298</v>
      </c>
      <c r="AA81" s="5"/>
    </row>
    <row r="82" s="6" customFormat="true" ht="39.75" hidden="false" customHeight="true" outlineLevel="0" collapsed="false">
      <c r="B82" s="42"/>
      <c r="C82" s="43" t="n">
        <f aca="false">Q82</f>
        <v>68</v>
      </c>
      <c r="D82" s="44" t="str">
        <f aca="false">R82</f>
        <v>Кран шаровой 1/2" "мама-мама", ручка</v>
      </c>
      <c r="E82" s="45" t="str">
        <f aca="false">S82</f>
        <v>Национальный режим не предоставляется – ограничение</v>
      </c>
      <c r="F82" s="43" t="str">
        <f aca="false">U82</f>
        <v>шт</v>
      </c>
      <c r="G82" s="46" t="n">
        <f aca="false">V82</f>
        <v>12</v>
      </c>
      <c r="H82" s="47"/>
      <c r="I82" s="47"/>
      <c r="J82" s="48"/>
      <c r="K82" s="49" t="n">
        <f aca="false">Y82</f>
        <v>519</v>
      </c>
      <c r="L82" s="50"/>
      <c r="M82" s="51" t="n">
        <f aca="false">G82*L82</f>
        <v>0</v>
      </c>
      <c r="N82" s="52"/>
      <c r="Q82" s="53" t="n">
        <v>68</v>
      </c>
      <c r="R82" s="54" t="s">
        <v>128</v>
      </c>
      <c r="S82" s="55" t="s">
        <v>29</v>
      </c>
      <c r="T82" s="64" t="s">
        <v>129</v>
      </c>
      <c r="U82" s="53" t="s">
        <v>31</v>
      </c>
      <c r="V82" s="57" t="n">
        <v>12</v>
      </c>
      <c r="W82" s="58" t="s">
        <v>32</v>
      </c>
      <c r="X82" s="58"/>
      <c r="Y82" s="59" t="n">
        <v>519</v>
      </c>
      <c r="Z82" s="60" t="n">
        <f aca="false">V82*Y82</f>
        <v>6228</v>
      </c>
      <c r="AA82" s="5"/>
    </row>
    <row r="83" s="6" customFormat="true" ht="39.75" hidden="false" customHeight="true" outlineLevel="0" collapsed="false">
      <c r="B83" s="42"/>
      <c r="C83" s="43" t="n">
        <f aca="false">Q83</f>
        <v>69</v>
      </c>
      <c r="D83" s="44" t="str">
        <f aca="false">R83</f>
        <v>Кран шаровой 3/4" с накидной гайкой "мама-папа", ручка</v>
      </c>
      <c r="E83" s="45" t="str">
        <f aca="false">S83</f>
        <v>Национальный режим не предоставляется – ограничение</v>
      </c>
      <c r="F83" s="43" t="str">
        <f aca="false">U83</f>
        <v>шт</v>
      </c>
      <c r="G83" s="46" t="n">
        <f aca="false">V83</f>
        <v>10</v>
      </c>
      <c r="H83" s="47"/>
      <c r="I83" s="47"/>
      <c r="J83" s="48"/>
      <c r="K83" s="49" t="n">
        <f aca="false">Y83</f>
        <v>1006</v>
      </c>
      <c r="L83" s="50"/>
      <c r="M83" s="51" t="n">
        <f aca="false">G83*L83</f>
        <v>0</v>
      </c>
      <c r="N83" s="52"/>
      <c r="Q83" s="53" t="n">
        <v>69</v>
      </c>
      <c r="R83" s="54" t="s">
        <v>130</v>
      </c>
      <c r="S83" s="55" t="s">
        <v>29</v>
      </c>
      <c r="T83" s="64" t="s">
        <v>129</v>
      </c>
      <c r="U83" s="53" t="s">
        <v>31</v>
      </c>
      <c r="V83" s="57" t="n">
        <v>10</v>
      </c>
      <c r="W83" s="58" t="s">
        <v>32</v>
      </c>
      <c r="X83" s="58"/>
      <c r="Y83" s="59" t="n">
        <v>1006</v>
      </c>
      <c r="Z83" s="60" t="n">
        <f aca="false">V83*Y83</f>
        <v>10060</v>
      </c>
      <c r="AA83" s="5"/>
    </row>
    <row r="84" s="6" customFormat="true" ht="39.75" hidden="false" customHeight="true" outlineLevel="0" collapsed="false">
      <c r="B84" s="42"/>
      <c r="C84" s="43" t="n">
        <f aca="false">Q84</f>
        <v>70</v>
      </c>
      <c r="D84" s="44" t="str">
        <f aca="false">R84</f>
        <v>Кран шаровой1/2" с накидной гайкой "мама-папа", бабочка</v>
      </c>
      <c r="E84" s="45" t="str">
        <f aca="false">S84</f>
        <v>Национальный режим не предоставляется – ограничение</v>
      </c>
      <c r="F84" s="43" t="str">
        <f aca="false">U84</f>
        <v>шт</v>
      </c>
      <c r="G84" s="46" t="n">
        <f aca="false">V84</f>
        <v>10</v>
      </c>
      <c r="H84" s="47"/>
      <c r="I84" s="47"/>
      <c r="J84" s="48"/>
      <c r="K84" s="49" t="n">
        <f aca="false">Y84</f>
        <v>704</v>
      </c>
      <c r="L84" s="50"/>
      <c r="M84" s="51" t="n">
        <f aca="false">G84*L84</f>
        <v>0</v>
      </c>
      <c r="N84" s="52"/>
      <c r="Q84" s="53" t="n">
        <v>70</v>
      </c>
      <c r="R84" s="63" t="s">
        <v>131</v>
      </c>
      <c r="S84" s="55" t="s">
        <v>29</v>
      </c>
      <c r="T84" s="64" t="s">
        <v>129</v>
      </c>
      <c r="U84" s="53" t="s">
        <v>31</v>
      </c>
      <c r="V84" s="57" t="n">
        <v>10</v>
      </c>
      <c r="W84" s="58" t="s">
        <v>32</v>
      </c>
      <c r="X84" s="58"/>
      <c r="Y84" s="65" t="n">
        <v>704</v>
      </c>
      <c r="Z84" s="60" t="n">
        <f aca="false">V84*Y84</f>
        <v>7040</v>
      </c>
      <c r="AA84" s="5"/>
    </row>
    <row r="85" s="6" customFormat="true" ht="39.75" hidden="false" customHeight="true" outlineLevel="0" collapsed="false">
      <c r="B85" s="42"/>
      <c r="C85" s="43" t="n">
        <f aca="false">Q85</f>
        <v>71</v>
      </c>
      <c r="D85" s="44" t="str">
        <f aca="false">R85</f>
        <v>Краскопульт RADEX SKULL GOLD Spray gun RRP 10117</v>
      </c>
      <c r="E85" s="45" t="str">
        <f aca="false">S85</f>
        <v>Национальный режим не предоставляется – преимущество</v>
      </c>
      <c r="F85" s="43" t="str">
        <f aca="false">U85</f>
        <v>шт</v>
      </c>
      <c r="G85" s="46" t="n">
        <f aca="false">V85</f>
        <v>2</v>
      </c>
      <c r="H85" s="47"/>
      <c r="I85" s="47"/>
      <c r="J85" s="48"/>
      <c r="K85" s="49" t="n">
        <f aca="false">Y85</f>
        <v>6136</v>
      </c>
      <c r="L85" s="50"/>
      <c r="M85" s="51" t="n">
        <f aca="false">G85*L85</f>
        <v>0</v>
      </c>
      <c r="N85" s="52"/>
      <c r="Q85" s="53" t="n">
        <v>71</v>
      </c>
      <c r="R85" s="76" t="s">
        <v>132</v>
      </c>
      <c r="S85" s="61" t="s">
        <v>34</v>
      </c>
      <c r="T85" s="62" t="s">
        <v>133</v>
      </c>
      <c r="U85" s="53" t="s">
        <v>31</v>
      </c>
      <c r="V85" s="57" t="n">
        <v>2</v>
      </c>
      <c r="W85" s="58" t="s">
        <v>32</v>
      </c>
      <c r="X85" s="58"/>
      <c r="Y85" s="65" t="n">
        <v>6136</v>
      </c>
      <c r="Z85" s="60" t="n">
        <f aca="false">V85*Y85</f>
        <v>12272</v>
      </c>
      <c r="AA85" s="5"/>
    </row>
    <row r="86" s="6" customFormat="true" ht="39.75" hidden="false" customHeight="true" outlineLevel="0" collapsed="false">
      <c r="B86" s="42"/>
      <c r="C86" s="43" t="n">
        <f aca="false">Q86</f>
        <v>72</v>
      </c>
      <c r="D86" s="44" t="str">
        <f aca="false">R86</f>
        <v>Кювета пластмассовая для валиков 320х320мм</v>
      </c>
      <c r="E86" s="45" t="str">
        <f aca="false">S86</f>
        <v>Национальный режим не предоставляется – ограничение</v>
      </c>
      <c r="F86" s="43" t="str">
        <f aca="false">U86</f>
        <v>шт</v>
      </c>
      <c r="G86" s="46" t="n">
        <f aca="false">V86</f>
        <v>2</v>
      </c>
      <c r="H86" s="47"/>
      <c r="I86" s="47"/>
      <c r="J86" s="48"/>
      <c r="K86" s="49" t="n">
        <f aca="false">Y86</f>
        <v>128</v>
      </c>
      <c r="L86" s="50"/>
      <c r="M86" s="51" t="n">
        <f aca="false">G86*L86</f>
        <v>0</v>
      </c>
      <c r="N86" s="52"/>
      <c r="Q86" s="53" t="n">
        <v>72</v>
      </c>
      <c r="R86" s="54" t="s">
        <v>134</v>
      </c>
      <c r="S86" s="55" t="s">
        <v>29</v>
      </c>
      <c r="T86" s="73" t="s">
        <v>135</v>
      </c>
      <c r="U86" s="53" t="s">
        <v>31</v>
      </c>
      <c r="V86" s="57" t="n">
        <v>2</v>
      </c>
      <c r="W86" s="58" t="s">
        <v>32</v>
      </c>
      <c r="X86" s="58"/>
      <c r="Y86" s="59" t="n">
        <v>128</v>
      </c>
      <c r="Z86" s="60" t="n">
        <f aca="false">V86*Y86</f>
        <v>256</v>
      </c>
      <c r="AA86" s="5"/>
    </row>
    <row r="87" s="6" customFormat="true" ht="39.75" hidden="false" customHeight="true" outlineLevel="0" collapsed="false">
      <c r="B87" s="42"/>
      <c r="C87" s="43" t="n">
        <f aca="false">Q87</f>
        <v>73</v>
      </c>
      <c r="D87" s="44" t="str">
        <f aca="false">R87</f>
        <v>Лебедка рычажная тросовая TOR МТМ 0,8т 20м</v>
      </c>
      <c r="E87" s="45" t="str">
        <f aca="false">S87</f>
        <v>Национальный режим не предоставляется – преимущество</v>
      </c>
      <c r="F87" s="43" t="str">
        <f aca="false">U87</f>
        <v>шт</v>
      </c>
      <c r="G87" s="46" t="n">
        <f aca="false">V87</f>
        <v>1</v>
      </c>
      <c r="H87" s="47"/>
      <c r="I87" s="47"/>
      <c r="J87" s="48"/>
      <c r="K87" s="49" t="n">
        <f aca="false">Y87</f>
        <v>11016</v>
      </c>
      <c r="L87" s="50"/>
      <c r="M87" s="51" t="n">
        <f aca="false">G87*L87</f>
        <v>0</v>
      </c>
      <c r="N87" s="52"/>
      <c r="Q87" s="53" t="n">
        <v>73</v>
      </c>
      <c r="R87" s="72" t="s">
        <v>136</v>
      </c>
      <c r="S87" s="61" t="s">
        <v>34</v>
      </c>
      <c r="T87" s="62" t="s">
        <v>137</v>
      </c>
      <c r="U87" s="53" t="s">
        <v>31</v>
      </c>
      <c r="V87" s="57" t="n">
        <v>1</v>
      </c>
      <c r="W87" s="58" t="s">
        <v>32</v>
      </c>
      <c r="X87" s="58"/>
      <c r="Y87" s="59" t="n">
        <v>11016</v>
      </c>
      <c r="Z87" s="60" t="n">
        <f aca="false">V87*Y87</f>
        <v>11016</v>
      </c>
      <c r="AA87" s="5"/>
    </row>
    <row r="88" s="6" customFormat="true" ht="39.75" hidden="false" customHeight="true" outlineLevel="0" collapsed="false">
      <c r="B88" s="42"/>
      <c r="C88" s="43" t="n">
        <f aca="false">Q88</f>
        <v>74</v>
      </c>
      <c r="D88" s="44" t="str">
        <f aca="false">R88</f>
        <v>Лезвия Gross 19мм, трапециевидные, пластиковый пенал, 12шт 79376</v>
      </c>
      <c r="E88" s="45" t="str">
        <f aca="false">S88</f>
        <v>Национальный режим не предоставляется – ограничение</v>
      </c>
      <c r="F88" s="43" t="str">
        <f aca="false">U88</f>
        <v>шт</v>
      </c>
      <c r="G88" s="46" t="n">
        <f aca="false">V88</f>
        <v>2</v>
      </c>
      <c r="H88" s="47"/>
      <c r="I88" s="47"/>
      <c r="J88" s="48"/>
      <c r="K88" s="49" t="n">
        <f aca="false">Y88</f>
        <v>591</v>
      </c>
      <c r="L88" s="50"/>
      <c r="M88" s="51" t="n">
        <f aca="false">G88*L88</f>
        <v>0</v>
      </c>
      <c r="N88" s="52"/>
      <c r="Q88" s="53" t="n">
        <v>74</v>
      </c>
      <c r="R88" s="54" t="s">
        <v>138</v>
      </c>
      <c r="S88" s="55" t="s">
        <v>29</v>
      </c>
      <c r="T88" s="64" t="s">
        <v>139</v>
      </c>
      <c r="U88" s="53" t="s">
        <v>31</v>
      </c>
      <c r="V88" s="57" t="n">
        <v>2</v>
      </c>
      <c r="W88" s="58" t="s">
        <v>32</v>
      </c>
      <c r="X88" s="58"/>
      <c r="Y88" s="59" t="n">
        <v>591</v>
      </c>
      <c r="Z88" s="60" t="n">
        <f aca="false">V88*Y88</f>
        <v>1182</v>
      </c>
      <c r="AA88" s="5"/>
    </row>
    <row r="89" s="6" customFormat="true" ht="39.75" hidden="false" customHeight="true" outlineLevel="0" collapsed="false">
      <c r="B89" s="42"/>
      <c r="C89" s="43" t="n">
        <f aca="false">Q89</f>
        <v>75</v>
      </c>
      <c r="D89" s="44" t="str">
        <f aca="false">R89</f>
        <v>Лента для разметки ПВХ желто-черный 50мм 50 метров</v>
      </c>
      <c r="E89" s="45" t="str">
        <f aca="false">S89</f>
        <v>Национальный режим не предоставляется – ограничение</v>
      </c>
      <c r="F89" s="43" t="str">
        <f aca="false">U89</f>
        <v>шт</v>
      </c>
      <c r="G89" s="46" t="n">
        <f aca="false">V89</f>
        <v>3</v>
      </c>
      <c r="H89" s="47"/>
      <c r="I89" s="47"/>
      <c r="J89" s="48"/>
      <c r="K89" s="49" t="n">
        <f aca="false">Y89</f>
        <v>216</v>
      </c>
      <c r="L89" s="50"/>
      <c r="M89" s="51" t="n">
        <f aca="false">G89*L89</f>
        <v>0</v>
      </c>
      <c r="N89" s="52"/>
      <c r="Q89" s="53" t="n">
        <v>75</v>
      </c>
      <c r="R89" s="54" t="s">
        <v>140</v>
      </c>
      <c r="S89" s="55" t="s">
        <v>29</v>
      </c>
      <c r="T89" s="64" t="s">
        <v>141</v>
      </c>
      <c r="U89" s="53" t="s">
        <v>31</v>
      </c>
      <c r="V89" s="57" t="n">
        <v>3</v>
      </c>
      <c r="W89" s="58" t="s">
        <v>32</v>
      </c>
      <c r="X89" s="58"/>
      <c r="Y89" s="59" t="n">
        <v>216</v>
      </c>
      <c r="Z89" s="60" t="n">
        <f aca="false">V89*Y89</f>
        <v>648</v>
      </c>
      <c r="AA89" s="5"/>
    </row>
    <row r="90" s="6" customFormat="true" ht="39.75" hidden="false" customHeight="true" outlineLevel="0" collapsed="false">
      <c r="B90" s="42"/>
      <c r="C90" s="43" t="n">
        <f aca="false">Q90</f>
        <v>76</v>
      </c>
      <c r="D90" s="44" t="str">
        <f aca="false">R90</f>
        <v>Лента клейкая металлизированная X-Glass XGLASS 50мм 50метров</v>
      </c>
      <c r="E90" s="45" t="str">
        <f aca="false">S90</f>
        <v>Национальный режим не предоставляется – ограничение</v>
      </c>
      <c r="F90" s="43" t="str">
        <f aca="false">U90</f>
        <v>шт</v>
      </c>
      <c r="G90" s="46" t="n">
        <f aca="false">V90</f>
        <v>10</v>
      </c>
      <c r="H90" s="47"/>
      <c r="I90" s="47"/>
      <c r="J90" s="48"/>
      <c r="K90" s="49" t="n">
        <f aca="false">Y90</f>
        <v>146</v>
      </c>
      <c r="L90" s="50"/>
      <c r="M90" s="51" t="n">
        <f aca="false">G90*L90</f>
        <v>0</v>
      </c>
      <c r="N90" s="52"/>
      <c r="Q90" s="53" t="n">
        <v>76</v>
      </c>
      <c r="R90" s="63" t="s">
        <v>142</v>
      </c>
      <c r="S90" s="55" t="s">
        <v>29</v>
      </c>
      <c r="T90" s="64" t="s">
        <v>141</v>
      </c>
      <c r="U90" s="53" t="s">
        <v>31</v>
      </c>
      <c r="V90" s="57" t="n">
        <v>10</v>
      </c>
      <c r="W90" s="58" t="s">
        <v>32</v>
      </c>
      <c r="X90" s="58"/>
      <c r="Y90" s="59" t="n">
        <v>146</v>
      </c>
      <c r="Z90" s="60" t="n">
        <f aca="false">V90*Y90</f>
        <v>1460</v>
      </c>
      <c r="AA90" s="5"/>
    </row>
    <row r="91" s="6" customFormat="true" ht="39.75" hidden="false" customHeight="true" outlineLevel="0" collapsed="false">
      <c r="B91" s="42"/>
      <c r="C91" s="43" t="n">
        <f aca="false">Q91</f>
        <v>77</v>
      </c>
      <c r="D91" s="44" t="str">
        <f aca="false">R91</f>
        <v>Лента малярная 48мм 50м</v>
      </c>
      <c r="E91" s="45" t="str">
        <f aca="false">S91</f>
        <v>Национальный режим не предоставляется – ограничение</v>
      </c>
      <c r="F91" s="43" t="str">
        <f aca="false">U91</f>
        <v>шт</v>
      </c>
      <c r="G91" s="46" t="n">
        <f aca="false">V91</f>
        <v>24</v>
      </c>
      <c r="H91" s="47"/>
      <c r="I91" s="47"/>
      <c r="J91" s="48"/>
      <c r="K91" s="49" t="n">
        <f aca="false">Y91</f>
        <v>336</v>
      </c>
      <c r="L91" s="50"/>
      <c r="M91" s="51" t="n">
        <f aca="false">G91*L91</f>
        <v>0</v>
      </c>
      <c r="N91" s="52"/>
      <c r="Q91" s="53" t="n">
        <v>77</v>
      </c>
      <c r="R91" s="66" t="s">
        <v>143</v>
      </c>
      <c r="S91" s="55" t="s">
        <v>29</v>
      </c>
      <c r="T91" s="64" t="s">
        <v>141</v>
      </c>
      <c r="U91" s="53" t="s">
        <v>31</v>
      </c>
      <c r="V91" s="57" t="n">
        <v>24</v>
      </c>
      <c r="W91" s="58" t="s">
        <v>32</v>
      </c>
      <c r="X91" s="58"/>
      <c r="Y91" s="59" t="n">
        <v>336</v>
      </c>
      <c r="Z91" s="60" t="n">
        <f aca="false">V91*Y91</f>
        <v>8064</v>
      </c>
      <c r="AA91" s="5"/>
    </row>
    <row r="92" s="6" customFormat="true" ht="39.75" hidden="false" customHeight="true" outlineLevel="0" collapsed="false">
      <c r="B92" s="42"/>
      <c r="C92" s="43" t="n">
        <f aca="false">Q92</f>
        <v>78</v>
      </c>
      <c r="D92" s="44" t="str">
        <f aca="false">R92</f>
        <v>Лента ФУМ PROFACTOR PF Professional желтая Ф85мм 19х0,25х15м PF FE 531.</v>
      </c>
      <c r="E92" s="45" t="str">
        <f aca="false">S92</f>
        <v>Национальный режим не предоставляется – ограничение</v>
      </c>
      <c r="F92" s="43" t="str">
        <f aca="false">U92</f>
        <v>шт</v>
      </c>
      <c r="G92" s="46" t="n">
        <f aca="false">V92</f>
        <v>7</v>
      </c>
      <c r="H92" s="47"/>
      <c r="I92" s="47"/>
      <c r="J92" s="48"/>
      <c r="K92" s="49" t="n">
        <f aca="false">Y92</f>
        <v>146</v>
      </c>
      <c r="L92" s="50"/>
      <c r="M92" s="51" t="n">
        <f aca="false">G92*L92</f>
        <v>0</v>
      </c>
      <c r="N92" s="52"/>
      <c r="Q92" s="53" t="n">
        <v>78</v>
      </c>
      <c r="R92" s="54" t="s">
        <v>144</v>
      </c>
      <c r="S92" s="55" t="s">
        <v>29</v>
      </c>
      <c r="T92" s="64" t="s">
        <v>145</v>
      </c>
      <c r="U92" s="53" t="s">
        <v>31</v>
      </c>
      <c r="V92" s="57" t="n">
        <v>7</v>
      </c>
      <c r="W92" s="58" t="s">
        <v>32</v>
      </c>
      <c r="X92" s="58"/>
      <c r="Y92" s="59" t="n">
        <v>146</v>
      </c>
      <c r="Z92" s="60" t="n">
        <f aca="false">V92*Y92</f>
        <v>1022</v>
      </c>
      <c r="AA92" s="5"/>
    </row>
    <row r="93" s="6" customFormat="true" ht="39.75" hidden="false" customHeight="true" outlineLevel="0" collapsed="false">
      <c r="B93" s="42"/>
      <c r="C93" s="43" t="n">
        <f aca="false">Q93</f>
        <v>79</v>
      </c>
      <c r="D93" s="44" t="str">
        <f aca="false">R93</f>
        <v>Лестница телескопическая высота 4.4 м</v>
      </c>
      <c r="E93" s="45" t="str">
        <f aca="false">S93</f>
        <v>Национальный режим не предоставляется – ограничение</v>
      </c>
      <c r="F93" s="43" t="str">
        <f aca="false">U93</f>
        <v>шт</v>
      </c>
      <c r="G93" s="46" t="n">
        <f aca="false">V93</f>
        <v>5</v>
      </c>
      <c r="H93" s="47"/>
      <c r="I93" s="47"/>
      <c r="J93" s="48"/>
      <c r="K93" s="49" t="n">
        <f aca="false">Y93</f>
        <v>426</v>
      </c>
      <c r="L93" s="50"/>
      <c r="M93" s="51" t="n">
        <f aca="false">G93*L93</f>
        <v>0</v>
      </c>
      <c r="N93" s="52"/>
      <c r="Q93" s="53" t="n">
        <v>79</v>
      </c>
      <c r="R93" s="54" t="s">
        <v>146</v>
      </c>
      <c r="S93" s="55" t="s">
        <v>29</v>
      </c>
      <c r="T93" s="73" t="s">
        <v>147</v>
      </c>
      <c r="U93" s="53" t="s">
        <v>31</v>
      </c>
      <c r="V93" s="57" t="n">
        <v>5</v>
      </c>
      <c r="W93" s="58" t="s">
        <v>32</v>
      </c>
      <c r="X93" s="58"/>
      <c r="Y93" s="59" t="n">
        <v>426</v>
      </c>
      <c r="Z93" s="60" t="n">
        <f aca="false">V93*Y93</f>
        <v>2130</v>
      </c>
      <c r="AA93" s="5"/>
    </row>
    <row r="94" s="6" customFormat="true" ht="39.75" hidden="false" customHeight="true" outlineLevel="0" collapsed="false">
      <c r="B94" s="42"/>
      <c r="C94" s="43" t="n">
        <f aca="false">Q94</f>
        <v>80</v>
      </c>
      <c r="D94" s="44" t="str">
        <f aca="false">R94</f>
        <v>Линейка/угольник строительный 112х76мм, металл</v>
      </c>
      <c r="E94" s="45" t="str">
        <f aca="false">S94</f>
        <v>Национальный режим не предоставляется – преимущество</v>
      </c>
      <c r="F94" s="43" t="str">
        <f aca="false">U94</f>
        <v>шт</v>
      </c>
      <c r="G94" s="46" t="n">
        <f aca="false">V94</f>
        <v>2</v>
      </c>
      <c r="H94" s="47"/>
      <c r="I94" s="47"/>
      <c r="J94" s="48"/>
      <c r="K94" s="49" t="n">
        <f aca="false">Y94</f>
        <v>636</v>
      </c>
      <c r="L94" s="50"/>
      <c r="M94" s="51" t="n">
        <f aca="false">G94*L94</f>
        <v>0</v>
      </c>
      <c r="N94" s="52"/>
      <c r="Q94" s="53" t="n">
        <v>80</v>
      </c>
      <c r="R94" s="54" t="s">
        <v>148</v>
      </c>
      <c r="S94" s="61" t="s">
        <v>34</v>
      </c>
      <c r="T94" s="67" t="s">
        <v>149</v>
      </c>
      <c r="U94" s="53" t="s">
        <v>31</v>
      </c>
      <c r="V94" s="57" t="n">
        <v>2</v>
      </c>
      <c r="W94" s="58" t="s">
        <v>32</v>
      </c>
      <c r="X94" s="58"/>
      <c r="Y94" s="59" t="n">
        <v>636</v>
      </c>
      <c r="Z94" s="60" t="n">
        <f aca="false">V94*Y94</f>
        <v>1272</v>
      </c>
      <c r="AA94" s="5"/>
    </row>
    <row r="95" s="6" customFormat="true" ht="39.75" hidden="false" customHeight="true" outlineLevel="0" collapsed="false">
      <c r="B95" s="42"/>
      <c r="C95" s="43" t="n">
        <f aca="false">Q95</f>
        <v>81</v>
      </c>
      <c r="D95" s="44" t="str">
        <f aca="false">R95</f>
        <v>Лопата снеговая  </v>
      </c>
      <c r="E95" s="45" t="str">
        <f aca="false">S95</f>
        <v>Национальный режим не предоставляется – преимущество</v>
      </c>
      <c r="F95" s="43" t="str">
        <f aca="false">U95</f>
        <v>шт</v>
      </c>
      <c r="G95" s="46" t="n">
        <f aca="false">V95</f>
        <v>4</v>
      </c>
      <c r="H95" s="47"/>
      <c r="I95" s="47"/>
      <c r="J95" s="48"/>
      <c r="K95" s="49" t="n">
        <f aca="false">Y95</f>
        <v>766</v>
      </c>
      <c r="L95" s="50"/>
      <c r="M95" s="51" t="n">
        <f aca="false">G95*L95</f>
        <v>0</v>
      </c>
      <c r="N95" s="52"/>
      <c r="Q95" s="53" t="n">
        <v>81</v>
      </c>
      <c r="R95" s="66" t="s">
        <v>150</v>
      </c>
      <c r="S95" s="61" t="s">
        <v>34</v>
      </c>
      <c r="T95" s="67" t="s">
        <v>151</v>
      </c>
      <c r="U95" s="53" t="s">
        <v>31</v>
      </c>
      <c r="V95" s="57" t="n">
        <v>4</v>
      </c>
      <c r="W95" s="58" t="s">
        <v>32</v>
      </c>
      <c r="X95" s="58"/>
      <c r="Y95" s="59" t="n">
        <v>766</v>
      </c>
      <c r="Z95" s="60" t="n">
        <f aca="false">V95*Y95</f>
        <v>3064</v>
      </c>
      <c r="AA95" s="5"/>
    </row>
    <row r="96" s="6" customFormat="true" ht="39.75" hidden="false" customHeight="true" outlineLevel="0" collapsed="false">
      <c r="B96" s="42"/>
      <c r="C96" s="43" t="n">
        <f aca="false">Q96</f>
        <v>82</v>
      </c>
      <c r="D96" s="44" t="str">
        <f aca="false">R96</f>
        <v>Лопата совковая NGRS-02 РЕЛЬСОВАЯ СТАЛЬ с деревянным черенком </v>
      </c>
      <c r="E96" s="45" t="str">
        <f aca="false">S96</f>
        <v>Национальный режим не предоставляется – преимущество</v>
      </c>
      <c r="F96" s="43" t="str">
        <f aca="false">U96</f>
        <v>шт</v>
      </c>
      <c r="G96" s="46" t="n">
        <f aca="false">V96</f>
        <v>18</v>
      </c>
      <c r="H96" s="47"/>
      <c r="I96" s="47"/>
      <c r="J96" s="48"/>
      <c r="K96" s="49" t="n">
        <f aca="false">Y96</f>
        <v>407</v>
      </c>
      <c r="L96" s="50"/>
      <c r="M96" s="51" t="n">
        <f aca="false">G96*L96</f>
        <v>0</v>
      </c>
      <c r="N96" s="52"/>
      <c r="Q96" s="53" t="n">
        <v>82</v>
      </c>
      <c r="R96" s="66" t="s">
        <v>152</v>
      </c>
      <c r="S96" s="61" t="s">
        <v>34</v>
      </c>
      <c r="T96" s="62" t="s">
        <v>151</v>
      </c>
      <c r="U96" s="53" t="s">
        <v>31</v>
      </c>
      <c r="V96" s="57" t="n">
        <v>18</v>
      </c>
      <c r="W96" s="58" t="s">
        <v>32</v>
      </c>
      <c r="X96" s="58"/>
      <c r="Y96" s="59" t="n">
        <v>407</v>
      </c>
      <c r="Z96" s="60" t="n">
        <f aca="false">V96*Y96</f>
        <v>7326</v>
      </c>
      <c r="AA96" s="5"/>
    </row>
    <row r="97" s="6" customFormat="true" ht="39.75" hidden="false" customHeight="true" outlineLevel="0" collapsed="false">
      <c r="B97" s="42"/>
      <c r="C97" s="43" t="n">
        <f aca="false">Q97</f>
        <v>83</v>
      </c>
      <c r="D97" s="44" t="str">
        <f aca="false">R97</f>
        <v>Лопата штыковая с черенком из рельсовой стали (СП)</v>
      </c>
      <c r="E97" s="45" t="str">
        <f aca="false">S97</f>
        <v>Национальный режим не предоставляется – преимущество</v>
      </c>
      <c r="F97" s="43" t="str">
        <f aca="false">U97</f>
        <v>шт</v>
      </c>
      <c r="G97" s="46" t="n">
        <f aca="false">V97</f>
        <v>10</v>
      </c>
      <c r="H97" s="47"/>
      <c r="I97" s="47"/>
      <c r="J97" s="48"/>
      <c r="K97" s="49" t="n">
        <f aca="false">Y97</f>
        <v>749</v>
      </c>
      <c r="L97" s="50"/>
      <c r="M97" s="51" t="n">
        <f aca="false">G97*L97</f>
        <v>0</v>
      </c>
      <c r="N97" s="52"/>
      <c r="Q97" s="53" t="n">
        <v>83</v>
      </c>
      <c r="R97" s="63" t="s">
        <v>153</v>
      </c>
      <c r="S97" s="61" t="s">
        <v>34</v>
      </c>
      <c r="T97" s="62" t="s">
        <v>151</v>
      </c>
      <c r="U97" s="53" t="s">
        <v>31</v>
      </c>
      <c r="V97" s="57" t="n">
        <v>10</v>
      </c>
      <c r="W97" s="58" t="s">
        <v>32</v>
      </c>
      <c r="X97" s="58"/>
      <c r="Y97" s="59" t="n">
        <v>749</v>
      </c>
      <c r="Z97" s="60" t="n">
        <f aca="false">V97*Y97</f>
        <v>7490</v>
      </c>
      <c r="AA97" s="5"/>
    </row>
    <row r="98" s="6" customFormat="true" ht="39.75" hidden="false" customHeight="true" outlineLevel="0" collapsed="false">
      <c r="B98" s="42"/>
      <c r="C98" s="43" t="n">
        <f aca="false">Q98</f>
        <v>84</v>
      </c>
      <c r="D98" s="44" t="str">
        <f aca="false">R98</f>
        <v>Лопата эргономичная с двумя V-образными ручками Inforce 420x400 мм 06-12-25</v>
      </c>
      <c r="E98" s="45" t="str">
        <f aca="false">S98</f>
        <v>Национальный режим не предоставляется – преимущество</v>
      </c>
      <c r="F98" s="43" t="str">
        <f aca="false">U98</f>
        <v>шт</v>
      </c>
      <c r="G98" s="46" t="n">
        <f aca="false">V98</f>
        <v>4</v>
      </c>
      <c r="H98" s="47"/>
      <c r="I98" s="47"/>
      <c r="J98" s="48"/>
      <c r="K98" s="49" t="n">
        <f aca="false">Y98</f>
        <v>2626</v>
      </c>
      <c r="L98" s="50"/>
      <c r="M98" s="51" t="n">
        <f aca="false">G98*L98</f>
        <v>0</v>
      </c>
      <c r="N98" s="52"/>
      <c r="Q98" s="53" t="n">
        <v>84</v>
      </c>
      <c r="R98" s="66" t="s">
        <v>154</v>
      </c>
      <c r="S98" s="61" t="s">
        <v>34</v>
      </c>
      <c r="T98" s="62" t="s">
        <v>151</v>
      </c>
      <c r="U98" s="53" t="s">
        <v>31</v>
      </c>
      <c r="V98" s="57" t="n">
        <v>4</v>
      </c>
      <c r="W98" s="58" t="s">
        <v>32</v>
      </c>
      <c r="X98" s="58"/>
      <c r="Y98" s="59" t="n">
        <v>2626</v>
      </c>
      <c r="Z98" s="60" t="n">
        <f aca="false">V98*Y98</f>
        <v>10504</v>
      </c>
      <c r="AA98" s="5"/>
    </row>
    <row r="99" s="6" customFormat="true" ht="39.75" hidden="false" customHeight="true" outlineLevel="0" collapsed="false">
      <c r="B99" s="42"/>
      <c r="C99" s="43" t="n">
        <f aca="false">Q99</f>
        <v>85</v>
      </c>
      <c r="D99" s="44" t="str">
        <f aca="false">R99</f>
        <v>Манометр М2 радиальный тм-510р.00 0…6 кгс/см2 м20х1.5 кл.1.5, цвет-серый 00000006823 РОСМА</v>
      </c>
      <c r="E99" s="45" t="str">
        <f aca="false">S99</f>
        <v>Национальный режим не предоставляется – ограничение</v>
      </c>
      <c r="F99" s="43" t="str">
        <f aca="false">U99</f>
        <v>шт</v>
      </c>
      <c r="G99" s="46" t="n">
        <f aca="false">V99</f>
        <v>12</v>
      </c>
      <c r="H99" s="47"/>
      <c r="I99" s="47"/>
      <c r="J99" s="48"/>
      <c r="K99" s="49" t="n">
        <f aca="false">Y99</f>
        <v>826</v>
      </c>
      <c r="L99" s="50"/>
      <c r="M99" s="51" t="n">
        <f aca="false">G99*L99</f>
        <v>0</v>
      </c>
      <c r="N99" s="52"/>
      <c r="Q99" s="53" t="n">
        <v>85</v>
      </c>
      <c r="R99" s="54" t="s">
        <v>155</v>
      </c>
      <c r="S99" s="55" t="s">
        <v>29</v>
      </c>
      <c r="T99" s="64" t="s">
        <v>156</v>
      </c>
      <c r="U99" s="53" t="s">
        <v>31</v>
      </c>
      <c r="V99" s="57" t="n">
        <v>12</v>
      </c>
      <c r="W99" s="58" t="s">
        <v>32</v>
      </c>
      <c r="X99" s="58"/>
      <c r="Y99" s="59" t="n">
        <v>826</v>
      </c>
      <c r="Z99" s="60" t="n">
        <f aca="false">V99*Y99</f>
        <v>9912</v>
      </c>
      <c r="AA99" s="5"/>
    </row>
    <row r="100" s="6" customFormat="true" ht="39.75" hidden="false" customHeight="true" outlineLevel="0" collapsed="false">
      <c r="B100" s="42"/>
      <c r="C100" s="43" t="n">
        <f aca="false">Q100</f>
        <v>86</v>
      </c>
      <c r="D100" s="44" t="str">
        <f aca="false">R100</f>
        <v>Манометр ТМ-510.05- диапазон давления-от 0 до 0,16 МПа резьба G½ / М20×1,5</v>
      </c>
      <c r="E100" s="45" t="str">
        <f aca="false">S100</f>
        <v>Национальный режим не предоставляется – ограничение</v>
      </c>
      <c r="F100" s="43" t="str">
        <f aca="false">U100</f>
        <v>шт</v>
      </c>
      <c r="G100" s="46" t="n">
        <f aca="false">V100</f>
        <v>6</v>
      </c>
      <c r="H100" s="47"/>
      <c r="I100" s="47"/>
      <c r="J100" s="48"/>
      <c r="K100" s="49" t="n">
        <f aca="false">Y100</f>
        <v>3766</v>
      </c>
      <c r="L100" s="50"/>
      <c r="M100" s="51" t="n">
        <f aca="false">G100*L100</f>
        <v>0</v>
      </c>
      <c r="N100" s="52"/>
      <c r="Q100" s="53" t="n">
        <v>86</v>
      </c>
      <c r="R100" s="72" t="s">
        <v>157</v>
      </c>
      <c r="S100" s="55" t="s">
        <v>29</v>
      </c>
      <c r="T100" s="64" t="s">
        <v>156</v>
      </c>
      <c r="U100" s="53" t="s">
        <v>31</v>
      </c>
      <c r="V100" s="57" t="n">
        <v>6</v>
      </c>
      <c r="W100" s="58" t="s">
        <v>32</v>
      </c>
      <c r="X100" s="58"/>
      <c r="Y100" s="59" t="n">
        <v>3766</v>
      </c>
      <c r="Z100" s="60" t="n">
        <f aca="false">V100*Y100</f>
        <v>22596</v>
      </c>
      <c r="AA100" s="5"/>
    </row>
    <row r="101" s="6" customFormat="true" ht="39.75" hidden="false" customHeight="true" outlineLevel="0" collapsed="false">
      <c r="B101" s="42"/>
      <c r="C101" s="43" t="n">
        <f aca="false">Q101</f>
        <v>87</v>
      </c>
      <c r="D101" s="44" t="str">
        <f aca="false">R101</f>
        <v>Манометр ТМ-510.05- диапазон давления-от 0 до 0,25 МПа резьба G½ / М20×1,5</v>
      </c>
      <c r="E101" s="45" t="str">
        <f aca="false">S101</f>
        <v>Национальный режим не предоставляется – ограничение</v>
      </c>
      <c r="F101" s="43" t="str">
        <f aca="false">U101</f>
        <v>шт</v>
      </c>
      <c r="G101" s="46" t="n">
        <f aca="false">V101</f>
        <v>4</v>
      </c>
      <c r="H101" s="47"/>
      <c r="I101" s="47"/>
      <c r="J101" s="48"/>
      <c r="K101" s="49" t="n">
        <f aca="false">Y101</f>
        <v>3766</v>
      </c>
      <c r="L101" s="50"/>
      <c r="M101" s="51" t="n">
        <f aca="false">G101*L101</f>
        <v>0</v>
      </c>
      <c r="N101" s="52"/>
      <c r="Q101" s="53" t="n">
        <v>87</v>
      </c>
      <c r="R101" s="72" t="s">
        <v>158</v>
      </c>
      <c r="S101" s="55" t="s">
        <v>29</v>
      </c>
      <c r="T101" s="64" t="s">
        <v>156</v>
      </c>
      <c r="U101" s="53" t="s">
        <v>31</v>
      </c>
      <c r="V101" s="57" t="n">
        <v>4</v>
      </c>
      <c r="W101" s="58" t="s">
        <v>32</v>
      </c>
      <c r="X101" s="58"/>
      <c r="Y101" s="59" t="n">
        <v>3766</v>
      </c>
      <c r="Z101" s="60" t="n">
        <f aca="false">V101*Y101</f>
        <v>15064</v>
      </c>
      <c r="AA101" s="5"/>
    </row>
    <row r="102" s="6" customFormat="true" ht="39.75" hidden="false" customHeight="true" outlineLevel="0" collapsed="false">
      <c r="B102" s="42"/>
      <c r="C102" s="43" t="n">
        <f aca="false">Q102</f>
        <v>88</v>
      </c>
      <c r="D102" s="44" t="str">
        <f aca="false">R102</f>
        <v>Манометр ТМ-510.05- диапазон давления-от 0 до 1 МПа резьба G½ / М20×1,5</v>
      </c>
      <c r="E102" s="45" t="str">
        <f aca="false">S102</f>
        <v>Национальный режим не предоставляется – ограничение</v>
      </c>
      <c r="F102" s="43" t="str">
        <f aca="false">U102</f>
        <v>шт</v>
      </c>
      <c r="G102" s="46" t="n">
        <f aca="false">V102</f>
        <v>2</v>
      </c>
      <c r="H102" s="47"/>
      <c r="I102" s="47"/>
      <c r="J102" s="48"/>
      <c r="K102" s="49" t="n">
        <f aca="false">Y102</f>
        <v>3766</v>
      </c>
      <c r="L102" s="50"/>
      <c r="M102" s="51" t="n">
        <f aca="false">G102*L102</f>
        <v>0</v>
      </c>
      <c r="N102" s="52"/>
      <c r="Q102" s="53" t="n">
        <v>88</v>
      </c>
      <c r="R102" s="72" t="s">
        <v>159</v>
      </c>
      <c r="S102" s="55" t="s">
        <v>29</v>
      </c>
      <c r="T102" s="64" t="s">
        <v>156</v>
      </c>
      <c r="U102" s="53" t="s">
        <v>31</v>
      </c>
      <c r="V102" s="57" t="n">
        <v>2</v>
      </c>
      <c r="W102" s="58" t="s">
        <v>32</v>
      </c>
      <c r="X102" s="58"/>
      <c r="Y102" s="59" t="n">
        <v>3766</v>
      </c>
      <c r="Z102" s="60" t="n">
        <f aca="false">V102*Y102</f>
        <v>7532</v>
      </c>
      <c r="AA102" s="5"/>
    </row>
    <row r="103" s="6" customFormat="true" ht="39.75" hidden="false" customHeight="true" outlineLevel="0" collapsed="false">
      <c r="B103" s="42"/>
      <c r="C103" s="43" t="n">
        <f aca="false">Q103</f>
        <v>89</v>
      </c>
      <c r="D103" s="44" t="str">
        <f aca="false">R103</f>
        <v>Манометр ТМ-610.05- диапазон давления-от 0 до 2.5 МПа резьба G½ / М20×1,5</v>
      </c>
      <c r="E103" s="45" t="str">
        <f aca="false">S103</f>
        <v>Национальный режим не предоставляется – ограничение</v>
      </c>
      <c r="F103" s="43" t="str">
        <f aca="false">U103</f>
        <v>шт</v>
      </c>
      <c r="G103" s="46" t="n">
        <f aca="false">V103</f>
        <v>2</v>
      </c>
      <c r="H103" s="47"/>
      <c r="I103" s="47"/>
      <c r="J103" s="48"/>
      <c r="K103" s="49" t="n">
        <f aca="false">Y103</f>
        <v>3766</v>
      </c>
      <c r="L103" s="50"/>
      <c r="M103" s="51" t="n">
        <f aca="false">G103*L103</f>
        <v>0</v>
      </c>
      <c r="N103" s="52"/>
      <c r="Q103" s="53" t="n">
        <v>89</v>
      </c>
      <c r="R103" s="72" t="s">
        <v>160</v>
      </c>
      <c r="S103" s="55" t="s">
        <v>29</v>
      </c>
      <c r="T103" s="64" t="s">
        <v>156</v>
      </c>
      <c r="U103" s="53" t="s">
        <v>31</v>
      </c>
      <c r="V103" s="57" t="n">
        <v>2</v>
      </c>
      <c r="W103" s="58" t="s">
        <v>32</v>
      </c>
      <c r="X103" s="58"/>
      <c r="Y103" s="59" t="n">
        <v>3766</v>
      </c>
      <c r="Z103" s="60" t="n">
        <f aca="false">V103*Y103</f>
        <v>7532</v>
      </c>
      <c r="AA103" s="5"/>
    </row>
    <row r="104" s="6" customFormat="true" ht="39.75" hidden="false" customHeight="true" outlineLevel="0" collapsed="false">
      <c r="B104" s="42"/>
      <c r="C104" s="43" t="n">
        <f aca="false">Q104</f>
        <v>90</v>
      </c>
      <c r="D104" s="44" t="str">
        <f aca="false">R104</f>
        <v>Масло силиконовое ПМС-1000, 500 мл 09-3908 REXANT</v>
      </c>
      <c r="E104" s="45" t="str">
        <f aca="false">S104</f>
        <v>Национальный режим не предоставляется – преимущество</v>
      </c>
      <c r="F104" s="43" t="str">
        <f aca="false">U104</f>
        <v>шт</v>
      </c>
      <c r="G104" s="46" t="n">
        <f aca="false">V104</f>
        <v>1</v>
      </c>
      <c r="H104" s="47"/>
      <c r="I104" s="47"/>
      <c r="J104" s="48"/>
      <c r="K104" s="49" t="n">
        <f aca="false">Y104</f>
        <v>2416</v>
      </c>
      <c r="L104" s="50"/>
      <c r="M104" s="51" t="n">
        <f aca="false">G104*L104</f>
        <v>0</v>
      </c>
      <c r="N104" s="52"/>
      <c r="Q104" s="53" t="n">
        <v>90</v>
      </c>
      <c r="R104" s="54" t="s">
        <v>161</v>
      </c>
      <c r="S104" s="61" t="s">
        <v>34</v>
      </c>
      <c r="T104" s="77" t="s">
        <v>162</v>
      </c>
      <c r="U104" s="53" t="s">
        <v>31</v>
      </c>
      <c r="V104" s="57" t="n">
        <v>1</v>
      </c>
      <c r="W104" s="58" t="s">
        <v>32</v>
      </c>
      <c r="X104" s="58"/>
      <c r="Y104" s="59" t="n">
        <v>2416</v>
      </c>
      <c r="Z104" s="60" t="n">
        <f aca="false">V104*Y104</f>
        <v>2416</v>
      </c>
      <c r="AA104" s="5"/>
    </row>
    <row r="105" s="6" customFormat="true" ht="90.75" hidden="false" customHeight="true" outlineLevel="0" collapsed="false">
      <c r="B105" s="42"/>
      <c r="C105" s="43" t="n">
        <f aca="false">Q105</f>
        <v>91</v>
      </c>
      <c r="D105" s="44" t="str">
        <f aca="false">R105</f>
        <v>Маслостанция, помпа электрогидравлическая двустороннего действия MPE-700-0,75-2Р Давление, бар/МПа- 700/70, Напряжение, В / Гц - 220 / 50, Мощность, кВт- 0,75, Объем маслобака, л - 7, Тип привода- электрический, Производительность при давлении 700 бар, л/мин- 0,9, Производительность на холостом ходу (до 70 бар), л/мин- 5 </v>
      </c>
      <c r="E105" s="45" t="str">
        <f aca="false">S105</f>
        <v>Национальный режим не предоставляется – ограничение</v>
      </c>
      <c r="F105" s="43" t="str">
        <f aca="false">U105</f>
        <v>шт</v>
      </c>
      <c r="G105" s="46" t="n">
        <f aca="false">V105</f>
        <v>1</v>
      </c>
      <c r="H105" s="47"/>
      <c r="I105" s="47"/>
      <c r="J105" s="48"/>
      <c r="K105" s="49" t="n">
        <f aca="false">Y105</f>
        <v>77016</v>
      </c>
      <c r="L105" s="50"/>
      <c r="M105" s="51" t="n">
        <f aca="false">G105*L105</f>
        <v>0</v>
      </c>
      <c r="N105" s="52"/>
      <c r="Q105" s="53" t="n">
        <v>91</v>
      </c>
      <c r="R105" s="54" t="s">
        <v>163</v>
      </c>
      <c r="S105" s="55" t="s">
        <v>29</v>
      </c>
      <c r="T105" s="70" t="s">
        <v>164</v>
      </c>
      <c r="U105" s="53" t="s">
        <v>31</v>
      </c>
      <c r="V105" s="57" t="n">
        <v>1</v>
      </c>
      <c r="W105" s="58" t="s">
        <v>32</v>
      </c>
      <c r="X105" s="58"/>
      <c r="Y105" s="59" t="n">
        <v>77016</v>
      </c>
      <c r="Z105" s="60" t="n">
        <f aca="false">V105*Y105</f>
        <v>77016</v>
      </c>
      <c r="AA105" s="5"/>
    </row>
    <row r="106" s="6" customFormat="true" ht="39.75" hidden="false" customHeight="true" outlineLevel="0" collapsed="false">
      <c r="B106" s="42"/>
      <c r="C106" s="43" t="n">
        <f aca="false">Q106</f>
        <v>92</v>
      </c>
      <c r="D106" s="44" t="str">
        <f aca="false">R106</f>
        <v>Мат раскройный стандартный Brother ScanNcut 305x305 мм (CAMATM12)</v>
      </c>
      <c r="E106" s="45" t="str">
        <f aca="false">S106</f>
        <v>Национальный режим не предоставляется – ограничение</v>
      </c>
      <c r="F106" s="43" t="str">
        <f aca="false">U106</f>
        <v>шт</v>
      </c>
      <c r="G106" s="46" t="n">
        <f aca="false">V106</f>
        <v>4</v>
      </c>
      <c r="H106" s="47"/>
      <c r="I106" s="47"/>
      <c r="J106" s="48"/>
      <c r="K106" s="49" t="n">
        <f aca="false">Y106</f>
        <v>4116</v>
      </c>
      <c r="L106" s="50"/>
      <c r="M106" s="51" t="n">
        <f aca="false">G106*L106</f>
        <v>0</v>
      </c>
      <c r="N106" s="52"/>
      <c r="Q106" s="53" t="n">
        <v>92</v>
      </c>
      <c r="R106" s="54" t="s">
        <v>165</v>
      </c>
      <c r="S106" s="55" t="s">
        <v>29</v>
      </c>
      <c r="T106" s="70" t="s">
        <v>166</v>
      </c>
      <c r="U106" s="53" t="s">
        <v>31</v>
      </c>
      <c r="V106" s="57" t="n">
        <v>4</v>
      </c>
      <c r="W106" s="58" t="s">
        <v>32</v>
      </c>
      <c r="X106" s="58"/>
      <c r="Y106" s="59" t="n">
        <v>4116</v>
      </c>
      <c r="Z106" s="60" t="n">
        <f aca="false">V106*Y106</f>
        <v>16464</v>
      </c>
      <c r="AA106" s="5"/>
    </row>
    <row r="107" s="6" customFormat="true" ht="39.75" hidden="false" customHeight="true" outlineLevel="0" collapsed="false">
      <c r="B107" s="42"/>
      <c r="C107" s="43" t="n">
        <f aca="false">Q107</f>
        <v>93</v>
      </c>
      <c r="D107" s="44" t="str">
        <f aca="false">R107</f>
        <v>Мешок белый полипропиленовый 55x105см, комплект по 50шт Gigant 55-105-107</v>
      </c>
      <c r="E107" s="45" t="str">
        <f aca="false">S107</f>
        <v>Национальный режим не предоставляется – ограничение</v>
      </c>
      <c r="F107" s="43" t="str">
        <f aca="false">U107</f>
        <v>шт</v>
      </c>
      <c r="G107" s="46" t="n">
        <f aca="false">V107</f>
        <v>2</v>
      </c>
      <c r="H107" s="47"/>
      <c r="I107" s="47"/>
      <c r="J107" s="48"/>
      <c r="K107" s="49" t="n">
        <f aca="false">Y107</f>
        <v>2066</v>
      </c>
      <c r="L107" s="50"/>
      <c r="M107" s="51" t="n">
        <f aca="false">G107*L107</f>
        <v>0</v>
      </c>
      <c r="N107" s="52"/>
      <c r="Q107" s="53" t="n">
        <v>93</v>
      </c>
      <c r="R107" s="54" t="s">
        <v>167</v>
      </c>
      <c r="S107" s="55" t="s">
        <v>29</v>
      </c>
      <c r="T107" s="70" t="s">
        <v>168</v>
      </c>
      <c r="U107" s="53" t="s">
        <v>31</v>
      </c>
      <c r="V107" s="57" t="n">
        <v>2</v>
      </c>
      <c r="W107" s="58" t="s">
        <v>32</v>
      </c>
      <c r="X107" s="58"/>
      <c r="Y107" s="59" t="n">
        <v>2066</v>
      </c>
      <c r="Z107" s="60" t="n">
        <f aca="false">V107*Y107</f>
        <v>4132</v>
      </c>
      <c r="AA107" s="5"/>
    </row>
    <row r="108" s="6" customFormat="true" ht="39.75" hidden="false" customHeight="true" outlineLevel="0" collapsed="false">
      <c r="B108" s="42"/>
      <c r="C108" s="43" t="n">
        <f aca="false">Q108</f>
        <v>94</v>
      </c>
      <c r="D108" s="44" t="str">
        <f aca="false">R108</f>
        <v>Мешок для строительного мусора 70л 55x95см полипропилен 85 мкм</v>
      </c>
      <c r="E108" s="45" t="str">
        <f aca="false">S108</f>
        <v>Национальный режим не предоставляется – ограничение</v>
      </c>
      <c r="F108" s="43" t="str">
        <f aca="false">U108</f>
        <v>шт</v>
      </c>
      <c r="G108" s="46" t="n">
        <f aca="false">V108</f>
        <v>370</v>
      </c>
      <c r="H108" s="47"/>
      <c r="I108" s="47"/>
      <c r="J108" s="48"/>
      <c r="K108" s="49" t="n">
        <f aca="false">Y108</f>
        <v>41</v>
      </c>
      <c r="L108" s="50"/>
      <c r="M108" s="51" t="n">
        <f aca="false">G108*L108</f>
        <v>0</v>
      </c>
      <c r="N108" s="52"/>
      <c r="Q108" s="53" t="n">
        <v>94</v>
      </c>
      <c r="R108" s="66" t="s">
        <v>169</v>
      </c>
      <c r="S108" s="55" t="s">
        <v>29</v>
      </c>
      <c r="T108" s="73" t="s">
        <v>168</v>
      </c>
      <c r="U108" s="53" t="s">
        <v>31</v>
      </c>
      <c r="V108" s="57" t="n">
        <v>370</v>
      </c>
      <c r="W108" s="58" t="s">
        <v>32</v>
      </c>
      <c r="X108" s="58"/>
      <c r="Y108" s="65" t="n">
        <v>41</v>
      </c>
      <c r="Z108" s="60" t="n">
        <f aca="false">V108*Y108</f>
        <v>15170</v>
      </c>
      <c r="AA108" s="5"/>
    </row>
    <row r="109" s="6" customFormat="true" ht="39.75" hidden="false" customHeight="true" outlineLevel="0" collapsed="false">
      <c r="B109" s="42"/>
      <c r="C109" s="43" t="n">
        <f aca="false">Q109</f>
        <v>95</v>
      </c>
      <c r="D109" s="44" t="str">
        <f aca="false">R109</f>
        <v>Мойка высокого давления DAEWOO DAW 2500SW или эквивалент</v>
      </c>
      <c r="E109" s="45" t="str">
        <f aca="false">S109</f>
        <v>Национальный режим не предоставляется – преимущество</v>
      </c>
      <c r="F109" s="43" t="str">
        <f aca="false">U109</f>
        <v>шт</v>
      </c>
      <c r="G109" s="46" t="n">
        <f aca="false">V109</f>
        <v>3</v>
      </c>
      <c r="H109" s="47"/>
      <c r="I109" s="47"/>
      <c r="J109" s="48"/>
      <c r="K109" s="49" t="n">
        <f aca="false">Y109</f>
        <v>74596</v>
      </c>
      <c r="L109" s="50"/>
      <c r="M109" s="51" t="n">
        <f aca="false">G109*L109</f>
        <v>0</v>
      </c>
      <c r="N109" s="52"/>
      <c r="Q109" s="53" t="n">
        <v>95</v>
      </c>
      <c r="R109" s="66" t="s">
        <v>170</v>
      </c>
      <c r="S109" s="61" t="s">
        <v>34</v>
      </c>
      <c r="T109" s="67" t="s">
        <v>171</v>
      </c>
      <c r="U109" s="53" t="s">
        <v>31</v>
      </c>
      <c r="V109" s="57" t="n">
        <v>3</v>
      </c>
      <c r="W109" s="58" t="s">
        <v>32</v>
      </c>
      <c r="X109" s="58"/>
      <c r="Y109" s="59" t="n">
        <v>74596</v>
      </c>
      <c r="Z109" s="60" t="n">
        <f aca="false">V109*Y109</f>
        <v>223788</v>
      </c>
      <c r="AA109" s="5"/>
    </row>
    <row r="110" s="6" customFormat="true" ht="39.75" hidden="false" customHeight="true" outlineLevel="0" collapsed="false">
      <c r="B110" s="42"/>
      <c r="C110" s="43" t="n">
        <f aca="false">Q110</f>
        <v>96</v>
      </c>
      <c r="D110" s="44" t="str">
        <f aca="false">R110</f>
        <v>Мойка высокого давления Elitech М 2500РКП 204592 или эквивалент</v>
      </c>
      <c r="E110" s="45" t="str">
        <f aca="false">S110</f>
        <v>Национальный режим не предоставляется – преимущество</v>
      </c>
      <c r="F110" s="43" t="str">
        <f aca="false">U110</f>
        <v>шт</v>
      </c>
      <c r="G110" s="46" t="n">
        <f aca="false">V110</f>
        <v>1</v>
      </c>
      <c r="H110" s="47"/>
      <c r="I110" s="47"/>
      <c r="J110" s="48"/>
      <c r="K110" s="49" t="n">
        <f aca="false">Y110</f>
        <v>20916</v>
      </c>
      <c r="L110" s="50"/>
      <c r="M110" s="51" t="n">
        <f aca="false">G110*L110</f>
        <v>0</v>
      </c>
      <c r="N110" s="52"/>
      <c r="Q110" s="53" t="n">
        <v>96</v>
      </c>
      <c r="R110" s="76" t="s">
        <v>172</v>
      </c>
      <c r="S110" s="61" t="s">
        <v>34</v>
      </c>
      <c r="T110" s="67" t="s">
        <v>171</v>
      </c>
      <c r="U110" s="53" t="s">
        <v>31</v>
      </c>
      <c r="V110" s="57" t="n">
        <v>1</v>
      </c>
      <c r="W110" s="58" t="s">
        <v>32</v>
      </c>
      <c r="X110" s="58"/>
      <c r="Y110" s="78" t="n">
        <v>20916</v>
      </c>
      <c r="Z110" s="60" t="n">
        <f aca="false">V110*Y110</f>
        <v>20916</v>
      </c>
      <c r="AA110" s="5"/>
    </row>
    <row r="111" s="6" customFormat="true" ht="39.75" hidden="false" customHeight="true" outlineLevel="0" collapsed="false">
      <c r="B111" s="42"/>
      <c r="C111" s="43" t="n">
        <f aca="false">Q111</f>
        <v>97</v>
      </c>
      <c r="D111" s="44" t="str">
        <f aca="false">R111</f>
        <v>Мойка высокого давления Elitech М 1900РКП 204590 или эквивалент</v>
      </c>
      <c r="E111" s="45" t="str">
        <f aca="false">S111</f>
        <v>Национальный режим не предоставляется – преимущество</v>
      </c>
      <c r="F111" s="43" t="str">
        <f aca="false">U111</f>
        <v>шт</v>
      </c>
      <c r="G111" s="46" t="n">
        <f aca="false">V111</f>
        <v>1</v>
      </c>
      <c r="H111" s="47"/>
      <c r="I111" s="47"/>
      <c r="J111" s="48"/>
      <c r="K111" s="49" t="n">
        <f aca="false">Y111</f>
        <v>12516</v>
      </c>
      <c r="L111" s="50"/>
      <c r="M111" s="51" t="n">
        <f aca="false">G111*L111</f>
        <v>0</v>
      </c>
      <c r="N111" s="52"/>
      <c r="Q111" s="53" t="n">
        <v>97</v>
      </c>
      <c r="R111" s="76" t="s">
        <v>173</v>
      </c>
      <c r="S111" s="61" t="s">
        <v>34</v>
      </c>
      <c r="T111" s="67" t="s">
        <v>171</v>
      </c>
      <c r="U111" s="53" t="s">
        <v>31</v>
      </c>
      <c r="V111" s="57" t="n">
        <v>1</v>
      </c>
      <c r="W111" s="58" t="s">
        <v>32</v>
      </c>
      <c r="X111" s="58"/>
      <c r="Y111" s="78" t="n">
        <v>12516</v>
      </c>
      <c r="Z111" s="60" t="n">
        <f aca="false">V111*Y111</f>
        <v>12516</v>
      </c>
      <c r="AA111" s="5"/>
    </row>
    <row r="112" s="6" customFormat="true" ht="39.75" hidden="false" customHeight="true" outlineLevel="0" collapsed="false">
      <c r="B112" s="42"/>
      <c r="C112" s="43" t="n">
        <f aca="false">Q112</f>
        <v>98</v>
      </c>
      <c r="D112" s="44" t="str">
        <f aca="false">R112</f>
        <v>Муфта LD PRIDE 1'' вн/вн латунь 549733</v>
      </c>
      <c r="E112" s="45" t="str">
        <f aca="false">S112</f>
        <v>Национальный режим не предоставляется – преимущество</v>
      </c>
      <c r="F112" s="43" t="str">
        <f aca="false">U112</f>
        <v>шт</v>
      </c>
      <c r="G112" s="46" t="n">
        <f aca="false">V112</f>
        <v>4</v>
      </c>
      <c r="H112" s="47"/>
      <c r="I112" s="47"/>
      <c r="J112" s="48"/>
      <c r="K112" s="49" t="n">
        <f aca="false">Y112</f>
        <v>256</v>
      </c>
      <c r="L112" s="50"/>
      <c r="M112" s="51" t="n">
        <f aca="false">G112*L112</f>
        <v>0</v>
      </c>
      <c r="N112" s="52"/>
      <c r="Q112" s="53" t="n">
        <v>98</v>
      </c>
      <c r="R112" s="54" t="s">
        <v>174</v>
      </c>
      <c r="S112" s="61" t="s">
        <v>34</v>
      </c>
      <c r="T112" s="68" t="s">
        <v>175</v>
      </c>
      <c r="U112" s="53" t="s">
        <v>31</v>
      </c>
      <c r="V112" s="57" t="n">
        <v>4</v>
      </c>
      <c r="W112" s="58" t="s">
        <v>32</v>
      </c>
      <c r="X112" s="58"/>
      <c r="Y112" s="59" t="n">
        <v>256</v>
      </c>
      <c r="Z112" s="60" t="n">
        <f aca="false">V112*Y112</f>
        <v>1024</v>
      </c>
      <c r="AA112" s="5"/>
    </row>
    <row r="113" s="6" customFormat="true" ht="39.75" hidden="false" customHeight="true" outlineLevel="0" collapsed="false">
      <c r="B113" s="42"/>
      <c r="C113" s="43" t="n">
        <f aca="false">Q113</f>
        <v>99</v>
      </c>
      <c r="D113" s="44" t="str">
        <f aca="false">R113</f>
        <v>Набивка сальниковая УРТ 6x6мм АП-31, 10 пог.м. 25186-набивка_6х6_10пог.м 25186-набивка_6х6_10пог.м</v>
      </c>
      <c r="E113" s="45" t="str">
        <f aca="false">S113</f>
        <v>Национальный режим не предоставляется – преимущество</v>
      </c>
      <c r="F113" s="43" t="str">
        <f aca="false">U113</f>
        <v>шт</v>
      </c>
      <c r="G113" s="46" t="n">
        <f aca="false">V113</f>
        <v>1</v>
      </c>
      <c r="H113" s="47"/>
      <c r="I113" s="47"/>
      <c r="J113" s="48"/>
      <c r="K113" s="49" t="n">
        <f aca="false">Y113</f>
        <v>96</v>
      </c>
      <c r="L113" s="50"/>
      <c r="M113" s="51" t="n">
        <f aca="false">G113*L113</f>
        <v>0</v>
      </c>
      <c r="N113" s="52"/>
      <c r="Q113" s="53" t="n">
        <v>99</v>
      </c>
      <c r="R113" s="63" t="s">
        <v>176</v>
      </c>
      <c r="S113" s="61" t="s">
        <v>34</v>
      </c>
      <c r="T113" s="67" t="s">
        <v>177</v>
      </c>
      <c r="U113" s="53" t="s">
        <v>31</v>
      </c>
      <c r="V113" s="57" t="n">
        <v>1</v>
      </c>
      <c r="W113" s="58" t="s">
        <v>32</v>
      </c>
      <c r="X113" s="58"/>
      <c r="Y113" s="59" t="n">
        <v>96</v>
      </c>
      <c r="Z113" s="60" t="n">
        <f aca="false">V113*Y113</f>
        <v>96</v>
      </c>
      <c r="AA113" s="5"/>
    </row>
    <row r="114" s="6" customFormat="true" ht="39.75" hidden="false" customHeight="true" outlineLevel="0" collapsed="false">
      <c r="B114" s="42"/>
      <c r="C114" s="43" t="n">
        <f aca="false">Q114</f>
        <v>100</v>
      </c>
      <c r="D114" s="44" t="str">
        <f aca="false">R114</f>
        <v>Набор быстросъемный  3 в 1 для подключения шлангов (зеленый)3/4.</v>
      </c>
      <c r="E114" s="45" t="str">
        <f aca="false">S114</f>
        <v>Национальный режим не предоставляется – ограничение</v>
      </c>
      <c r="F114" s="43" t="str">
        <f aca="false">U114</f>
        <v>шт</v>
      </c>
      <c r="G114" s="46" t="n">
        <f aca="false">V114</f>
        <v>2</v>
      </c>
      <c r="H114" s="47"/>
      <c r="I114" s="47"/>
      <c r="J114" s="48"/>
      <c r="K114" s="49" t="n">
        <f aca="false">Y114</f>
        <v>506</v>
      </c>
      <c r="L114" s="50"/>
      <c r="M114" s="51" t="n">
        <f aca="false">G114*L114</f>
        <v>0</v>
      </c>
      <c r="N114" s="52"/>
      <c r="Q114" s="53" t="n">
        <v>100</v>
      </c>
      <c r="R114" s="54" t="s">
        <v>178</v>
      </c>
      <c r="S114" s="55" t="s">
        <v>29</v>
      </c>
      <c r="T114" s="73" t="s">
        <v>30</v>
      </c>
      <c r="U114" s="53" t="s">
        <v>31</v>
      </c>
      <c r="V114" s="57" t="n">
        <v>2</v>
      </c>
      <c r="W114" s="58" t="s">
        <v>32</v>
      </c>
      <c r="X114" s="58"/>
      <c r="Y114" s="59" t="n">
        <v>506</v>
      </c>
      <c r="Z114" s="60" t="n">
        <f aca="false">V114*Y114</f>
        <v>1012</v>
      </c>
      <c r="AA114" s="5"/>
    </row>
    <row r="115" s="6" customFormat="true" ht="39.75" hidden="false" customHeight="true" outlineLevel="0" collapsed="false">
      <c r="B115" s="42"/>
      <c r="C115" s="43" t="n">
        <f aca="false">Q115</f>
        <v>101</v>
      </c>
      <c r="D115" s="44" t="str">
        <f aca="false">R115</f>
        <v>Набор для пайки № 2 Припой ПОС 61 с канифолью 16г канифоль сосновая 20г, кислота паяльная 30мл флюс СКФ 30мл Gigant SS-001</v>
      </c>
      <c r="E115" s="45" t="str">
        <f aca="false">S115</f>
        <v>Национальный режим не предоставляется – преимущество</v>
      </c>
      <c r="F115" s="43" t="str">
        <f aca="false">U115</f>
        <v>шт</v>
      </c>
      <c r="G115" s="46" t="n">
        <f aca="false">V115</f>
        <v>1</v>
      </c>
      <c r="H115" s="47"/>
      <c r="I115" s="47"/>
      <c r="J115" s="48"/>
      <c r="K115" s="49" t="n">
        <f aca="false">Y115</f>
        <v>1116</v>
      </c>
      <c r="L115" s="50"/>
      <c r="M115" s="51" t="n">
        <f aca="false">G115*L115</f>
        <v>0</v>
      </c>
      <c r="N115" s="52"/>
      <c r="Q115" s="53" t="n">
        <v>101</v>
      </c>
      <c r="R115" s="66" t="s">
        <v>179</v>
      </c>
      <c r="S115" s="61" t="s">
        <v>34</v>
      </c>
      <c r="T115" s="67" t="s">
        <v>180</v>
      </c>
      <c r="U115" s="53" t="s">
        <v>31</v>
      </c>
      <c r="V115" s="57" t="n">
        <v>1</v>
      </c>
      <c r="W115" s="58" t="s">
        <v>32</v>
      </c>
      <c r="X115" s="58"/>
      <c r="Y115" s="65" t="n">
        <v>1116</v>
      </c>
      <c r="Z115" s="60" t="n">
        <f aca="false">V115*Y115</f>
        <v>1116</v>
      </c>
      <c r="AA115" s="5"/>
    </row>
    <row r="116" s="6" customFormat="true" ht="39.75" hidden="false" customHeight="true" outlineLevel="0" collapsed="false">
      <c r="B116" s="42"/>
      <c r="C116" s="43" t="n">
        <f aca="false">Q116</f>
        <v>102</v>
      </c>
      <c r="D116" s="44" t="str">
        <f aca="false">R116</f>
        <v>Набор оцинкованных саморезов с прессшайбой в кейсе(400)</v>
      </c>
      <c r="E116" s="45" t="str">
        <f aca="false">S116</f>
        <v>Национальный режим не предоставляется – преимущество</v>
      </c>
      <c r="F116" s="43" t="str">
        <f aca="false">U116</f>
        <v>шт</v>
      </c>
      <c r="G116" s="46" t="n">
        <f aca="false">V116</f>
        <v>4</v>
      </c>
      <c r="H116" s="47"/>
      <c r="I116" s="47"/>
      <c r="J116" s="48"/>
      <c r="K116" s="49" t="n">
        <f aca="false">Y116</f>
        <v>1016</v>
      </c>
      <c r="L116" s="50"/>
      <c r="M116" s="51" t="n">
        <f aca="false">G116*L116</f>
        <v>0</v>
      </c>
      <c r="N116" s="52"/>
      <c r="Q116" s="53" t="n">
        <v>102</v>
      </c>
      <c r="R116" s="54" t="s">
        <v>181</v>
      </c>
      <c r="S116" s="61" t="s">
        <v>34</v>
      </c>
      <c r="T116" s="67" t="s">
        <v>182</v>
      </c>
      <c r="U116" s="53" t="s">
        <v>31</v>
      </c>
      <c r="V116" s="57" t="n">
        <v>4</v>
      </c>
      <c r="W116" s="58" t="s">
        <v>32</v>
      </c>
      <c r="X116" s="58"/>
      <c r="Y116" s="59" t="n">
        <v>1016</v>
      </c>
      <c r="Z116" s="60" t="n">
        <f aca="false">V116*Y116</f>
        <v>4064</v>
      </c>
      <c r="AA116" s="5"/>
    </row>
    <row r="117" s="6" customFormat="true" ht="39.75" hidden="false" customHeight="true" outlineLevel="0" collapsed="false">
      <c r="B117" s="42"/>
      <c r="C117" s="43" t="n">
        <f aca="false">Q117</f>
        <v>103</v>
      </c>
      <c r="D117" s="44" t="str">
        <f aca="false">R117</f>
        <v>Набор стопорных колец СИБРТЕХ D 3 - 32 мм 300 предметов 47600</v>
      </c>
      <c r="E117" s="45" t="str">
        <f aca="false">S117</f>
        <v>Национальный режим не предоставляется – преимущество</v>
      </c>
      <c r="F117" s="43" t="str">
        <f aca="false">U117</f>
        <v>шт</v>
      </c>
      <c r="G117" s="46" t="n">
        <f aca="false">V117</f>
        <v>1</v>
      </c>
      <c r="H117" s="47"/>
      <c r="I117" s="47"/>
      <c r="J117" s="48"/>
      <c r="K117" s="49" t="n">
        <f aca="false">Y117</f>
        <v>566</v>
      </c>
      <c r="L117" s="50"/>
      <c r="M117" s="51" t="n">
        <f aca="false">G117*L117</f>
        <v>0</v>
      </c>
      <c r="N117" s="52"/>
      <c r="Q117" s="53" t="n">
        <v>103</v>
      </c>
      <c r="R117" s="79" t="s">
        <v>183</v>
      </c>
      <c r="S117" s="61" t="s">
        <v>34</v>
      </c>
      <c r="T117" s="67" t="s">
        <v>184</v>
      </c>
      <c r="U117" s="53" t="s">
        <v>31</v>
      </c>
      <c r="V117" s="57" t="n">
        <v>1</v>
      </c>
      <c r="W117" s="58" t="s">
        <v>32</v>
      </c>
      <c r="X117" s="58"/>
      <c r="Y117" s="59" t="n">
        <v>566</v>
      </c>
      <c r="Z117" s="60" t="n">
        <f aca="false">V117*Y117</f>
        <v>566</v>
      </c>
      <c r="AA117" s="5"/>
    </row>
    <row r="118" s="6" customFormat="true" ht="39.75" hidden="false" customHeight="true" outlineLevel="0" collapsed="false">
      <c r="B118" s="42"/>
      <c r="C118" s="43" t="n">
        <f aca="false">Q118</f>
        <v>104</v>
      </c>
      <c r="D118" s="44" t="str">
        <f aca="false">R118</f>
        <v>Набор щупов NORGAU 0.05-1.00 мм х13 200 мм 045159002</v>
      </c>
      <c r="E118" s="45" t="str">
        <f aca="false">S118</f>
        <v>Национальный режим не предоставляется – преимущество</v>
      </c>
      <c r="F118" s="43" t="str">
        <f aca="false">U118</f>
        <v>шт</v>
      </c>
      <c r="G118" s="46" t="n">
        <f aca="false">V118</f>
        <v>1</v>
      </c>
      <c r="H118" s="47"/>
      <c r="I118" s="47"/>
      <c r="J118" s="48"/>
      <c r="K118" s="49" t="n">
        <f aca="false">Y118</f>
        <v>1415</v>
      </c>
      <c r="L118" s="50"/>
      <c r="M118" s="51" t="n">
        <f aca="false">G118*L118</f>
        <v>0</v>
      </c>
      <c r="N118" s="52"/>
      <c r="Q118" s="53" t="n">
        <v>104</v>
      </c>
      <c r="R118" s="79" t="s">
        <v>185</v>
      </c>
      <c r="S118" s="61" t="s">
        <v>34</v>
      </c>
      <c r="T118" s="67" t="s">
        <v>186</v>
      </c>
      <c r="U118" s="53" t="s">
        <v>31</v>
      </c>
      <c r="V118" s="57" t="n">
        <v>1</v>
      </c>
      <c r="W118" s="58" t="s">
        <v>32</v>
      </c>
      <c r="X118" s="58"/>
      <c r="Y118" s="59" t="n">
        <v>1415</v>
      </c>
      <c r="Z118" s="60" t="n">
        <f aca="false">V118*Y118</f>
        <v>1415</v>
      </c>
      <c r="AA118" s="5"/>
    </row>
    <row r="119" s="6" customFormat="true" ht="39.75" hidden="false" customHeight="true" outlineLevel="0" collapsed="false">
      <c r="B119" s="42"/>
      <c r="C119" s="43" t="n">
        <f aca="false">Q119</f>
        <v>105</v>
      </c>
      <c r="D119" s="44" t="str">
        <f aca="false">R119</f>
        <v>Насадка для пенной чистки 1л K-Parts Karcher 9.837-960</v>
      </c>
      <c r="E119" s="45" t="str">
        <f aca="false">S119</f>
        <v>Национальный режим не предоставляется – преимущество</v>
      </c>
      <c r="F119" s="43" t="str">
        <f aca="false">U119</f>
        <v>шт</v>
      </c>
      <c r="G119" s="46" t="n">
        <f aca="false">V119</f>
        <v>1</v>
      </c>
      <c r="H119" s="47"/>
      <c r="I119" s="47"/>
      <c r="J119" s="48"/>
      <c r="K119" s="49" t="n">
        <f aca="false">Y119</f>
        <v>2736</v>
      </c>
      <c r="L119" s="50"/>
      <c r="M119" s="51" t="n">
        <f aca="false">G119*L119</f>
        <v>0</v>
      </c>
      <c r="N119" s="52"/>
      <c r="Q119" s="53" t="n">
        <v>105</v>
      </c>
      <c r="R119" s="79" t="s">
        <v>187</v>
      </c>
      <c r="S119" s="61" t="s">
        <v>34</v>
      </c>
      <c r="T119" s="80" t="s">
        <v>188</v>
      </c>
      <c r="U119" s="53" t="s">
        <v>31</v>
      </c>
      <c r="V119" s="57" t="n">
        <v>1</v>
      </c>
      <c r="W119" s="58" t="s">
        <v>32</v>
      </c>
      <c r="X119" s="58"/>
      <c r="Y119" s="59" t="n">
        <v>2736</v>
      </c>
      <c r="Z119" s="60" t="n">
        <f aca="false">V119*Y119</f>
        <v>2736</v>
      </c>
      <c r="AA119" s="5"/>
    </row>
    <row r="120" s="6" customFormat="true" ht="39.75" hidden="false" customHeight="true" outlineLevel="0" collapsed="false">
      <c r="B120" s="42"/>
      <c r="C120" s="43" t="n">
        <f aca="false">Q120</f>
        <v>106</v>
      </c>
      <c r="D120" s="44" t="str">
        <f aca="false">R120</f>
        <v>Насос дренажный НД-15500Н/35 1100 Вт</v>
      </c>
      <c r="E120" s="45" t="str">
        <f aca="false">S120</f>
        <v>Национальный режим не предоставляется – ограничение</v>
      </c>
      <c r="F120" s="43" t="str">
        <f aca="false">U120</f>
        <v>шт</v>
      </c>
      <c r="G120" s="46" t="n">
        <f aca="false">V120</f>
        <v>2</v>
      </c>
      <c r="H120" s="47"/>
      <c r="I120" s="47"/>
      <c r="J120" s="48"/>
      <c r="K120" s="49" t="n">
        <f aca="false">Y120</f>
        <v>6616</v>
      </c>
      <c r="L120" s="50"/>
      <c r="M120" s="51" t="n">
        <f aca="false">G120*L120</f>
        <v>0</v>
      </c>
      <c r="N120" s="52"/>
      <c r="Q120" s="53" t="n">
        <v>106</v>
      </c>
      <c r="R120" s="81" t="s">
        <v>189</v>
      </c>
      <c r="S120" s="55" t="s">
        <v>29</v>
      </c>
      <c r="T120" s="70" t="s">
        <v>190</v>
      </c>
      <c r="U120" s="53" t="s">
        <v>31</v>
      </c>
      <c r="V120" s="57" t="n">
        <v>2</v>
      </c>
      <c r="W120" s="58" t="s">
        <v>32</v>
      </c>
      <c r="X120" s="58"/>
      <c r="Y120" s="59" t="n">
        <v>6616</v>
      </c>
      <c r="Z120" s="60" t="n">
        <f aca="false">V120*Y120</f>
        <v>13232</v>
      </c>
      <c r="AA120" s="5"/>
    </row>
    <row r="121" s="6" customFormat="true" ht="60" hidden="false" customHeight="true" outlineLevel="0" collapsed="false">
      <c r="B121" s="42"/>
      <c r="C121" s="43" t="n">
        <f aca="false">Q121</f>
        <v>107</v>
      </c>
      <c r="D121" s="44" t="str">
        <f aca="false">R121</f>
        <v>Насос погружной вибрационный Ресанта НВ-10В, верхний забор (ручеек, малыш) 300 Вт, напор 75 м, 22 л/мин, погружение до 3м, 3/4", кабель 10м</v>
      </c>
      <c r="E121" s="45" t="str">
        <f aca="false">S121</f>
        <v>Национальный режим не предоставляется – ограничение</v>
      </c>
      <c r="F121" s="43" t="str">
        <f aca="false">U121</f>
        <v>шт</v>
      </c>
      <c r="G121" s="46" t="n">
        <f aca="false">V121</f>
        <v>1</v>
      </c>
      <c r="H121" s="47"/>
      <c r="I121" s="47"/>
      <c r="J121" s="48"/>
      <c r="K121" s="49" t="n">
        <f aca="false">Y121</f>
        <v>2386</v>
      </c>
      <c r="L121" s="50"/>
      <c r="M121" s="51" t="n">
        <f aca="false">G121*L121</f>
        <v>0</v>
      </c>
      <c r="N121" s="52"/>
      <c r="Q121" s="53" t="n">
        <v>107</v>
      </c>
      <c r="R121" s="82" t="s">
        <v>191</v>
      </c>
      <c r="S121" s="55" t="s">
        <v>29</v>
      </c>
      <c r="T121" s="70" t="s">
        <v>190</v>
      </c>
      <c r="U121" s="53" t="s">
        <v>31</v>
      </c>
      <c r="V121" s="57" t="n">
        <v>1</v>
      </c>
      <c r="W121" s="58" t="s">
        <v>32</v>
      </c>
      <c r="X121" s="58"/>
      <c r="Y121" s="59" t="n">
        <v>2386</v>
      </c>
      <c r="Z121" s="60" t="n">
        <f aca="false">V121*Y121</f>
        <v>2386</v>
      </c>
      <c r="AA121" s="5"/>
    </row>
    <row r="122" s="6" customFormat="true" ht="39.75" hidden="false" customHeight="true" outlineLevel="0" collapsed="false">
      <c r="B122" s="42"/>
      <c r="C122" s="43" t="n">
        <f aca="false">Q122</f>
        <v>108</v>
      </c>
      <c r="D122" s="44" t="str">
        <f aca="false">R122</f>
        <v>Насос ручной роторный бочковый для масел 250мл/об GROZ GR44052 — GNB-25/3R/SPL</v>
      </c>
      <c r="E122" s="45" t="str">
        <f aca="false">S122</f>
        <v>Национальный режим не предоставляется – ограничение</v>
      </c>
      <c r="F122" s="43" t="str">
        <f aca="false">U122</f>
        <v>шт</v>
      </c>
      <c r="G122" s="46" t="n">
        <f aca="false">V122</f>
        <v>1</v>
      </c>
      <c r="H122" s="47"/>
      <c r="I122" s="47"/>
      <c r="J122" s="48"/>
      <c r="K122" s="49" t="n">
        <f aca="false">Y122</f>
        <v>8869</v>
      </c>
      <c r="L122" s="50"/>
      <c r="M122" s="51" t="n">
        <f aca="false">G122*L122</f>
        <v>0</v>
      </c>
      <c r="N122" s="52"/>
      <c r="Q122" s="53" t="n">
        <v>108</v>
      </c>
      <c r="R122" s="83" t="s">
        <v>192</v>
      </c>
      <c r="S122" s="55" t="s">
        <v>29</v>
      </c>
      <c r="T122" s="73" t="s">
        <v>190</v>
      </c>
      <c r="U122" s="53" t="s">
        <v>31</v>
      </c>
      <c r="V122" s="57" t="n">
        <v>1</v>
      </c>
      <c r="W122" s="58" t="s">
        <v>32</v>
      </c>
      <c r="X122" s="58"/>
      <c r="Y122" s="59" t="n">
        <v>8869</v>
      </c>
      <c r="Z122" s="60" t="n">
        <f aca="false">V122*Y122</f>
        <v>8869</v>
      </c>
      <c r="AA122" s="5"/>
    </row>
    <row r="123" s="6" customFormat="true" ht="60.75" hidden="false" customHeight="true" outlineLevel="0" collapsed="false">
      <c r="B123" s="42"/>
      <c r="C123" s="43" t="n">
        <f aca="false">Q123</f>
        <v>109</v>
      </c>
      <c r="D123" s="44" t="str">
        <f aca="false">R123</f>
        <v>Насос погружной бочковой (220В., 75л./​мин., фильтр) для перекачки из бочки дизельного топлива, масла (БАК.00101 олимп "БелАвтоКомплект") электрический 220В⁠</v>
      </c>
      <c r="E123" s="45" t="str">
        <f aca="false">S123</f>
        <v>Национальный режим не предоставляется – ограничение</v>
      </c>
      <c r="F123" s="43" t="str">
        <f aca="false">U123</f>
        <v>шт</v>
      </c>
      <c r="G123" s="46" t="n">
        <f aca="false">V123</f>
        <v>1</v>
      </c>
      <c r="H123" s="47"/>
      <c r="I123" s="47"/>
      <c r="J123" s="48"/>
      <c r="K123" s="49" t="n">
        <f aca="false">Y123</f>
        <v>11246</v>
      </c>
      <c r="L123" s="50"/>
      <c r="M123" s="51" t="n">
        <f aca="false">G123*L123</f>
        <v>0</v>
      </c>
      <c r="N123" s="52"/>
      <c r="Q123" s="53" t="n">
        <v>109</v>
      </c>
      <c r="R123" s="84" t="s">
        <v>193</v>
      </c>
      <c r="S123" s="55" t="s">
        <v>29</v>
      </c>
      <c r="T123" s="73" t="s">
        <v>190</v>
      </c>
      <c r="U123" s="53" t="s">
        <v>31</v>
      </c>
      <c r="V123" s="57" t="n">
        <v>1</v>
      </c>
      <c r="W123" s="58" t="s">
        <v>32</v>
      </c>
      <c r="X123" s="58"/>
      <c r="Y123" s="59" t="n">
        <v>11246</v>
      </c>
      <c r="Z123" s="60" t="n">
        <f aca="false">V123*Y123</f>
        <v>11246</v>
      </c>
      <c r="AA123" s="5"/>
    </row>
    <row r="124" s="6" customFormat="true" ht="39.75" hidden="false" customHeight="true" outlineLevel="0" collapsed="false">
      <c r="B124" s="42"/>
      <c r="C124" s="43" t="n">
        <f aca="false">Q124</f>
        <v>110</v>
      </c>
      <c r="D124" s="44" t="str">
        <f aca="false">R124</f>
        <v>Насос центробежный погружной с комплектом выпускных рукавов ГНОМ 25-50, ТУ 3631-001-40125812-2005</v>
      </c>
      <c r="E124" s="45" t="str">
        <f aca="false">S124</f>
        <v>Национальный режим не предоставляется – ограничение</v>
      </c>
      <c r="F124" s="43" t="str">
        <f aca="false">U124</f>
        <v>шт</v>
      </c>
      <c r="G124" s="46" t="n">
        <f aca="false">V124</f>
        <v>3</v>
      </c>
      <c r="H124" s="47"/>
      <c r="I124" s="47"/>
      <c r="J124" s="48"/>
      <c r="K124" s="49" t="n">
        <f aca="false">Y124</f>
        <v>66016</v>
      </c>
      <c r="L124" s="50"/>
      <c r="M124" s="51" t="n">
        <f aca="false">G124*L124</f>
        <v>0</v>
      </c>
      <c r="N124" s="52"/>
      <c r="Q124" s="53" t="n">
        <v>110</v>
      </c>
      <c r="R124" s="66" t="s">
        <v>194</v>
      </c>
      <c r="S124" s="55" t="s">
        <v>29</v>
      </c>
      <c r="T124" s="73" t="s">
        <v>190</v>
      </c>
      <c r="U124" s="53" t="s">
        <v>31</v>
      </c>
      <c r="V124" s="57" t="n">
        <v>3</v>
      </c>
      <c r="W124" s="58" t="s">
        <v>32</v>
      </c>
      <c r="X124" s="58"/>
      <c r="Y124" s="59" t="n">
        <v>66016</v>
      </c>
      <c r="Z124" s="60" t="n">
        <f aca="false">V124*Y124</f>
        <v>198048</v>
      </c>
      <c r="AA124" s="5"/>
    </row>
    <row r="125" s="6" customFormat="true" ht="39.75" hidden="false" customHeight="true" outlineLevel="0" collapsed="false">
      <c r="B125" s="42"/>
      <c r="C125" s="43" t="n">
        <f aca="false">Q125</f>
        <v>111</v>
      </c>
      <c r="D125" s="44" t="str">
        <f aca="false">R125</f>
        <v>Ниппель LD PRIDE 1/2'' нар/нар латунь 549721. Тип фитинга:ниппель. Тип резьбы:1/2M-1/2M</v>
      </c>
      <c r="E125" s="45" t="str">
        <f aca="false">S125</f>
        <v>Национальный режим не предоставляется – преимущество</v>
      </c>
      <c r="F125" s="43" t="str">
        <f aca="false">U125</f>
        <v>шт</v>
      </c>
      <c r="G125" s="46" t="n">
        <f aca="false">V125</f>
        <v>3</v>
      </c>
      <c r="H125" s="47"/>
      <c r="I125" s="47"/>
      <c r="J125" s="48"/>
      <c r="K125" s="49" t="n">
        <f aca="false">Y125</f>
        <v>96</v>
      </c>
      <c r="L125" s="50"/>
      <c r="M125" s="51" t="n">
        <f aca="false">G125*L125</f>
        <v>0</v>
      </c>
      <c r="N125" s="52"/>
      <c r="Q125" s="53" t="n">
        <v>111</v>
      </c>
      <c r="R125" s="82" t="s">
        <v>195</v>
      </c>
      <c r="S125" s="61" t="s">
        <v>34</v>
      </c>
      <c r="T125" s="67" t="s">
        <v>196</v>
      </c>
      <c r="U125" s="53" t="s">
        <v>31</v>
      </c>
      <c r="V125" s="57" t="n">
        <v>3</v>
      </c>
      <c r="W125" s="58" t="s">
        <v>32</v>
      </c>
      <c r="X125" s="58"/>
      <c r="Y125" s="59" t="n">
        <v>96</v>
      </c>
      <c r="Z125" s="60" t="n">
        <f aca="false">V125*Y125</f>
        <v>288</v>
      </c>
      <c r="AA125" s="5"/>
    </row>
    <row r="126" s="6" customFormat="true" ht="39.75" hidden="false" customHeight="true" outlineLevel="0" collapsed="false">
      <c r="B126" s="42"/>
      <c r="C126" s="43" t="n">
        <f aca="false">Q126</f>
        <v>112</v>
      </c>
      <c r="D126" s="44" t="str">
        <f aca="false">R126</f>
        <v>Ниппель Переходной  LD PRIDE 3/4'' - 1/2'' нар/нар латунь 549718. Тип фитинга:ниппель. Тип резьбы:1/2M-3/4M</v>
      </c>
      <c r="E126" s="45" t="str">
        <f aca="false">S126</f>
        <v>Национальный режим не предоставляется – преимущество</v>
      </c>
      <c r="F126" s="43" t="str">
        <f aca="false">U126</f>
        <v>шт</v>
      </c>
      <c r="G126" s="46" t="n">
        <f aca="false">V126</f>
        <v>2</v>
      </c>
      <c r="H126" s="47"/>
      <c r="I126" s="47"/>
      <c r="J126" s="48"/>
      <c r="K126" s="49" t="n">
        <f aca="false">Y126</f>
        <v>136</v>
      </c>
      <c r="L126" s="50"/>
      <c r="M126" s="51" t="n">
        <f aca="false">G126*L126</f>
        <v>0</v>
      </c>
      <c r="N126" s="52"/>
      <c r="Q126" s="53" t="n">
        <v>112</v>
      </c>
      <c r="R126" s="79" t="s">
        <v>197</v>
      </c>
      <c r="S126" s="61" t="s">
        <v>34</v>
      </c>
      <c r="T126" s="67" t="s">
        <v>196</v>
      </c>
      <c r="U126" s="53" t="s">
        <v>31</v>
      </c>
      <c r="V126" s="57" t="n">
        <v>2</v>
      </c>
      <c r="W126" s="58" t="s">
        <v>32</v>
      </c>
      <c r="X126" s="58"/>
      <c r="Y126" s="59" t="n">
        <v>136</v>
      </c>
      <c r="Z126" s="60" t="n">
        <f aca="false">V126*Y126</f>
        <v>272</v>
      </c>
      <c r="AA126" s="5"/>
    </row>
    <row r="127" s="6" customFormat="true" ht="39.75" hidden="false" customHeight="true" outlineLevel="0" collapsed="false">
      <c r="B127" s="42"/>
      <c r="C127" s="43" t="n">
        <f aca="false">Q127</f>
        <v>113</v>
      </c>
      <c r="D127" s="44" t="str">
        <f aca="false">R127</f>
        <v>Органайзер Бытпласт WORKER, 13, 330х260х50 мм, серый 433240211 </v>
      </c>
      <c r="E127" s="45" t="str">
        <f aca="false">S127</f>
        <v>Национальный режим не предоставляется – ограничение</v>
      </c>
      <c r="F127" s="43" t="str">
        <f aca="false">U127</f>
        <v>шт</v>
      </c>
      <c r="G127" s="46" t="n">
        <f aca="false">V127</f>
        <v>4</v>
      </c>
      <c r="H127" s="47"/>
      <c r="I127" s="47"/>
      <c r="J127" s="48"/>
      <c r="K127" s="49" t="n">
        <f aca="false">Y127</f>
        <v>906</v>
      </c>
      <c r="L127" s="50"/>
      <c r="M127" s="51" t="n">
        <f aca="false">G127*L127</f>
        <v>0</v>
      </c>
      <c r="N127" s="52"/>
      <c r="Q127" s="53" t="n">
        <v>113</v>
      </c>
      <c r="R127" s="79" t="s">
        <v>198</v>
      </c>
      <c r="S127" s="55" t="s">
        <v>29</v>
      </c>
      <c r="T127" s="64" t="s">
        <v>103</v>
      </c>
      <c r="U127" s="53" t="s">
        <v>31</v>
      </c>
      <c r="V127" s="57" t="n">
        <v>4</v>
      </c>
      <c r="W127" s="58" t="s">
        <v>32</v>
      </c>
      <c r="X127" s="58"/>
      <c r="Y127" s="59" t="n">
        <v>906</v>
      </c>
      <c r="Z127" s="60" t="n">
        <f aca="false">V127*Y127</f>
        <v>3624</v>
      </c>
      <c r="AA127" s="5"/>
    </row>
    <row r="128" s="6" customFormat="true" ht="39.75" hidden="false" customHeight="true" outlineLevel="0" collapsed="false">
      <c r="B128" s="42"/>
      <c r="C128" s="43" t="n">
        <f aca="false">Q128</f>
        <v>114</v>
      </c>
      <c r="D128" s="44" t="str">
        <f aca="false">R128</f>
        <v>Пакер инъекционный алюминиевый с цанговой головкой 13х250 мм 50штук</v>
      </c>
      <c r="E128" s="45" t="str">
        <f aca="false">S128</f>
        <v>Национальный режим не предоставляется – преимущество</v>
      </c>
      <c r="F128" s="43" t="str">
        <f aca="false">U128</f>
        <v>шт</v>
      </c>
      <c r="G128" s="46" t="n">
        <f aca="false">V128</f>
        <v>4</v>
      </c>
      <c r="H128" s="47"/>
      <c r="I128" s="47"/>
      <c r="J128" s="48"/>
      <c r="K128" s="49" t="n">
        <f aca="false">Y128</f>
        <v>4666</v>
      </c>
      <c r="L128" s="50"/>
      <c r="M128" s="51" t="n">
        <f aca="false">G128*L128</f>
        <v>0</v>
      </c>
      <c r="N128" s="52"/>
      <c r="Q128" s="53" t="n">
        <v>114</v>
      </c>
      <c r="R128" s="79" t="s">
        <v>199</v>
      </c>
      <c r="S128" s="61" t="s">
        <v>34</v>
      </c>
      <c r="T128" s="68" t="s">
        <v>200</v>
      </c>
      <c r="U128" s="53" t="s">
        <v>31</v>
      </c>
      <c r="V128" s="57" t="n">
        <v>4</v>
      </c>
      <c r="W128" s="58" t="s">
        <v>32</v>
      </c>
      <c r="X128" s="58"/>
      <c r="Y128" s="59" t="n">
        <v>4666</v>
      </c>
      <c r="Z128" s="60" t="n">
        <f aca="false">V128*Y128</f>
        <v>18664</v>
      </c>
      <c r="AA128" s="5"/>
    </row>
    <row r="129" s="6" customFormat="true" ht="39.75" hidden="false" customHeight="true" outlineLevel="0" collapsed="false">
      <c r="B129" s="42"/>
      <c r="C129" s="43" t="n">
        <f aca="false">Q129</f>
        <v>115</v>
      </c>
      <c r="D129" s="44" t="str">
        <f aca="false">R129</f>
        <v>Пистолет цельнометаллический для монтажной пены Blast TAF  </v>
      </c>
      <c r="E129" s="45" t="str">
        <f aca="false">S129</f>
        <v>Национальный режим не предоставляется – преимущество</v>
      </c>
      <c r="F129" s="43" t="str">
        <f aca="false">U129</f>
        <v>шт</v>
      </c>
      <c r="G129" s="46" t="n">
        <f aca="false">V129</f>
        <v>3</v>
      </c>
      <c r="H129" s="47"/>
      <c r="I129" s="47"/>
      <c r="J129" s="48"/>
      <c r="K129" s="49" t="n">
        <f aca="false">Y129</f>
        <v>1216</v>
      </c>
      <c r="L129" s="50"/>
      <c r="M129" s="51" t="n">
        <f aca="false">G129*L129</f>
        <v>0</v>
      </c>
      <c r="N129" s="52"/>
      <c r="Q129" s="53" t="n">
        <v>115</v>
      </c>
      <c r="R129" s="81" t="s">
        <v>201</v>
      </c>
      <c r="S129" s="61" t="s">
        <v>34</v>
      </c>
      <c r="T129" s="68" t="s">
        <v>202</v>
      </c>
      <c r="U129" s="53" t="s">
        <v>31</v>
      </c>
      <c r="V129" s="57" t="n">
        <v>3</v>
      </c>
      <c r="W129" s="58" t="s">
        <v>32</v>
      </c>
      <c r="X129" s="58"/>
      <c r="Y129" s="59" t="n">
        <v>1216</v>
      </c>
      <c r="Z129" s="60" t="n">
        <f aca="false">V129*Y129</f>
        <v>3648</v>
      </c>
      <c r="AA129" s="5"/>
    </row>
    <row r="130" s="6" customFormat="true" ht="82.5" hidden="false" customHeight="true" outlineLevel="0" collapsed="false">
      <c r="B130" s="42"/>
      <c r="C130" s="43" t="n">
        <f aca="false">Q130</f>
        <v>116</v>
      </c>
      <c r="D130" s="44" t="str">
        <f aca="false">R130</f>
        <v>Планка торцовочная из алюминиевого сплава, кондукторная и крепежная планка, направляющий стержень. Материал: алюминиевый сплав с ЧПУ. Длина: 300мм (11,81 дюйма) / 450мм (17,71 дюйма) / 650мм (25,59 дюйма). Цвет: красный/серебристый. Применение: универсальный слот #30 T. Упаковка: 1шт. Т-образный ползунок</v>
      </c>
      <c r="E130" s="45" t="str">
        <f aca="false">S130</f>
        <v>Национальный режим не предоставляется – ограничение</v>
      </c>
      <c r="F130" s="43" t="str">
        <f aca="false">U130</f>
        <v>шт</v>
      </c>
      <c r="G130" s="46" t="n">
        <f aca="false">V130</f>
        <v>2</v>
      </c>
      <c r="H130" s="47"/>
      <c r="I130" s="47"/>
      <c r="J130" s="48"/>
      <c r="K130" s="49" t="n">
        <f aca="false">Y130</f>
        <v>1166</v>
      </c>
      <c r="L130" s="50"/>
      <c r="M130" s="51" t="n">
        <f aca="false">G130*L130</f>
        <v>0</v>
      </c>
      <c r="N130" s="52"/>
      <c r="Q130" s="53" t="n">
        <v>116</v>
      </c>
      <c r="R130" s="76" t="s">
        <v>203</v>
      </c>
      <c r="S130" s="55" t="s">
        <v>29</v>
      </c>
      <c r="T130" s="85" t="s">
        <v>147</v>
      </c>
      <c r="U130" s="53" t="s">
        <v>31</v>
      </c>
      <c r="V130" s="57" t="n">
        <v>2</v>
      </c>
      <c r="W130" s="58" t="s">
        <v>32</v>
      </c>
      <c r="X130" s="58"/>
      <c r="Y130" s="59" t="n">
        <v>1166</v>
      </c>
      <c r="Z130" s="60" t="n">
        <f aca="false">V130*Y130</f>
        <v>2332</v>
      </c>
      <c r="AA130" s="5"/>
    </row>
    <row r="131" s="6" customFormat="true" ht="39.75" hidden="false" customHeight="true" outlineLevel="0" collapsed="false">
      <c r="B131" s="42"/>
      <c r="C131" s="43" t="n">
        <f aca="false">Q131</f>
        <v>117</v>
      </c>
      <c r="D131" s="44" t="str">
        <f aca="false">R131</f>
        <v>Подводка Гибкая для воды Gigant с оплеткой из нержавеющей стали, 1/2"х80 см, г/ш P-80-GW</v>
      </c>
      <c r="E131" s="45" t="str">
        <f aca="false">S131</f>
        <v>Национальный режим не предоставляется – ограничение</v>
      </c>
      <c r="F131" s="43" t="str">
        <f aca="false">U131</f>
        <v>шт</v>
      </c>
      <c r="G131" s="46" t="n">
        <f aca="false">V131</f>
        <v>2</v>
      </c>
      <c r="H131" s="47"/>
      <c r="I131" s="47"/>
      <c r="J131" s="48"/>
      <c r="K131" s="49" t="n">
        <f aca="false">Y131</f>
        <v>266</v>
      </c>
      <c r="L131" s="50"/>
      <c r="M131" s="51" t="n">
        <f aca="false">G131*L131</f>
        <v>0</v>
      </c>
      <c r="N131" s="52"/>
      <c r="Q131" s="53" t="n">
        <v>117</v>
      </c>
      <c r="R131" s="79" t="s">
        <v>204</v>
      </c>
      <c r="S131" s="55" t="s">
        <v>29</v>
      </c>
      <c r="T131" s="86" t="s">
        <v>205</v>
      </c>
      <c r="U131" s="53" t="s">
        <v>31</v>
      </c>
      <c r="V131" s="57" t="n">
        <v>2</v>
      </c>
      <c r="W131" s="58" t="s">
        <v>32</v>
      </c>
      <c r="X131" s="58"/>
      <c r="Y131" s="59" t="n">
        <v>266</v>
      </c>
      <c r="Z131" s="60" t="n">
        <f aca="false">V131*Y131</f>
        <v>532</v>
      </c>
      <c r="AA131" s="5"/>
    </row>
    <row r="132" s="6" customFormat="true" ht="39.75" hidden="false" customHeight="true" outlineLevel="0" collapsed="false">
      <c r="B132" s="42"/>
      <c r="C132" s="43" t="n">
        <f aca="false">Q132</f>
        <v>118</v>
      </c>
      <c r="D132" s="44" t="str">
        <f aca="false">R132</f>
        <v>Покрытие антискользящее алюминиевая полоса с резиновой вставкой, 2 м</v>
      </c>
      <c r="E132" s="45" t="str">
        <f aca="false">S132</f>
        <v>Национальный режим не предоставляется – преимущество</v>
      </c>
      <c r="F132" s="43" t="str">
        <f aca="false">U132</f>
        <v>шт</v>
      </c>
      <c r="G132" s="46" t="n">
        <f aca="false">V132</f>
        <v>5</v>
      </c>
      <c r="H132" s="47"/>
      <c r="I132" s="47"/>
      <c r="J132" s="48"/>
      <c r="K132" s="49" t="n">
        <f aca="false">Y132</f>
        <v>736</v>
      </c>
      <c r="L132" s="50"/>
      <c r="M132" s="51" t="n">
        <f aca="false">G132*L132</f>
        <v>0</v>
      </c>
      <c r="N132" s="52"/>
      <c r="Q132" s="53" t="n">
        <v>118</v>
      </c>
      <c r="R132" s="81" t="s">
        <v>206</v>
      </c>
      <c r="S132" s="61" t="s">
        <v>34</v>
      </c>
      <c r="T132" s="80" t="s">
        <v>207</v>
      </c>
      <c r="U132" s="53" t="s">
        <v>31</v>
      </c>
      <c r="V132" s="57" t="n">
        <v>5</v>
      </c>
      <c r="W132" s="58" t="s">
        <v>32</v>
      </c>
      <c r="X132" s="58"/>
      <c r="Y132" s="59" t="n">
        <v>736</v>
      </c>
      <c r="Z132" s="60" t="n">
        <f aca="false">V132*Y132</f>
        <v>3680</v>
      </c>
      <c r="AA132" s="5"/>
    </row>
    <row r="133" s="6" customFormat="true" ht="39.75" hidden="false" customHeight="true" outlineLevel="0" collapsed="false">
      <c r="B133" s="42"/>
      <c r="C133" s="43" t="n">
        <f aca="false">Q133</f>
        <v>119</v>
      </c>
      <c r="D133" s="44" t="str">
        <f aca="false">R133</f>
        <v>Покрытие антискользящее покрытие Противоскользящий накладной угол-порог 42 мм/23 мм черный 2 метра</v>
      </c>
      <c r="E133" s="45" t="str">
        <f aca="false">S133</f>
        <v>Национальный режим не предоставляется – преимущество</v>
      </c>
      <c r="F133" s="43" t="str">
        <f aca="false">U133</f>
        <v>шт</v>
      </c>
      <c r="G133" s="46" t="n">
        <f aca="false">V133</f>
        <v>5</v>
      </c>
      <c r="H133" s="47"/>
      <c r="I133" s="47"/>
      <c r="J133" s="48"/>
      <c r="K133" s="49" t="n">
        <f aca="false">Y133</f>
        <v>1016</v>
      </c>
      <c r="L133" s="50"/>
      <c r="M133" s="51" t="n">
        <f aca="false">G133*L133</f>
        <v>0</v>
      </c>
      <c r="N133" s="52"/>
      <c r="Q133" s="53" t="n">
        <v>119</v>
      </c>
      <c r="R133" s="81" t="s">
        <v>208</v>
      </c>
      <c r="S133" s="61" t="s">
        <v>34</v>
      </c>
      <c r="T133" s="80" t="s">
        <v>207</v>
      </c>
      <c r="U133" s="53" t="s">
        <v>31</v>
      </c>
      <c r="V133" s="57" t="n">
        <v>5</v>
      </c>
      <c r="W133" s="58" t="s">
        <v>32</v>
      </c>
      <c r="X133" s="58"/>
      <c r="Y133" s="59" t="n">
        <v>1016</v>
      </c>
      <c r="Z133" s="60" t="n">
        <f aca="false">V133*Y133</f>
        <v>5080</v>
      </c>
      <c r="AA133" s="5"/>
    </row>
    <row r="134" s="6" customFormat="true" ht="39.75" hidden="false" customHeight="true" outlineLevel="0" collapsed="false">
      <c r="B134" s="42"/>
      <c r="C134" s="43" t="n">
        <f aca="false">Q134</f>
        <v>120</v>
      </c>
      <c r="D134" s="44" t="str">
        <f aca="false">R134</f>
        <v>Проволока вязальная  Tech-Krep оц. 0,8 мм моток 50м- накл. Tech- Krep 140376</v>
      </c>
      <c r="E134" s="45" t="str">
        <f aca="false">S134</f>
        <v>Национальный режим не предоставляется – преимущество</v>
      </c>
      <c r="F134" s="43" t="str">
        <f aca="false">U134</f>
        <v>шт</v>
      </c>
      <c r="G134" s="46" t="n">
        <f aca="false">V134</f>
        <v>1</v>
      </c>
      <c r="H134" s="47"/>
      <c r="I134" s="47"/>
      <c r="J134" s="48"/>
      <c r="K134" s="49" t="n">
        <f aca="false">Y134</f>
        <v>604</v>
      </c>
      <c r="L134" s="50"/>
      <c r="M134" s="51" t="n">
        <f aca="false">G134*L134</f>
        <v>0</v>
      </c>
      <c r="N134" s="52"/>
      <c r="Q134" s="53" t="n">
        <v>120</v>
      </c>
      <c r="R134" s="79" t="s">
        <v>209</v>
      </c>
      <c r="S134" s="61" t="s">
        <v>34</v>
      </c>
      <c r="T134" s="87" t="s">
        <v>210</v>
      </c>
      <c r="U134" s="53" t="s">
        <v>31</v>
      </c>
      <c r="V134" s="57" t="n">
        <v>1</v>
      </c>
      <c r="W134" s="58" t="s">
        <v>32</v>
      </c>
      <c r="X134" s="58"/>
      <c r="Y134" s="59" t="n">
        <v>604</v>
      </c>
      <c r="Z134" s="60" t="n">
        <f aca="false">V134*Y134</f>
        <v>604</v>
      </c>
      <c r="AA134" s="5"/>
    </row>
    <row r="135" s="6" customFormat="true" ht="39.75" hidden="false" customHeight="true" outlineLevel="0" collapsed="false">
      <c r="B135" s="42"/>
      <c r="C135" s="43" t="n">
        <f aca="false">Q135</f>
        <v>121</v>
      </c>
      <c r="D135" s="44" t="str">
        <f aca="false">R135</f>
        <v>Проволока нержавеющая 1.5мм, марка AISI 304 (08Х18Н10)</v>
      </c>
      <c r="E135" s="45" t="str">
        <f aca="false">S135</f>
        <v>Национальный режим не предоставляется – преимущество</v>
      </c>
      <c r="F135" s="43" t="str">
        <f aca="false">U135</f>
        <v>шт</v>
      </c>
      <c r="G135" s="46" t="n">
        <f aca="false">V135</f>
        <v>1</v>
      </c>
      <c r="H135" s="47"/>
      <c r="I135" s="47"/>
      <c r="J135" s="48"/>
      <c r="K135" s="49" t="n">
        <f aca="false">Y135</f>
        <v>466</v>
      </c>
      <c r="L135" s="50"/>
      <c r="M135" s="51" t="n">
        <f aca="false">G135*L135</f>
        <v>0</v>
      </c>
      <c r="N135" s="52"/>
      <c r="Q135" s="53" t="n">
        <v>121</v>
      </c>
      <c r="R135" s="79" t="s">
        <v>211</v>
      </c>
      <c r="S135" s="61" t="s">
        <v>34</v>
      </c>
      <c r="T135" s="88" t="s">
        <v>212</v>
      </c>
      <c r="U135" s="53" t="s">
        <v>31</v>
      </c>
      <c r="V135" s="57" t="n">
        <v>1</v>
      </c>
      <c r="W135" s="58" t="s">
        <v>32</v>
      </c>
      <c r="X135" s="58"/>
      <c r="Y135" s="59" t="n">
        <v>466</v>
      </c>
      <c r="Z135" s="60" t="n">
        <f aca="false">V135*Y135</f>
        <v>466</v>
      </c>
      <c r="AA135" s="5"/>
    </row>
    <row r="136" s="6" customFormat="true" ht="48" hidden="false" customHeight="true" outlineLevel="0" collapsed="false">
      <c r="B136" s="42"/>
      <c r="C136" s="43" t="n">
        <f aca="false">Q136</f>
        <v>122</v>
      </c>
      <c r="D136" s="44" t="str">
        <f aca="false">R136</f>
        <v>Проволока омедненная сварочная DEKA ER70S-6 (Св-08Г2С-О) 0.8мм 5кг для полуавтоматов при работе с низколегированными и углеродистыми сталями</v>
      </c>
      <c r="E136" s="45" t="str">
        <f aca="false">S136</f>
        <v>Национальный режим не предоставляется – преимущество</v>
      </c>
      <c r="F136" s="43" t="str">
        <f aca="false">U136</f>
        <v>шт</v>
      </c>
      <c r="G136" s="46" t="n">
        <f aca="false">V136</f>
        <v>5</v>
      </c>
      <c r="H136" s="47"/>
      <c r="I136" s="47"/>
      <c r="J136" s="48"/>
      <c r="K136" s="49" t="n">
        <f aca="false">Y136</f>
        <v>1116</v>
      </c>
      <c r="L136" s="50"/>
      <c r="M136" s="51" t="n">
        <f aca="false">G136*L136</f>
        <v>0</v>
      </c>
      <c r="N136" s="52"/>
      <c r="Q136" s="53" t="n">
        <v>122</v>
      </c>
      <c r="R136" s="82" t="s">
        <v>213</v>
      </c>
      <c r="S136" s="61" t="s">
        <v>34</v>
      </c>
      <c r="T136" s="80" t="s">
        <v>214</v>
      </c>
      <c r="U136" s="53" t="s">
        <v>31</v>
      </c>
      <c r="V136" s="57" t="n">
        <v>5</v>
      </c>
      <c r="W136" s="58" t="s">
        <v>32</v>
      </c>
      <c r="X136" s="58"/>
      <c r="Y136" s="59" t="n">
        <v>1116</v>
      </c>
      <c r="Z136" s="60" t="n">
        <f aca="false">V136*Y136</f>
        <v>5580</v>
      </c>
      <c r="AA136" s="5"/>
    </row>
    <row r="137" s="6" customFormat="true" ht="55.5" hidden="false" customHeight="true" outlineLevel="0" collapsed="false">
      <c r="B137" s="42"/>
      <c r="C137" s="43" t="n">
        <f aca="false">Q137</f>
        <v>123</v>
      </c>
      <c r="D137" s="44" t="str">
        <f aca="false">R137</f>
        <v>Пруток EZETEK из нержавеющей стали 8ммх3м хлыст 50326 . Материал:нержавеющая сталь. Покрытие:без покрытия. Длина:3 м. Диаметр проводника:8 мм. Вес нетто:1.2 кг. </v>
      </c>
      <c r="E137" s="45" t="str">
        <f aca="false">S137</f>
        <v>Национальный режим не предоставляется – преимущество</v>
      </c>
      <c r="F137" s="43" t="str">
        <f aca="false">U137</f>
        <v>шт</v>
      </c>
      <c r="G137" s="46" t="n">
        <f aca="false">V137</f>
        <v>1</v>
      </c>
      <c r="H137" s="47"/>
      <c r="I137" s="47"/>
      <c r="J137" s="48"/>
      <c r="K137" s="49" t="n">
        <f aca="false">Y137</f>
        <v>1615</v>
      </c>
      <c r="L137" s="50"/>
      <c r="M137" s="51" t="n">
        <f aca="false">G137*L137</f>
        <v>0</v>
      </c>
      <c r="N137" s="52"/>
      <c r="Q137" s="53" t="n">
        <v>123</v>
      </c>
      <c r="R137" s="79" t="s">
        <v>215</v>
      </c>
      <c r="S137" s="61" t="s">
        <v>34</v>
      </c>
      <c r="T137" s="88" t="s">
        <v>212</v>
      </c>
      <c r="U137" s="53" t="s">
        <v>31</v>
      </c>
      <c r="V137" s="57" t="n">
        <v>1</v>
      </c>
      <c r="W137" s="58" t="s">
        <v>32</v>
      </c>
      <c r="X137" s="58"/>
      <c r="Y137" s="59" t="n">
        <v>1615</v>
      </c>
      <c r="Z137" s="60" t="n">
        <f aca="false">V137*Y137</f>
        <v>1615</v>
      </c>
      <c r="AA137" s="5"/>
    </row>
    <row r="138" s="6" customFormat="true" ht="39.75" hidden="false" customHeight="true" outlineLevel="0" collapsed="false">
      <c r="B138" s="42"/>
      <c r="C138" s="43" t="n">
        <f aca="false">Q138</f>
        <v>124</v>
      </c>
      <c r="D138" s="44" t="str">
        <f aca="false">R138</f>
        <v>Рация Baofeng UV-82 8W (2 режима мощности) или эквивалент</v>
      </c>
      <c r="E138" s="45" t="str">
        <f aca="false">S138</f>
        <v>Национальный режим не предоставляется – ограничение</v>
      </c>
      <c r="F138" s="43" t="str">
        <f aca="false">U138</f>
        <v>шт</v>
      </c>
      <c r="G138" s="46" t="n">
        <f aca="false">V138</f>
        <v>4</v>
      </c>
      <c r="H138" s="47"/>
      <c r="I138" s="47"/>
      <c r="J138" s="48"/>
      <c r="K138" s="49" t="n">
        <f aca="false">Y138</f>
        <v>1736</v>
      </c>
      <c r="L138" s="50"/>
      <c r="M138" s="51" t="n">
        <f aca="false">G138*L138</f>
        <v>0</v>
      </c>
      <c r="N138" s="52"/>
      <c r="Q138" s="53" t="n">
        <v>124</v>
      </c>
      <c r="R138" s="89" t="s">
        <v>216</v>
      </c>
      <c r="S138" s="55" t="s">
        <v>29</v>
      </c>
      <c r="T138" s="86" t="s">
        <v>217</v>
      </c>
      <c r="U138" s="53" t="s">
        <v>31</v>
      </c>
      <c r="V138" s="57" t="n">
        <v>4</v>
      </c>
      <c r="W138" s="58" t="s">
        <v>32</v>
      </c>
      <c r="X138" s="58"/>
      <c r="Y138" s="59" t="n">
        <v>1736</v>
      </c>
      <c r="Z138" s="60" t="n">
        <f aca="false">V138*Y138</f>
        <v>6944</v>
      </c>
      <c r="AA138" s="5"/>
    </row>
    <row r="139" s="6" customFormat="true" ht="39.75" hidden="false" customHeight="true" outlineLevel="0" collapsed="false">
      <c r="B139" s="42"/>
      <c r="C139" s="43" t="n">
        <f aca="false">Q139</f>
        <v>125</v>
      </c>
      <c r="D139" s="44" t="str">
        <f aca="false">R139</f>
        <v>Редуктор углекислотный Сварщик УР-6-6 для сварки, для полуавтомата, баллонный</v>
      </c>
      <c r="E139" s="45" t="str">
        <f aca="false">S139</f>
        <v>Национальный режим не предоставляется – преимущество</v>
      </c>
      <c r="F139" s="43" t="str">
        <f aca="false">U139</f>
        <v>шт</v>
      </c>
      <c r="G139" s="46" t="n">
        <f aca="false">V139</f>
        <v>1</v>
      </c>
      <c r="H139" s="47"/>
      <c r="I139" s="47"/>
      <c r="J139" s="48"/>
      <c r="K139" s="49" t="n">
        <f aca="false">Y139</f>
        <v>1188</v>
      </c>
      <c r="L139" s="50"/>
      <c r="M139" s="51" t="n">
        <f aca="false">G139*L139</f>
        <v>0</v>
      </c>
      <c r="N139" s="52"/>
      <c r="Q139" s="53" t="n">
        <v>125</v>
      </c>
      <c r="R139" s="82" t="s">
        <v>218</v>
      </c>
      <c r="S139" s="61" t="s">
        <v>34</v>
      </c>
      <c r="T139" s="80" t="s">
        <v>219</v>
      </c>
      <c r="U139" s="53" t="s">
        <v>31</v>
      </c>
      <c r="V139" s="57" t="n">
        <v>1</v>
      </c>
      <c r="W139" s="58" t="s">
        <v>32</v>
      </c>
      <c r="X139" s="58"/>
      <c r="Y139" s="59" t="n">
        <v>1188</v>
      </c>
      <c r="Z139" s="60" t="n">
        <f aca="false">V139*Y139</f>
        <v>1188</v>
      </c>
      <c r="AA139" s="5"/>
    </row>
    <row r="140" s="6" customFormat="true" ht="39.75" hidden="false" customHeight="true" outlineLevel="0" collapsed="false">
      <c r="B140" s="42"/>
      <c r="C140" s="43" t="n">
        <f aca="false">Q140</f>
        <v>126</v>
      </c>
      <c r="D140" s="44" t="str">
        <f aca="false">R140</f>
        <v>Рейка водомерная Эколог-Юг М-220</v>
      </c>
      <c r="E140" s="45" t="str">
        <f aca="false">S140</f>
        <v>Национальный режим не предоставляется – преимущество</v>
      </c>
      <c r="F140" s="43" t="str">
        <f aca="false">U140</f>
        <v>шт</v>
      </c>
      <c r="G140" s="46" t="n">
        <f aca="false">V140</f>
        <v>2</v>
      </c>
      <c r="H140" s="47"/>
      <c r="I140" s="47"/>
      <c r="J140" s="48"/>
      <c r="K140" s="49" t="n">
        <f aca="false">Y140</f>
        <v>37016</v>
      </c>
      <c r="L140" s="50"/>
      <c r="M140" s="51" t="n">
        <f aca="false">G140*L140</f>
        <v>0</v>
      </c>
      <c r="N140" s="52"/>
      <c r="Q140" s="53" t="n">
        <v>126</v>
      </c>
      <c r="R140" s="79" t="s">
        <v>220</v>
      </c>
      <c r="S140" s="61" t="s">
        <v>34</v>
      </c>
      <c r="T140" s="68" t="s">
        <v>221</v>
      </c>
      <c r="U140" s="53" t="s">
        <v>31</v>
      </c>
      <c r="V140" s="57" t="n">
        <v>2</v>
      </c>
      <c r="W140" s="58" t="s">
        <v>32</v>
      </c>
      <c r="X140" s="58"/>
      <c r="Y140" s="59" t="n">
        <v>37016</v>
      </c>
      <c r="Z140" s="60" t="n">
        <f aca="false">V140*Y140</f>
        <v>74032</v>
      </c>
      <c r="AA140" s="5"/>
    </row>
    <row r="141" s="6" customFormat="true" ht="39.75" hidden="false" customHeight="true" outlineLevel="0" collapsed="false">
      <c r="B141" s="42"/>
      <c r="C141" s="43" t="n">
        <f aca="false">Q141</f>
        <v>127</v>
      </c>
      <c r="D141" s="44" t="str">
        <f aca="false">R141</f>
        <v>Ремень клиновой A-550 LP PIX</v>
      </c>
      <c r="E141" s="45" t="str">
        <f aca="false">S141</f>
        <v>Национальный режим не предоставляется – ограничение</v>
      </c>
      <c r="F141" s="43" t="str">
        <f aca="false">U141</f>
        <v>шт</v>
      </c>
      <c r="G141" s="46" t="n">
        <f aca="false">V141</f>
        <v>2</v>
      </c>
      <c r="H141" s="47"/>
      <c r="I141" s="47"/>
      <c r="J141" s="48"/>
      <c r="K141" s="49" t="n">
        <f aca="false">Y141</f>
        <v>516</v>
      </c>
      <c r="L141" s="50"/>
      <c r="M141" s="51" t="n">
        <f aca="false">G141*L141</f>
        <v>0</v>
      </c>
      <c r="N141" s="52"/>
      <c r="Q141" s="53" t="n">
        <v>127</v>
      </c>
      <c r="R141" s="81" t="s">
        <v>222</v>
      </c>
      <c r="S141" s="55" t="s">
        <v>29</v>
      </c>
      <c r="T141" s="70" t="s">
        <v>223</v>
      </c>
      <c r="U141" s="53" t="s">
        <v>31</v>
      </c>
      <c r="V141" s="57" t="n">
        <v>2</v>
      </c>
      <c r="W141" s="58" t="s">
        <v>32</v>
      </c>
      <c r="X141" s="58"/>
      <c r="Y141" s="59" t="n">
        <v>516</v>
      </c>
      <c r="Z141" s="60" t="n">
        <f aca="false">V141*Y141</f>
        <v>1032</v>
      </c>
      <c r="AA141" s="5"/>
    </row>
    <row r="142" s="6" customFormat="true" ht="39.75" hidden="false" customHeight="true" outlineLevel="0" collapsed="false">
      <c r="B142" s="42"/>
      <c r="C142" s="43" t="n">
        <f aca="false">Q142</f>
        <v>128</v>
      </c>
      <c r="D142" s="44" t="str">
        <f aca="false">R142</f>
        <v>Ремень стяжной 5-10тн 4 метра усиленный</v>
      </c>
      <c r="E142" s="45" t="str">
        <f aca="false">S142</f>
        <v>Национальный режим не предоставляется – преимущество</v>
      </c>
      <c r="F142" s="43" t="str">
        <f aca="false">U142</f>
        <v>шт</v>
      </c>
      <c r="G142" s="46" t="n">
        <f aca="false">V142</f>
        <v>2</v>
      </c>
      <c r="H142" s="47"/>
      <c r="I142" s="47"/>
      <c r="J142" s="48"/>
      <c r="K142" s="49" t="n">
        <f aca="false">Y142</f>
        <v>936</v>
      </c>
      <c r="L142" s="50"/>
      <c r="M142" s="51" t="n">
        <f aca="false">G142*L142</f>
        <v>0</v>
      </c>
      <c r="N142" s="52"/>
      <c r="Q142" s="53" t="n">
        <v>128</v>
      </c>
      <c r="R142" s="81" t="s">
        <v>224</v>
      </c>
      <c r="S142" s="61" t="s">
        <v>34</v>
      </c>
      <c r="T142" s="68" t="s">
        <v>225</v>
      </c>
      <c r="U142" s="53" t="s">
        <v>31</v>
      </c>
      <c r="V142" s="57" t="n">
        <v>2</v>
      </c>
      <c r="W142" s="58" t="s">
        <v>32</v>
      </c>
      <c r="X142" s="58"/>
      <c r="Y142" s="59" t="n">
        <v>936</v>
      </c>
      <c r="Z142" s="60" t="n">
        <f aca="false">V142*Y142</f>
        <v>1872</v>
      </c>
      <c r="AA142" s="5"/>
    </row>
    <row r="143" s="6" customFormat="true" ht="39.75" hidden="false" customHeight="true" outlineLevel="0" collapsed="false">
      <c r="B143" s="42"/>
      <c r="C143" s="43" t="n">
        <f aca="false">Q143</f>
        <v>129</v>
      </c>
      <c r="D143" s="44" t="str">
        <f aca="false">R143</f>
        <v>Ремень стяжной с крюками 0,75/1,5т (мин.разр. 1,5/3,0т) (25мм) длина 5м</v>
      </c>
      <c r="E143" s="45" t="str">
        <f aca="false">S143</f>
        <v>Национальный режим не предоставляется – преимущество</v>
      </c>
      <c r="F143" s="43" t="str">
        <f aca="false">U143</f>
        <v>шт</v>
      </c>
      <c r="G143" s="46" t="n">
        <f aca="false">V143</f>
        <v>2</v>
      </c>
      <c r="H143" s="47"/>
      <c r="I143" s="47"/>
      <c r="J143" s="48"/>
      <c r="K143" s="49" t="n">
        <f aca="false">Y143</f>
        <v>486</v>
      </c>
      <c r="L143" s="50"/>
      <c r="M143" s="51" t="n">
        <f aca="false">G143*L143</f>
        <v>0</v>
      </c>
      <c r="N143" s="52"/>
      <c r="Q143" s="53" t="n">
        <v>129</v>
      </c>
      <c r="R143" s="79" t="s">
        <v>226</v>
      </c>
      <c r="S143" s="61" t="s">
        <v>34</v>
      </c>
      <c r="T143" s="68" t="s">
        <v>225</v>
      </c>
      <c r="U143" s="53" t="s">
        <v>31</v>
      </c>
      <c r="V143" s="57" t="n">
        <v>2</v>
      </c>
      <c r="W143" s="58" t="s">
        <v>32</v>
      </c>
      <c r="X143" s="58"/>
      <c r="Y143" s="59" t="n">
        <v>486</v>
      </c>
      <c r="Z143" s="60" t="n">
        <f aca="false">V143*Y143</f>
        <v>972</v>
      </c>
      <c r="AA143" s="5"/>
    </row>
    <row r="144" s="6" customFormat="true" ht="89.25" hidden="false" customHeight="true" outlineLevel="0" collapsed="false">
      <c r="B144" s="42"/>
      <c r="C144" s="43" t="n">
        <f aca="false">Q144</f>
        <v>130</v>
      </c>
      <c r="D144" s="44" t="str">
        <f aca="false">R144</f>
        <v>Рукав (шланг)  маслобензостойкий Ø 50мм. Назначение - напорно-всасывающий резиновый рукав с текстильным каркасом и проволочной спиралью. Рабочая среда - минеральные масла на нефтяной основе.  Диаметр внутренний Ø50мм. Рабочее давление не менее 0,3МПа (3,0кгс/см2). ГОСТ 5398-76. Класс Б.</v>
      </c>
      <c r="E144" s="45" t="str">
        <f aca="false">S144</f>
        <v>Национальный режим не предоставляется – ограничение</v>
      </c>
      <c r="F144" s="43" t="str">
        <f aca="false">U144</f>
        <v>м</v>
      </c>
      <c r="G144" s="46" t="n">
        <f aca="false">V144</f>
        <v>20</v>
      </c>
      <c r="H144" s="47"/>
      <c r="I144" s="47"/>
      <c r="J144" s="48"/>
      <c r="K144" s="49" t="n">
        <f aca="false">Y144</f>
        <v>736</v>
      </c>
      <c r="L144" s="50"/>
      <c r="M144" s="51" t="n">
        <f aca="false">G144*L144</f>
        <v>0</v>
      </c>
      <c r="N144" s="52"/>
      <c r="Q144" s="53" t="n">
        <v>130</v>
      </c>
      <c r="R144" s="81" t="s">
        <v>227</v>
      </c>
      <c r="S144" s="55" t="s">
        <v>29</v>
      </c>
      <c r="T144" s="70" t="s">
        <v>228</v>
      </c>
      <c r="U144" s="90" t="s">
        <v>229</v>
      </c>
      <c r="V144" s="57" t="n">
        <v>20</v>
      </c>
      <c r="W144" s="58" t="s">
        <v>32</v>
      </c>
      <c r="X144" s="58"/>
      <c r="Y144" s="59" t="n">
        <v>736</v>
      </c>
      <c r="Z144" s="60" t="n">
        <f aca="false">V144*Y144</f>
        <v>14720</v>
      </c>
      <c r="AA144" s="5"/>
    </row>
    <row r="145" s="6" customFormat="true" ht="89.25" hidden="false" customHeight="true" outlineLevel="0" collapsed="false">
      <c r="B145" s="42"/>
      <c r="C145" s="43" t="n">
        <f aca="false">Q145</f>
        <v>131</v>
      </c>
      <c r="D145" s="44" t="str">
        <f aca="false">R145</f>
        <v>Рукав (шланг) маслобензостойкий  Ø 32мм. Назначение - напорно-всасывающий резиновый рукав с текстильным каркасом и проволочной спиралью. Рабочая среда - минеральные масла на нефтяной основе.  Диаметр внутренний Ø32мм. Рабочее давление не менее 0,3МПа (3,0кгс/см2). ГОСТ 5398-76. Класс Б.</v>
      </c>
      <c r="E145" s="45" t="str">
        <f aca="false">S145</f>
        <v>Национальный режим не предоставляется – ограничение</v>
      </c>
      <c r="F145" s="43" t="str">
        <f aca="false">U145</f>
        <v>м</v>
      </c>
      <c r="G145" s="46" t="n">
        <f aca="false">V145</f>
        <v>20</v>
      </c>
      <c r="H145" s="47"/>
      <c r="I145" s="47"/>
      <c r="J145" s="48"/>
      <c r="K145" s="49" t="n">
        <f aca="false">Y145</f>
        <v>471</v>
      </c>
      <c r="L145" s="50"/>
      <c r="M145" s="51" t="n">
        <f aca="false">G145*L145</f>
        <v>0</v>
      </c>
      <c r="N145" s="52"/>
      <c r="Q145" s="53" t="n">
        <v>131</v>
      </c>
      <c r="R145" s="81" t="s">
        <v>230</v>
      </c>
      <c r="S145" s="55" t="s">
        <v>29</v>
      </c>
      <c r="T145" s="70" t="s">
        <v>228</v>
      </c>
      <c r="U145" s="90" t="s">
        <v>229</v>
      </c>
      <c r="V145" s="57" t="n">
        <v>20</v>
      </c>
      <c r="W145" s="58" t="s">
        <v>32</v>
      </c>
      <c r="X145" s="58"/>
      <c r="Y145" s="59" t="n">
        <v>471</v>
      </c>
      <c r="Z145" s="60" t="n">
        <f aca="false">V145*Y145</f>
        <v>9420</v>
      </c>
      <c r="AA145" s="5"/>
    </row>
    <row r="146" s="6" customFormat="true" ht="89.25" hidden="false" customHeight="true" outlineLevel="0" collapsed="false">
      <c r="B146" s="42"/>
      <c r="C146" s="43" t="n">
        <f aca="false">Q146</f>
        <v>132</v>
      </c>
      <c r="D146" s="44" t="str">
        <f aca="false">R146</f>
        <v>Рукав (шланг) маслобензостойкий Ø 25мм. Назначение - напорно-всасывающий резиновый рукав с текстильным каркасом и проволочной спиралью. Рабочая среда - минеральные масла на нефтяной основе. Диаметр внутренний Ø25мм. Рабочее давление не менее 0,3МПа (3,0кгс/см2). ГОСТ 5398-76. Класс Б.</v>
      </c>
      <c r="E146" s="45" t="str">
        <f aca="false">S146</f>
        <v>Национальный режим не предоставляется – ограничение</v>
      </c>
      <c r="F146" s="43" t="str">
        <f aca="false">U146</f>
        <v>м</v>
      </c>
      <c r="G146" s="46" t="n">
        <f aca="false">V146</f>
        <v>20</v>
      </c>
      <c r="H146" s="47"/>
      <c r="I146" s="47"/>
      <c r="J146" s="48"/>
      <c r="K146" s="49" t="n">
        <f aca="false">Y146</f>
        <v>436</v>
      </c>
      <c r="L146" s="50"/>
      <c r="M146" s="51" t="n">
        <f aca="false">G146*L146</f>
        <v>0</v>
      </c>
      <c r="N146" s="52"/>
      <c r="Q146" s="53" t="n">
        <v>132</v>
      </c>
      <c r="R146" s="81" t="s">
        <v>231</v>
      </c>
      <c r="S146" s="55" t="s">
        <v>29</v>
      </c>
      <c r="T146" s="70" t="s">
        <v>228</v>
      </c>
      <c r="U146" s="90" t="s">
        <v>229</v>
      </c>
      <c r="V146" s="57" t="n">
        <v>20</v>
      </c>
      <c r="W146" s="58" t="s">
        <v>32</v>
      </c>
      <c r="X146" s="58"/>
      <c r="Y146" s="59" t="n">
        <v>436</v>
      </c>
      <c r="Z146" s="60" t="n">
        <f aca="false">V146*Y146</f>
        <v>8720</v>
      </c>
      <c r="AA146" s="5"/>
    </row>
    <row r="147" s="6" customFormat="true" ht="39.75" hidden="false" customHeight="true" outlineLevel="0" collapsed="false">
      <c r="B147" s="42"/>
      <c r="C147" s="43" t="n">
        <f aca="false">Q147</f>
        <v>133</v>
      </c>
      <c r="D147" s="44" t="str">
        <f aca="false">R147</f>
        <v>Рукав всасывающий 80 с головкой ГР-80 (4м) C2509 CHAMPION</v>
      </c>
      <c r="E147" s="45" t="str">
        <f aca="false">S147</f>
        <v>Национальный режим не предоставляется – ограничение</v>
      </c>
      <c r="F147" s="43" t="str">
        <f aca="false">U147</f>
        <v>шт</v>
      </c>
      <c r="G147" s="46" t="n">
        <f aca="false">V147</f>
        <v>1</v>
      </c>
      <c r="H147" s="47"/>
      <c r="I147" s="47"/>
      <c r="J147" s="48"/>
      <c r="K147" s="49" t="n">
        <f aca="false">Y147</f>
        <v>6026</v>
      </c>
      <c r="L147" s="50"/>
      <c r="M147" s="51" t="n">
        <f aca="false">G147*L147</f>
        <v>0</v>
      </c>
      <c r="N147" s="52"/>
      <c r="Q147" s="53" t="n">
        <v>133</v>
      </c>
      <c r="R147" s="82" t="s">
        <v>232</v>
      </c>
      <c r="S147" s="55" t="s">
        <v>29</v>
      </c>
      <c r="T147" s="70" t="s">
        <v>228</v>
      </c>
      <c r="U147" s="53" t="s">
        <v>31</v>
      </c>
      <c r="V147" s="57" t="n">
        <v>1</v>
      </c>
      <c r="W147" s="58" t="s">
        <v>32</v>
      </c>
      <c r="X147" s="58"/>
      <c r="Y147" s="59" t="n">
        <v>6026</v>
      </c>
      <c r="Z147" s="60" t="n">
        <f aca="false">V147*Y147</f>
        <v>6026</v>
      </c>
      <c r="AA147" s="5"/>
      <c r="AB147" s="91"/>
    </row>
    <row r="148" s="6" customFormat="true" ht="39.75" hidden="false" customHeight="true" outlineLevel="0" collapsed="false">
      <c r="B148" s="42"/>
      <c r="C148" s="43" t="n">
        <f aca="false">Q148</f>
        <v>134</v>
      </c>
      <c r="D148" s="44" t="str">
        <f aca="false">R148</f>
        <v>Рукав напорный с 2 головками 20м, d-80мм, 1 мПа Gigant GRA-01</v>
      </c>
      <c r="E148" s="45" t="str">
        <f aca="false">S148</f>
        <v>Национальный режим не предоставляется – ограничение</v>
      </c>
      <c r="F148" s="43" t="str">
        <f aca="false">U148</f>
        <v>шт</v>
      </c>
      <c r="G148" s="46" t="n">
        <f aca="false">V148</f>
        <v>1</v>
      </c>
      <c r="H148" s="47"/>
      <c r="I148" s="47"/>
      <c r="J148" s="48"/>
      <c r="K148" s="49" t="n">
        <f aca="false">Y148</f>
        <v>5226</v>
      </c>
      <c r="L148" s="50"/>
      <c r="M148" s="51" t="n">
        <f aca="false">G148*L148</f>
        <v>0</v>
      </c>
      <c r="N148" s="52"/>
      <c r="Q148" s="53" t="n">
        <v>134</v>
      </c>
      <c r="R148" s="79" t="s">
        <v>233</v>
      </c>
      <c r="S148" s="55" t="s">
        <v>29</v>
      </c>
      <c r="T148" s="70" t="s">
        <v>228</v>
      </c>
      <c r="U148" s="53" t="s">
        <v>31</v>
      </c>
      <c r="V148" s="57" t="n">
        <v>1</v>
      </c>
      <c r="W148" s="58" t="s">
        <v>32</v>
      </c>
      <c r="X148" s="58"/>
      <c r="Y148" s="59" t="n">
        <v>5226</v>
      </c>
      <c r="Z148" s="60" t="n">
        <f aca="false">V148*Y148</f>
        <v>5226</v>
      </c>
      <c r="AA148" s="5"/>
    </row>
    <row r="149" s="6" customFormat="true" ht="39.75" hidden="false" customHeight="true" outlineLevel="0" collapsed="false">
      <c r="B149" s="42"/>
      <c r="C149" s="43" t="n">
        <f aca="false">Q149</f>
        <v>135</v>
      </c>
      <c r="D149" s="44" t="str">
        <f aca="false">R149</f>
        <v>Рукав пожарный 50 мм "Классик" с головками ГР-50ал (20±1м)</v>
      </c>
      <c r="E149" s="45" t="str">
        <f aca="false">S149</f>
        <v>Национальный режим не предоставляется – ограничение</v>
      </c>
      <c r="F149" s="43" t="str">
        <f aca="false">U149</f>
        <v>шт</v>
      </c>
      <c r="G149" s="46" t="n">
        <f aca="false">V149</f>
        <v>14</v>
      </c>
      <c r="H149" s="47"/>
      <c r="I149" s="47"/>
      <c r="J149" s="48"/>
      <c r="K149" s="49" t="n">
        <f aca="false">Y149</f>
        <v>1986</v>
      </c>
      <c r="L149" s="50"/>
      <c r="M149" s="51" t="n">
        <f aca="false">G149*L149</f>
        <v>0</v>
      </c>
      <c r="N149" s="52"/>
      <c r="Q149" s="53" t="n">
        <v>135</v>
      </c>
      <c r="R149" s="81" t="s">
        <v>234</v>
      </c>
      <c r="S149" s="55" t="s">
        <v>29</v>
      </c>
      <c r="T149" s="70" t="s">
        <v>235</v>
      </c>
      <c r="U149" s="53" t="s">
        <v>31</v>
      </c>
      <c r="V149" s="57" t="n">
        <v>14</v>
      </c>
      <c r="W149" s="58" t="s">
        <v>32</v>
      </c>
      <c r="X149" s="58"/>
      <c r="Y149" s="59" t="n">
        <v>1986</v>
      </c>
      <c r="Z149" s="60" t="n">
        <f aca="false">V149*Y149</f>
        <v>27804</v>
      </c>
      <c r="AA149" s="5"/>
    </row>
    <row r="150" s="6" customFormat="true" ht="39.75" hidden="false" customHeight="true" outlineLevel="0" collapsed="false">
      <c r="B150" s="42"/>
      <c r="C150" s="43" t="n">
        <f aca="false">Q150</f>
        <v>136</v>
      </c>
      <c r="D150" s="44" t="str">
        <f aca="false">R150</f>
        <v>Рукав пожарный 50 мм "Классик" с головкой ГР-50а-пл и ручным стволом РС-50,01ал (20±1м)</v>
      </c>
      <c r="E150" s="45" t="str">
        <f aca="false">S150</f>
        <v>Национальный режим не предоставляется – ограничение</v>
      </c>
      <c r="F150" s="43" t="str">
        <f aca="false">U150</f>
        <v>шт</v>
      </c>
      <c r="G150" s="46" t="n">
        <f aca="false">V150</f>
        <v>6</v>
      </c>
      <c r="H150" s="47"/>
      <c r="I150" s="47"/>
      <c r="J150" s="48"/>
      <c r="K150" s="49" t="n">
        <f aca="false">Y150</f>
        <v>2116</v>
      </c>
      <c r="L150" s="50"/>
      <c r="M150" s="51" t="n">
        <f aca="false">G150*L150</f>
        <v>0</v>
      </c>
      <c r="N150" s="52"/>
      <c r="Q150" s="53" t="n">
        <v>136</v>
      </c>
      <c r="R150" s="79" t="s">
        <v>236</v>
      </c>
      <c r="S150" s="55" t="s">
        <v>29</v>
      </c>
      <c r="T150" s="70" t="s">
        <v>235</v>
      </c>
      <c r="U150" s="53" t="s">
        <v>31</v>
      </c>
      <c r="V150" s="57" t="n">
        <v>6</v>
      </c>
      <c r="W150" s="58" t="s">
        <v>32</v>
      </c>
      <c r="X150" s="58"/>
      <c r="Y150" s="59" t="n">
        <v>2116</v>
      </c>
      <c r="Z150" s="60" t="n">
        <f aca="false">V150*Y150</f>
        <v>12696</v>
      </c>
      <c r="AA150" s="5"/>
    </row>
    <row r="151" s="6" customFormat="true" ht="39.75" hidden="false" customHeight="true" outlineLevel="0" collapsed="false">
      <c r="B151" s="42"/>
      <c r="C151" s="43" t="n">
        <f aca="false">Q151</f>
        <v>137</v>
      </c>
      <c r="D151" s="44" t="str">
        <f aca="false">R151</f>
        <v>Рукав пожарный напорный (20м 50мм) с головками ГР -50 Спец ОГН-РУК5</v>
      </c>
      <c r="E151" s="45" t="str">
        <f aca="false">S151</f>
        <v>Национальный режим не предоставляется – ограничение</v>
      </c>
      <c r="F151" s="43" t="str">
        <f aca="false">U151</f>
        <v>шт</v>
      </c>
      <c r="G151" s="46" t="n">
        <f aca="false">V151</f>
        <v>16</v>
      </c>
      <c r="H151" s="47"/>
      <c r="I151" s="47"/>
      <c r="J151" s="48"/>
      <c r="K151" s="49" t="n">
        <f aca="false">Y151</f>
        <v>8116</v>
      </c>
      <c r="L151" s="50"/>
      <c r="M151" s="51" t="n">
        <f aca="false">G151*L151</f>
        <v>0</v>
      </c>
      <c r="N151" s="52"/>
      <c r="Q151" s="53" t="n">
        <v>137</v>
      </c>
      <c r="R151" s="92" t="s">
        <v>237</v>
      </c>
      <c r="S151" s="55" t="s">
        <v>29</v>
      </c>
      <c r="T151" s="70" t="s">
        <v>235</v>
      </c>
      <c r="U151" s="53" t="s">
        <v>31</v>
      </c>
      <c r="V151" s="57" t="n">
        <v>16</v>
      </c>
      <c r="W151" s="58" t="s">
        <v>32</v>
      </c>
      <c r="X151" s="58"/>
      <c r="Y151" s="59" t="n">
        <v>8116</v>
      </c>
      <c r="Z151" s="60" t="n">
        <f aca="false">V151*Y151</f>
        <v>129856</v>
      </c>
      <c r="AA151" s="5"/>
    </row>
    <row r="152" s="6" customFormat="true" ht="39.75" hidden="false" customHeight="true" outlineLevel="0" collapsed="false">
      <c r="B152" s="42"/>
      <c r="C152" s="43" t="n">
        <f aca="false">Q152</f>
        <v>138</v>
      </c>
      <c r="D152" s="44" t="str">
        <f aca="false">R152</f>
        <v>Рулетка EKOTOOLS Метрик-5 5м, 18мм, обрезиненный корпус 6111505.  </v>
      </c>
      <c r="E152" s="45" t="str">
        <f aca="false">S152</f>
        <v>Национальный режим не предоставляется – преимущество</v>
      </c>
      <c r="F152" s="43" t="str">
        <f aca="false">U152</f>
        <v>шт</v>
      </c>
      <c r="G152" s="46" t="n">
        <f aca="false">V152</f>
        <v>3</v>
      </c>
      <c r="H152" s="47"/>
      <c r="I152" s="47"/>
      <c r="J152" s="48"/>
      <c r="K152" s="49" t="n">
        <f aca="false">Y152</f>
        <v>181</v>
      </c>
      <c r="L152" s="50"/>
      <c r="M152" s="51" t="n">
        <f aca="false">G152*L152</f>
        <v>0</v>
      </c>
      <c r="N152" s="52"/>
      <c r="Q152" s="53" t="n">
        <v>138</v>
      </c>
      <c r="R152" s="79" t="s">
        <v>238</v>
      </c>
      <c r="S152" s="61" t="s">
        <v>34</v>
      </c>
      <c r="T152" s="80" t="s">
        <v>239</v>
      </c>
      <c r="U152" s="53" t="s">
        <v>31</v>
      </c>
      <c r="V152" s="57" t="n">
        <v>3</v>
      </c>
      <c r="W152" s="58" t="s">
        <v>32</v>
      </c>
      <c r="X152" s="58"/>
      <c r="Y152" s="59" t="n">
        <v>181</v>
      </c>
      <c r="Z152" s="60" t="n">
        <f aca="false">V152*Y152</f>
        <v>543</v>
      </c>
      <c r="AA152" s="5"/>
    </row>
    <row r="153" s="6" customFormat="true" ht="39.75" hidden="false" customHeight="true" outlineLevel="0" collapsed="false">
      <c r="B153" s="42"/>
      <c r="C153" s="43" t="n">
        <f aca="false">Q153</f>
        <v>139</v>
      </c>
      <c r="D153" s="44" t="str">
        <f aca="false">R153</f>
        <v>Рулетка Геодезическая Тундра 50 метров</v>
      </c>
      <c r="E153" s="45" t="str">
        <f aca="false">S153</f>
        <v>Национальный режим не предоставляется – преимущество</v>
      </c>
      <c r="F153" s="43" t="str">
        <f aca="false">U153</f>
        <v>шт</v>
      </c>
      <c r="G153" s="46" t="n">
        <f aca="false">V153</f>
        <v>4</v>
      </c>
      <c r="H153" s="47"/>
      <c r="I153" s="47"/>
      <c r="J153" s="48"/>
      <c r="K153" s="49" t="n">
        <f aca="false">Y153</f>
        <v>586</v>
      </c>
      <c r="L153" s="50"/>
      <c r="M153" s="51" t="n">
        <f aca="false">G153*L153</f>
        <v>0</v>
      </c>
      <c r="N153" s="52"/>
      <c r="Q153" s="53" t="n">
        <v>139</v>
      </c>
      <c r="R153" s="81" t="s">
        <v>240</v>
      </c>
      <c r="S153" s="61" t="s">
        <v>34</v>
      </c>
      <c r="T153" s="68" t="s">
        <v>239</v>
      </c>
      <c r="U153" s="53" t="s">
        <v>31</v>
      </c>
      <c r="V153" s="57" t="n">
        <v>4</v>
      </c>
      <c r="W153" s="58" t="s">
        <v>32</v>
      </c>
      <c r="X153" s="58"/>
      <c r="Y153" s="59" t="n">
        <v>586</v>
      </c>
      <c r="Z153" s="60" t="n">
        <f aca="false">V153*Y153</f>
        <v>2344</v>
      </c>
      <c r="AA153" s="5"/>
    </row>
    <row r="154" s="6" customFormat="true" ht="39.75" hidden="false" customHeight="true" outlineLevel="0" collapsed="false">
      <c r="B154" s="42"/>
      <c r="C154" s="43" t="n">
        <f aca="false">Q154</f>
        <v>140</v>
      </c>
      <c r="D154" s="44" t="str">
        <f aca="false">R154</f>
        <v>Рулетка ЭВРИКА YELLOW 10 м, 20 мм, пластиковый корпус, фиксатор, держатель  </v>
      </c>
      <c r="E154" s="45" t="str">
        <f aca="false">S154</f>
        <v>Национальный режим не предоставляется – преимущество</v>
      </c>
      <c r="F154" s="43" t="str">
        <f aca="false">U154</f>
        <v>шт</v>
      </c>
      <c r="G154" s="46" t="n">
        <f aca="false">V154</f>
        <v>2</v>
      </c>
      <c r="H154" s="47"/>
      <c r="I154" s="47"/>
      <c r="J154" s="48"/>
      <c r="K154" s="49" t="n">
        <f aca="false">Y154</f>
        <v>766</v>
      </c>
      <c r="L154" s="50"/>
      <c r="M154" s="51" t="n">
        <f aca="false">G154*L154</f>
        <v>0</v>
      </c>
      <c r="N154" s="52"/>
      <c r="Q154" s="53" t="n">
        <v>140</v>
      </c>
      <c r="R154" s="79" t="s">
        <v>241</v>
      </c>
      <c r="S154" s="61" t="s">
        <v>34</v>
      </c>
      <c r="T154" s="80" t="s">
        <v>239</v>
      </c>
      <c r="U154" s="53" t="s">
        <v>31</v>
      </c>
      <c r="V154" s="57" t="n">
        <v>2</v>
      </c>
      <c r="W154" s="58" t="s">
        <v>32</v>
      </c>
      <c r="X154" s="58"/>
      <c r="Y154" s="59" t="n">
        <v>766</v>
      </c>
      <c r="Z154" s="60" t="n">
        <f aca="false">V154*Y154</f>
        <v>1532</v>
      </c>
      <c r="AA154" s="5"/>
    </row>
    <row r="155" s="6" customFormat="true" ht="39.75" hidden="false" customHeight="true" outlineLevel="0" collapsed="false">
      <c r="B155" s="42"/>
      <c r="C155" s="43" t="n">
        <f aca="false">Q155</f>
        <v>141</v>
      </c>
      <c r="D155" s="44" t="str">
        <f aca="false">R155</f>
        <v>Саморез Tech-Krep ШСММ 4,2х25 200 шт, коробка с окном 102141</v>
      </c>
      <c r="E155" s="45" t="str">
        <f aca="false">S155</f>
        <v>Национальный режим не предоставляется – преимущество</v>
      </c>
      <c r="F155" s="43" t="str">
        <f aca="false">U155</f>
        <v>шт</v>
      </c>
      <c r="G155" s="46" t="n">
        <f aca="false">V155</f>
        <v>2</v>
      </c>
      <c r="H155" s="47"/>
      <c r="I155" s="47"/>
      <c r="J155" s="48"/>
      <c r="K155" s="49" t="n">
        <f aca="false">Y155</f>
        <v>282</v>
      </c>
      <c r="L155" s="50"/>
      <c r="M155" s="51" t="n">
        <f aca="false">G155*L155</f>
        <v>0</v>
      </c>
      <c r="N155" s="52"/>
      <c r="Q155" s="53" t="n">
        <v>141</v>
      </c>
      <c r="R155" s="79" t="s">
        <v>242</v>
      </c>
      <c r="S155" s="61" t="s">
        <v>34</v>
      </c>
      <c r="T155" s="68" t="s">
        <v>182</v>
      </c>
      <c r="U155" s="53" t="s">
        <v>31</v>
      </c>
      <c r="V155" s="57" t="n">
        <v>2</v>
      </c>
      <c r="W155" s="58" t="s">
        <v>32</v>
      </c>
      <c r="X155" s="58"/>
      <c r="Y155" s="59" t="n">
        <v>282</v>
      </c>
      <c r="Z155" s="60" t="n">
        <f aca="false">V155*Y155</f>
        <v>564</v>
      </c>
      <c r="AA155" s="5"/>
    </row>
    <row r="156" s="6" customFormat="true" ht="39.75" hidden="false" customHeight="true" outlineLevel="0" collapsed="false">
      <c r="B156" s="42"/>
      <c r="C156" s="43" t="n">
        <f aca="false">Q156</f>
        <v>142</v>
      </c>
      <c r="D156" s="44" t="str">
        <f aca="false">R156</f>
        <v>Саморез Tech-Krep ШСММ 4,2х38 200 шт, коробка с окном 102143</v>
      </c>
      <c r="E156" s="45" t="str">
        <f aca="false">S156</f>
        <v>Национальный режим не предоставляется – преимущество</v>
      </c>
      <c r="F156" s="43" t="str">
        <f aca="false">U156</f>
        <v>шт</v>
      </c>
      <c r="G156" s="46" t="n">
        <f aca="false">V156</f>
        <v>2</v>
      </c>
      <c r="H156" s="47"/>
      <c r="I156" s="47"/>
      <c r="J156" s="48"/>
      <c r="K156" s="49" t="n">
        <f aca="false">Y156</f>
        <v>361</v>
      </c>
      <c r="L156" s="50"/>
      <c r="M156" s="51" t="n">
        <f aca="false">G156*L156</f>
        <v>0</v>
      </c>
      <c r="N156" s="52"/>
      <c r="Q156" s="53" t="n">
        <v>142</v>
      </c>
      <c r="R156" s="79" t="s">
        <v>243</v>
      </c>
      <c r="S156" s="61" t="s">
        <v>34</v>
      </c>
      <c r="T156" s="68" t="s">
        <v>182</v>
      </c>
      <c r="U156" s="53" t="s">
        <v>31</v>
      </c>
      <c r="V156" s="57" t="n">
        <v>2</v>
      </c>
      <c r="W156" s="58" t="s">
        <v>32</v>
      </c>
      <c r="X156" s="58"/>
      <c r="Y156" s="59" t="n">
        <v>361</v>
      </c>
      <c r="Z156" s="60" t="n">
        <f aca="false">V156*Y156</f>
        <v>722</v>
      </c>
      <c r="AA156" s="5"/>
    </row>
    <row r="157" s="6" customFormat="true" ht="39.75" hidden="false" customHeight="true" outlineLevel="0" collapsed="false">
      <c r="B157" s="42"/>
      <c r="C157" s="43" t="n">
        <f aca="false">Q157</f>
        <v>143</v>
      </c>
      <c r="D157" s="44" t="str">
        <f aca="false">R157</f>
        <v>Саморез Tech-Krep ШСММ 4,2х50 100 шт, коробка с окном 102144</v>
      </c>
      <c r="E157" s="45" t="str">
        <f aca="false">S157</f>
        <v>Национальный режим не предоставляется – преимущество</v>
      </c>
      <c r="F157" s="43" t="str">
        <f aca="false">U157</f>
        <v>шт</v>
      </c>
      <c r="G157" s="46" t="n">
        <f aca="false">V157</f>
        <v>2</v>
      </c>
      <c r="H157" s="47"/>
      <c r="I157" s="47"/>
      <c r="J157" s="48"/>
      <c r="K157" s="49" t="n">
        <f aca="false">Y157</f>
        <v>201</v>
      </c>
      <c r="L157" s="50"/>
      <c r="M157" s="51" t="n">
        <f aca="false">G157*L157</f>
        <v>0</v>
      </c>
      <c r="N157" s="52"/>
      <c r="Q157" s="53" t="n">
        <v>143</v>
      </c>
      <c r="R157" s="79" t="s">
        <v>244</v>
      </c>
      <c r="S157" s="61" t="s">
        <v>34</v>
      </c>
      <c r="T157" s="68" t="s">
        <v>182</v>
      </c>
      <c r="U157" s="53" t="s">
        <v>31</v>
      </c>
      <c r="V157" s="57" t="n">
        <v>2</v>
      </c>
      <c r="W157" s="58" t="s">
        <v>32</v>
      </c>
      <c r="X157" s="58"/>
      <c r="Y157" s="59" t="n">
        <v>201</v>
      </c>
      <c r="Z157" s="60" t="n">
        <f aca="false">V157*Y157</f>
        <v>402</v>
      </c>
      <c r="AA157" s="5"/>
    </row>
    <row r="158" s="6" customFormat="true" ht="39.75" hidden="false" customHeight="true" outlineLevel="0" collapsed="false">
      <c r="B158" s="42"/>
      <c r="C158" s="43" t="n">
        <f aca="false">Q158</f>
        <v>144</v>
      </c>
      <c r="D158" s="44" t="str">
        <f aca="false">R158</f>
        <v>Саморез Tech-Krep ШСММ сверло 4,2х16 200шт.  </v>
      </c>
      <c r="E158" s="45" t="str">
        <f aca="false">S158</f>
        <v>Национальный режим не предоставляется – преимущество</v>
      </c>
      <c r="F158" s="43" t="str">
        <f aca="false">U158</f>
        <v>шт</v>
      </c>
      <c r="G158" s="46" t="n">
        <f aca="false">V158</f>
        <v>3</v>
      </c>
      <c r="H158" s="47"/>
      <c r="I158" s="47"/>
      <c r="J158" s="48"/>
      <c r="K158" s="49" t="n">
        <f aca="false">Y158</f>
        <v>156</v>
      </c>
      <c r="L158" s="50"/>
      <c r="M158" s="51" t="n">
        <f aca="false">G158*L158</f>
        <v>0</v>
      </c>
      <c r="N158" s="52"/>
      <c r="Q158" s="53" t="n">
        <v>144</v>
      </c>
      <c r="R158" s="79" t="s">
        <v>245</v>
      </c>
      <c r="S158" s="61" t="s">
        <v>34</v>
      </c>
      <c r="T158" s="68" t="s">
        <v>182</v>
      </c>
      <c r="U158" s="53" t="s">
        <v>31</v>
      </c>
      <c r="V158" s="57" t="n">
        <v>3</v>
      </c>
      <c r="W158" s="58" t="s">
        <v>32</v>
      </c>
      <c r="X158" s="58"/>
      <c r="Y158" s="59" t="n">
        <v>156</v>
      </c>
      <c r="Z158" s="60" t="n">
        <f aca="false">V158*Y158</f>
        <v>468</v>
      </c>
      <c r="AA158" s="5"/>
    </row>
    <row r="159" s="6" customFormat="true" ht="39.75" hidden="false" customHeight="true" outlineLevel="0" collapsed="false">
      <c r="B159" s="42"/>
      <c r="C159" s="43" t="n">
        <f aca="false">Q159</f>
        <v>145</v>
      </c>
      <c r="D159" s="44" t="str">
        <f aca="false">R159</f>
        <v>Саморез ГКЛ по дереву МЕТАЛЛСЕРВИС 3.5x35 мм 1 кг/555 шт 1218108</v>
      </c>
      <c r="E159" s="45" t="str">
        <f aca="false">S159</f>
        <v>Национальный режим не предоставляется – преимущество</v>
      </c>
      <c r="F159" s="43" t="str">
        <f aca="false">U159</f>
        <v>шт</v>
      </c>
      <c r="G159" s="46" t="n">
        <f aca="false">V159</f>
        <v>2</v>
      </c>
      <c r="H159" s="47"/>
      <c r="I159" s="47"/>
      <c r="J159" s="48"/>
      <c r="K159" s="49" t="n">
        <f aca="false">Y159</f>
        <v>416</v>
      </c>
      <c r="L159" s="50"/>
      <c r="M159" s="51" t="n">
        <f aca="false">G159*L159</f>
        <v>0</v>
      </c>
      <c r="N159" s="52"/>
      <c r="Q159" s="53" t="n">
        <v>145</v>
      </c>
      <c r="R159" s="79" t="s">
        <v>246</v>
      </c>
      <c r="S159" s="61" t="s">
        <v>34</v>
      </c>
      <c r="T159" s="68" t="s">
        <v>182</v>
      </c>
      <c r="U159" s="53" t="s">
        <v>31</v>
      </c>
      <c r="V159" s="57" t="n">
        <v>2</v>
      </c>
      <c r="W159" s="58" t="s">
        <v>32</v>
      </c>
      <c r="X159" s="58"/>
      <c r="Y159" s="59" t="n">
        <v>416</v>
      </c>
      <c r="Z159" s="60" t="n">
        <f aca="false">V159*Y159</f>
        <v>832</v>
      </c>
      <c r="AA159" s="5"/>
    </row>
    <row r="160" s="6" customFormat="true" ht="39.75" hidden="false" customHeight="true" outlineLevel="0" collapsed="false">
      <c r="B160" s="42"/>
      <c r="C160" s="43" t="n">
        <f aca="false">Q160</f>
        <v>146</v>
      </c>
      <c r="D160" s="44" t="str">
        <f aca="false">R160</f>
        <v>Саморез кровельный  Tech-Krep КР ZP сверло 5,5х76 100 шт, ведро 104756</v>
      </c>
      <c r="E160" s="45" t="str">
        <f aca="false">S160</f>
        <v>Национальный режим не предоставляется – преимущество</v>
      </c>
      <c r="F160" s="43" t="str">
        <f aca="false">U160</f>
        <v>шт</v>
      </c>
      <c r="G160" s="46" t="n">
        <f aca="false">V160</f>
        <v>2</v>
      </c>
      <c r="H160" s="47"/>
      <c r="I160" s="47"/>
      <c r="J160" s="48"/>
      <c r="K160" s="49" t="n">
        <f aca="false">Y160</f>
        <v>966</v>
      </c>
      <c r="L160" s="50"/>
      <c r="M160" s="51" t="n">
        <f aca="false">G160*L160</f>
        <v>0</v>
      </c>
      <c r="N160" s="52"/>
      <c r="Q160" s="53" t="n">
        <v>146</v>
      </c>
      <c r="R160" s="82" t="s">
        <v>247</v>
      </c>
      <c r="S160" s="61" t="s">
        <v>34</v>
      </c>
      <c r="T160" s="68" t="s">
        <v>182</v>
      </c>
      <c r="U160" s="53" t="s">
        <v>31</v>
      </c>
      <c r="V160" s="57" t="n">
        <v>2</v>
      </c>
      <c r="W160" s="58" t="s">
        <v>32</v>
      </c>
      <c r="X160" s="58"/>
      <c r="Y160" s="59" t="n">
        <v>966</v>
      </c>
      <c r="Z160" s="60" t="n">
        <f aca="false">V160*Y160</f>
        <v>1932</v>
      </c>
      <c r="AA160" s="5"/>
    </row>
    <row r="161" s="6" customFormat="true" ht="39.75" hidden="false" customHeight="true" outlineLevel="0" collapsed="false">
      <c r="B161" s="42"/>
      <c r="C161" s="43" t="n">
        <f aca="false">Q161</f>
        <v>147</v>
      </c>
      <c r="D161" s="44" t="str">
        <f aca="false">R161</f>
        <v>Саморез кровельный Tech-Krep КР ZP сверло 5,5х25 60 шт, ведро124627</v>
      </c>
      <c r="E161" s="45" t="str">
        <f aca="false">S161</f>
        <v>Национальный режим не предоставляется – преимущество</v>
      </c>
      <c r="F161" s="43" t="str">
        <f aca="false">U161</f>
        <v>шт</v>
      </c>
      <c r="G161" s="46" t="n">
        <f aca="false">V161</f>
        <v>2</v>
      </c>
      <c r="H161" s="47"/>
      <c r="I161" s="47"/>
      <c r="J161" s="48"/>
      <c r="K161" s="49" t="n">
        <f aca="false">Y161</f>
        <v>306</v>
      </c>
      <c r="L161" s="50"/>
      <c r="M161" s="51" t="n">
        <f aca="false">G161*L161</f>
        <v>0</v>
      </c>
      <c r="N161" s="52"/>
      <c r="Q161" s="53" t="n">
        <v>147</v>
      </c>
      <c r="R161" s="82" t="s">
        <v>248</v>
      </c>
      <c r="S161" s="61" t="s">
        <v>34</v>
      </c>
      <c r="T161" s="68" t="s">
        <v>182</v>
      </c>
      <c r="U161" s="53" t="s">
        <v>31</v>
      </c>
      <c r="V161" s="57" t="n">
        <v>2</v>
      </c>
      <c r="W161" s="58" t="s">
        <v>32</v>
      </c>
      <c r="X161" s="58"/>
      <c r="Y161" s="59" t="n">
        <v>306</v>
      </c>
      <c r="Z161" s="60" t="n">
        <f aca="false">V161*Y161</f>
        <v>612</v>
      </c>
      <c r="AA161" s="5"/>
    </row>
    <row r="162" s="6" customFormat="true" ht="39.75" hidden="false" customHeight="true" outlineLevel="0" collapsed="false">
      <c r="B162" s="42"/>
      <c r="C162" s="43" t="n">
        <f aca="false">Q162</f>
        <v>148</v>
      </c>
      <c r="D162" s="44" t="str">
        <f aca="false">R162</f>
        <v>Саморез кровельный Саморез кровельный по дереву 4,8х35 с шайбой EPDM, оцинкованный</v>
      </c>
      <c r="E162" s="45" t="str">
        <f aca="false">S162</f>
        <v>Национальный режим не предоставляется – преимущество</v>
      </c>
      <c r="F162" s="43" t="str">
        <f aca="false">U162</f>
        <v>шт</v>
      </c>
      <c r="G162" s="46" t="n">
        <f aca="false">V162</f>
        <v>2</v>
      </c>
      <c r="H162" s="47"/>
      <c r="I162" s="47"/>
      <c r="J162" s="48"/>
      <c r="K162" s="49" t="n">
        <f aca="false">Y162</f>
        <v>23</v>
      </c>
      <c r="L162" s="50"/>
      <c r="M162" s="51" t="n">
        <f aca="false">G162*L162</f>
        <v>0</v>
      </c>
      <c r="N162" s="52"/>
      <c r="Q162" s="53" t="n">
        <v>148</v>
      </c>
      <c r="R162" s="82" t="s">
        <v>249</v>
      </c>
      <c r="S162" s="61" t="s">
        <v>34</v>
      </c>
      <c r="T162" s="68" t="s">
        <v>182</v>
      </c>
      <c r="U162" s="53" t="s">
        <v>31</v>
      </c>
      <c r="V162" s="57" t="n">
        <v>2</v>
      </c>
      <c r="W162" s="58" t="s">
        <v>32</v>
      </c>
      <c r="X162" s="58"/>
      <c r="Y162" s="59" t="n">
        <v>23</v>
      </c>
      <c r="Z162" s="60" t="n">
        <f aca="false">V162*Y162</f>
        <v>46</v>
      </c>
      <c r="AA162" s="5"/>
    </row>
    <row r="163" s="6" customFormat="true" ht="39.75" hidden="false" customHeight="true" outlineLevel="0" collapsed="false">
      <c r="B163" s="42"/>
      <c r="C163" s="43" t="n">
        <f aca="false">Q163</f>
        <v>149</v>
      </c>
      <c r="D163" s="44" t="str">
        <f aca="false">R163</f>
        <v>Саморез по дереву VIP Крепеж черный 3,5х25 к 28 шт 10104 VIPL</v>
      </c>
      <c r="E163" s="45" t="str">
        <f aca="false">S163</f>
        <v>Национальный режим не предоставляется – преимущество</v>
      </c>
      <c r="F163" s="43" t="str">
        <f aca="false">U163</f>
        <v>шт</v>
      </c>
      <c r="G163" s="46" t="n">
        <f aca="false">V163</f>
        <v>2</v>
      </c>
      <c r="H163" s="47"/>
      <c r="I163" s="47"/>
      <c r="J163" s="48"/>
      <c r="K163" s="49" t="n">
        <f aca="false">Y163</f>
        <v>116</v>
      </c>
      <c r="L163" s="50"/>
      <c r="M163" s="51" t="n">
        <f aca="false">G163*L163</f>
        <v>0</v>
      </c>
      <c r="N163" s="52"/>
      <c r="Q163" s="53" t="n">
        <v>149</v>
      </c>
      <c r="R163" s="79" t="s">
        <v>250</v>
      </c>
      <c r="S163" s="61" t="s">
        <v>34</v>
      </c>
      <c r="T163" s="68" t="s">
        <v>182</v>
      </c>
      <c r="U163" s="53" t="s">
        <v>31</v>
      </c>
      <c r="V163" s="57" t="n">
        <v>2</v>
      </c>
      <c r="W163" s="58" t="s">
        <v>32</v>
      </c>
      <c r="X163" s="58"/>
      <c r="Y163" s="59" t="n">
        <v>116</v>
      </c>
      <c r="Z163" s="60" t="n">
        <f aca="false">V163*Y163</f>
        <v>232</v>
      </c>
      <c r="AA163" s="5"/>
    </row>
    <row r="164" s="6" customFormat="true" ht="39.75" hidden="false" customHeight="true" outlineLevel="0" collapsed="false">
      <c r="B164" s="42"/>
      <c r="C164" s="43" t="n">
        <f aca="false">Q164</f>
        <v>150</v>
      </c>
      <c r="D164" s="44" t="str">
        <f aca="false">R164</f>
        <v>Саморезы кровельные 5,5х25мм (50 шт) металл-металл.</v>
      </c>
      <c r="E164" s="45" t="str">
        <f aca="false">S164</f>
        <v>Национальный режим не предоставляется – преимущество</v>
      </c>
      <c r="F164" s="43" t="str">
        <f aca="false">U164</f>
        <v>шт</v>
      </c>
      <c r="G164" s="46" t="n">
        <f aca="false">V164</f>
        <v>2</v>
      </c>
      <c r="H164" s="47"/>
      <c r="I164" s="47"/>
      <c r="J164" s="48"/>
      <c r="K164" s="49" t="n">
        <f aca="false">Y164</f>
        <v>286</v>
      </c>
      <c r="L164" s="50"/>
      <c r="M164" s="51" t="n">
        <f aca="false">G164*L164</f>
        <v>0</v>
      </c>
      <c r="N164" s="52"/>
      <c r="Q164" s="53" t="n">
        <v>150</v>
      </c>
      <c r="R164" s="79" t="s">
        <v>251</v>
      </c>
      <c r="S164" s="61" t="s">
        <v>34</v>
      </c>
      <c r="T164" s="68" t="s">
        <v>182</v>
      </c>
      <c r="U164" s="53" t="s">
        <v>31</v>
      </c>
      <c r="V164" s="57" t="n">
        <v>2</v>
      </c>
      <c r="W164" s="58" t="s">
        <v>32</v>
      </c>
      <c r="X164" s="58"/>
      <c r="Y164" s="59" t="n">
        <v>286</v>
      </c>
      <c r="Z164" s="60" t="n">
        <f aca="false">V164*Y164</f>
        <v>572</v>
      </c>
      <c r="AA164" s="5"/>
    </row>
    <row r="165" s="6" customFormat="true" ht="39.75" hidden="false" customHeight="true" outlineLevel="0" collapsed="false">
      <c r="B165" s="42"/>
      <c r="C165" s="43" t="n">
        <f aca="false">Q165</f>
        <v>151</v>
      </c>
      <c r="D165" s="44" t="str">
        <f aca="false">R165</f>
        <v>Саморезы по дереву Gigant 3,5x45, потайная головка, крупный шаг, оксидированный, 1 кг. 123530</v>
      </c>
      <c r="E165" s="45" t="str">
        <f aca="false">S165</f>
        <v>Национальный режим не предоставляется – преимущество</v>
      </c>
      <c r="F165" s="43" t="str">
        <f aca="false">U165</f>
        <v>шт</v>
      </c>
      <c r="G165" s="46" t="n">
        <f aca="false">V165</f>
        <v>6</v>
      </c>
      <c r="H165" s="47"/>
      <c r="I165" s="47"/>
      <c r="J165" s="48"/>
      <c r="K165" s="49" t="n">
        <f aca="false">Y165</f>
        <v>776</v>
      </c>
      <c r="L165" s="50"/>
      <c r="M165" s="51" t="n">
        <f aca="false">G165*L165</f>
        <v>0</v>
      </c>
      <c r="N165" s="52"/>
      <c r="Q165" s="53" t="n">
        <v>151</v>
      </c>
      <c r="R165" s="79" t="s">
        <v>252</v>
      </c>
      <c r="S165" s="61" t="s">
        <v>34</v>
      </c>
      <c r="T165" s="68" t="s">
        <v>182</v>
      </c>
      <c r="U165" s="53" t="s">
        <v>31</v>
      </c>
      <c r="V165" s="57" t="n">
        <v>6</v>
      </c>
      <c r="W165" s="58" t="s">
        <v>32</v>
      </c>
      <c r="X165" s="58"/>
      <c r="Y165" s="59" t="n">
        <v>776</v>
      </c>
      <c r="Z165" s="60" t="n">
        <f aca="false">V165*Y165</f>
        <v>4656</v>
      </c>
      <c r="AA165" s="5"/>
    </row>
    <row r="166" s="6" customFormat="true" ht="39.75" hidden="false" customHeight="true" outlineLevel="0" collapsed="false">
      <c r="B166" s="42"/>
      <c r="C166" s="43" t="n">
        <f aca="false">Q166</f>
        <v>152</v>
      </c>
      <c r="D166" s="44" t="str">
        <f aca="false">R166</f>
        <v>Саморезы по дереву Gigant 3,5x51, потайная головка, крупный шаг, оксидированный, 400 шт. 123552</v>
      </c>
      <c r="E166" s="45" t="str">
        <f aca="false">S166</f>
        <v>Национальный режим не предоставляется – преимущество</v>
      </c>
      <c r="F166" s="43" t="str">
        <f aca="false">U166</f>
        <v>шт</v>
      </c>
      <c r="G166" s="46" t="n">
        <f aca="false">V166</f>
        <v>2</v>
      </c>
      <c r="H166" s="47"/>
      <c r="I166" s="47"/>
      <c r="J166" s="48"/>
      <c r="K166" s="49" t="n">
        <f aca="false">Y166</f>
        <v>663</v>
      </c>
      <c r="L166" s="50"/>
      <c r="M166" s="51" t="n">
        <f aca="false">G166*L166</f>
        <v>0</v>
      </c>
      <c r="N166" s="52"/>
      <c r="Q166" s="53" t="n">
        <v>152</v>
      </c>
      <c r="R166" s="79" t="s">
        <v>253</v>
      </c>
      <c r="S166" s="61" t="s">
        <v>34</v>
      </c>
      <c r="T166" s="68" t="s">
        <v>182</v>
      </c>
      <c r="U166" s="53" t="s">
        <v>31</v>
      </c>
      <c r="V166" s="57" t="n">
        <v>2</v>
      </c>
      <c r="W166" s="58" t="s">
        <v>32</v>
      </c>
      <c r="X166" s="58"/>
      <c r="Y166" s="59" t="n">
        <v>663</v>
      </c>
      <c r="Z166" s="60" t="n">
        <f aca="false">V166*Y166</f>
        <v>1326</v>
      </c>
      <c r="AA166" s="5"/>
    </row>
    <row r="167" s="6" customFormat="true" ht="39.75" hidden="false" customHeight="true" outlineLevel="0" collapsed="false">
      <c r="B167" s="42"/>
      <c r="C167" s="43" t="n">
        <f aca="false">Q167</f>
        <v>153</v>
      </c>
      <c r="D167" s="44" t="str">
        <f aca="false">R167</f>
        <v>Скоба ЗУБР МАСТЕР 10 мм для степлера тонкие тип 53, 1000 шт [31625-10]</v>
      </c>
      <c r="E167" s="45" t="str">
        <f aca="false">S167</f>
        <v>Национальный режим не предоставляется – преимущество</v>
      </c>
      <c r="F167" s="43" t="str">
        <f aca="false">U167</f>
        <v>шт</v>
      </c>
      <c r="G167" s="46" t="n">
        <f aca="false">V167</f>
        <v>3</v>
      </c>
      <c r="H167" s="47"/>
      <c r="I167" s="47"/>
      <c r="J167" s="48"/>
      <c r="K167" s="49" t="n">
        <f aca="false">Y167</f>
        <v>85</v>
      </c>
      <c r="L167" s="50"/>
      <c r="M167" s="51" t="n">
        <f aca="false">G167*L167</f>
        <v>0</v>
      </c>
      <c r="N167" s="52"/>
      <c r="Q167" s="53" t="n">
        <v>153</v>
      </c>
      <c r="R167" s="79" t="s">
        <v>254</v>
      </c>
      <c r="S167" s="61" t="s">
        <v>34</v>
      </c>
      <c r="T167" s="62" t="s">
        <v>255</v>
      </c>
      <c r="U167" s="53" t="s">
        <v>31</v>
      </c>
      <c r="V167" s="57" t="n">
        <v>3</v>
      </c>
      <c r="W167" s="58" t="s">
        <v>32</v>
      </c>
      <c r="X167" s="58"/>
      <c r="Y167" s="59" t="n">
        <v>85</v>
      </c>
      <c r="Z167" s="60" t="n">
        <f aca="false">V167*Y167</f>
        <v>255</v>
      </c>
      <c r="AA167" s="5"/>
    </row>
    <row r="168" s="6" customFormat="true" ht="39.75" hidden="false" customHeight="true" outlineLevel="0" collapsed="false">
      <c r="B168" s="42"/>
      <c r="C168" s="43" t="n">
        <f aca="false">Q168</f>
        <v>154</v>
      </c>
      <c r="D168" s="44" t="str">
        <f aca="false">R168</f>
        <v>Скоба каленая (1000 шт; 6x0.7 мм; Тип 53) для мебельного степлера Stelgrit 655001</v>
      </c>
      <c r="E168" s="45" t="str">
        <f aca="false">S168</f>
        <v>Национальный режим не предоставляется – преимущество</v>
      </c>
      <c r="F168" s="43" t="str">
        <f aca="false">U168</f>
        <v>шт</v>
      </c>
      <c r="G168" s="46" t="n">
        <f aca="false">V168</f>
        <v>3</v>
      </c>
      <c r="H168" s="47"/>
      <c r="I168" s="47"/>
      <c r="J168" s="48"/>
      <c r="K168" s="49" t="n">
        <f aca="false">Y168</f>
        <v>51</v>
      </c>
      <c r="L168" s="50"/>
      <c r="M168" s="51" t="n">
        <f aca="false">G168*L168</f>
        <v>0</v>
      </c>
      <c r="N168" s="52"/>
      <c r="Q168" s="53" t="n">
        <v>154</v>
      </c>
      <c r="R168" s="79" t="s">
        <v>256</v>
      </c>
      <c r="S168" s="61" t="s">
        <v>34</v>
      </c>
      <c r="T168" s="62" t="s">
        <v>255</v>
      </c>
      <c r="U168" s="53" t="s">
        <v>31</v>
      </c>
      <c r="V168" s="57" t="n">
        <v>3</v>
      </c>
      <c r="W168" s="58" t="s">
        <v>32</v>
      </c>
      <c r="X168" s="58"/>
      <c r="Y168" s="59" t="n">
        <v>51</v>
      </c>
      <c r="Z168" s="60" t="n">
        <f aca="false">V168*Y168</f>
        <v>153</v>
      </c>
      <c r="AA168" s="5"/>
    </row>
    <row r="169" s="6" customFormat="true" ht="39.75" hidden="false" customHeight="true" outlineLevel="0" collapsed="false">
      <c r="B169" s="42"/>
      <c r="C169" s="43" t="n">
        <f aca="false">Q169</f>
        <v>155</v>
      </c>
      <c r="D169" s="44" t="str">
        <f aca="false">R169</f>
        <v>Скоба каленая (1000 шт; 8x0.7 мм; Тип 53) для мебельного степлера Stelgrit 655002</v>
      </c>
      <c r="E169" s="45" t="str">
        <f aca="false">S169</f>
        <v>Национальный режим не предоставляется – преимущество</v>
      </c>
      <c r="F169" s="43" t="str">
        <f aca="false">U169</f>
        <v>шт</v>
      </c>
      <c r="G169" s="46" t="n">
        <f aca="false">V169</f>
        <v>3</v>
      </c>
      <c r="H169" s="47"/>
      <c r="I169" s="47"/>
      <c r="J169" s="48"/>
      <c r="K169" s="49" t="n">
        <f aca="false">Y169</f>
        <v>76</v>
      </c>
      <c r="L169" s="50"/>
      <c r="M169" s="51" t="n">
        <f aca="false">G169*L169</f>
        <v>0</v>
      </c>
      <c r="N169" s="52"/>
      <c r="Q169" s="53" t="n">
        <v>155</v>
      </c>
      <c r="R169" s="79" t="s">
        <v>257</v>
      </c>
      <c r="S169" s="61" t="s">
        <v>34</v>
      </c>
      <c r="T169" s="62" t="s">
        <v>255</v>
      </c>
      <c r="U169" s="53" t="s">
        <v>31</v>
      </c>
      <c r="V169" s="57" t="n">
        <v>3</v>
      </c>
      <c r="W169" s="58" t="s">
        <v>32</v>
      </c>
      <c r="X169" s="58"/>
      <c r="Y169" s="59" t="n">
        <v>76</v>
      </c>
      <c r="Z169" s="60" t="n">
        <f aca="false">V169*Y169</f>
        <v>228</v>
      </c>
      <c r="AA169" s="5"/>
    </row>
    <row r="170" s="6" customFormat="true" ht="39.75" hidden="false" customHeight="true" outlineLevel="0" collapsed="false">
      <c r="B170" s="42"/>
      <c r="C170" s="43" t="n">
        <f aca="false">Q170</f>
        <v>156</v>
      </c>
      <c r="D170" s="44" t="str">
        <f aca="false">R170</f>
        <v>Скоба омегообразная с резьбой HITCH G209, 3.25 т SZ072019</v>
      </c>
      <c r="E170" s="45" t="str">
        <f aca="false">S170</f>
        <v>Национальный режим не предоставляется – преимущество</v>
      </c>
      <c r="F170" s="43" t="str">
        <f aca="false">U170</f>
        <v>шт</v>
      </c>
      <c r="G170" s="46" t="n">
        <f aca="false">V170</f>
        <v>6</v>
      </c>
      <c r="H170" s="47"/>
      <c r="I170" s="47"/>
      <c r="J170" s="48"/>
      <c r="K170" s="49" t="n">
        <f aca="false">Y170</f>
        <v>296</v>
      </c>
      <c r="L170" s="50"/>
      <c r="M170" s="51" t="n">
        <f aca="false">G170*L170</f>
        <v>0</v>
      </c>
      <c r="N170" s="52"/>
      <c r="Q170" s="53" t="n">
        <v>156</v>
      </c>
      <c r="R170" s="81" t="s">
        <v>258</v>
      </c>
      <c r="S170" s="61" t="s">
        <v>34</v>
      </c>
      <c r="T170" s="62" t="s">
        <v>255</v>
      </c>
      <c r="U170" s="53" t="s">
        <v>31</v>
      </c>
      <c r="V170" s="57" t="n">
        <v>6</v>
      </c>
      <c r="W170" s="58" t="s">
        <v>32</v>
      </c>
      <c r="X170" s="58"/>
      <c r="Y170" s="59" t="n">
        <v>296</v>
      </c>
      <c r="Z170" s="60" t="n">
        <f aca="false">V170*Y170</f>
        <v>1776</v>
      </c>
      <c r="AA170" s="5"/>
    </row>
    <row r="171" s="6" customFormat="true" ht="39.75" hidden="false" customHeight="true" outlineLevel="0" collapsed="false">
      <c r="B171" s="42"/>
      <c r="C171" s="43" t="n">
        <f aca="false">Q171</f>
        <v>157</v>
      </c>
      <c r="D171" s="44" t="str">
        <f aca="false">R171</f>
        <v>Скоба такелажная прямая 17 т тип G2150 TOR 12301707</v>
      </c>
      <c r="E171" s="45" t="str">
        <f aca="false">S171</f>
        <v>Национальный режим не предоставляется – преимущество</v>
      </c>
      <c r="F171" s="43" t="str">
        <f aca="false">U171</f>
        <v>шт</v>
      </c>
      <c r="G171" s="46" t="n">
        <f aca="false">V171</f>
        <v>2</v>
      </c>
      <c r="H171" s="47"/>
      <c r="I171" s="47"/>
      <c r="J171" s="48"/>
      <c r="K171" s="49" t="n">
        <f aca="false">Y171</f>
        <v>3566</v>
      </c>
      <c r="L171" s="50"/>
      <c r="M171" s="51" t="n">
        <f aca="false">G171*L171</f>
        <v>0</v>
      </c>
      <c r="N171" s="52"/>
      <c r="Q171" s="53" t="n">
        <v>157</v>
      </c>
      <c r="R171" s="81" t="s">
        <v>259</v>
      </c>
      <c r="S171" s="61" t="s">
        <v>34</v>
      </c>
      <c r="T171" s="62" t="s">
        <v>255</v>
      </c>
      <c r="U171" s="53" t="s">
        <v>31</v>
      </c>
      <c r="V171" s="57" t="n">
        <v>2</v>
      </c>
      <c r="W171" s="58" t="s">
        <v>32</v>
      </c>
      <c r="X171" s="58"/>
      <c r="Y171" s="65" t="n">
        <v>3566</v>
      </c>
      <c r="Z171" s="60" t="n">
        <f aca="false">V171*Y171</f>
        <v>7132</v>
      </c>
      <c r="AA171" s="5"/>
    </row>
    <row r="172" s="6" customFormat="true" ht="39.75" hidden="false" customHeight="true" outlineLevel="0" collapsed="false">
      <c r="B172" s="42"/>
      <c r="C172" s="43" t="n">
        <f aca="false">Q172</f>
        <v>158</v>
      </c>
      <c r="D172" s="44" t="str">
        <f aca="false">R172</f>
        <v>Смазка синяя высокотемпературная МС 1510 BLUE литиевая комплексная 200мл туба, ВМПАВТО</v>
      </c>
      <c r="E172" s="45" t="str">
        <f aca="false">S172</f>
        <v>Национальный режим не предоставляется – преимущество</v>
      </c>
      <c r="F172" s="43" t="str">
        <f aca="false">U172</f>
        <v>шт</v>
      </c>
      <c r="G172" s="46" t="n">
        <f aca="false">V172</f>
        <v>1</v>
      </c>
      <c r="H172" s="47"/>
      <c r="I172" s="47"/>
      <c r="J172" s="48"/>
      <c r="K172" s="49" t="n">
        <f aca="false">Y172</f>
        <v>446</v>
      </c>
      <c r="L172" s="50"/>
      <c r="M172" s="51" t="n">
        <f aca="false">G172*L172</f>
        <v>0</v>
      </c>
      <c r="N172" s="52"/>
      <c r="Q172" s="53" t="n">
        <v>158</v>
      </c>
      <c r="R172" s="81" t="s">
        <v>260</v>
      </c>
      <c r="S172" s="61" t="s">
        <v>34</v>
      </c>
      <c r="T172" s="80" t="s">
        <v>261</v>
      </c>
      <c r="U172" s="53" t="s">
        <v>31</v>
      </c>
      <c r="V172" s="57" t="n">
        <v>1</v>
      </c>
      <c r="W172" s="58" t="s">
        <v>32</v>
      </c>
      <c r="X172" s="58"/>
      <c r="Y172" s="65" t="n">
        <v>446</v>
      </c>
      <c r="Z172" s="60" t="n">
        <f aca="false">V172*Y172</f>
        <v>446</v>
      </c>
      <c r="AA172" s="5"/>
    </row>
    <row r="173" s="6" customFormat="true" ht="39.75" hidden="false" customHeight="true" outlineLevel="0" collapsed="false">
      <c r="B173" s="42"/>
      <c r="C173" s="43" t="n">
        <f aca="false">Q173</f>
        <v>159</v>
      </c>
      <c r="D173" s="44" t="str">
        <f aca="false">R173</f>
        <v>Смазка универсальная  WD-40 проникающая 450 мл</v>
      </c>
      <c r="E173" s="45" t="str">
        <f aca="false">S173</f>
        <v>Национальный режим не предоставляется – преимущество</v>
      </c>
      <c r="F173" s="43" t="str">
        <f aca="false">U173</f>
        <v>шт</v>
      </c>
      <c r="G173" s="46" t="n">
        <f aca="false">V173</f>
        <v>27</v>
      </c>
      <c r="H173" s="47"/>
      <c r="I173" s="47"/>
      <c r="J173" s="48"/>
      <c r="K173" s="49" t="n">
        <f aca="false">Y173</f>
        <v>1016</v>
      </c>
      <c r="L173" s="50"/>
      <c r="M173" s="51" t="n">
        <f aca="false">G173*L173</f>
        <v>0</v>
      </c>
      <c r="N173" s="52"/>
      <c r="Q173" s="53" t="n">
        <v>159</v>
      </c>
      <c r="R173" s="79" t="s">
        <v>262</v>
      </c>
      <c r="S173" s="61" t="s">
        <v>34</v>
      </c>
      <c r="T173" s="68" t="s">
        <v>261</v>
      </c>
      <c r="U173" s="53" t="s">
        <v>31</v>
      </c>
      <c r="V173" s="57" t="n">
        <v>27</v>
      </c>
      <c r="W173" s="58" t="s">
        <v>32</v>
      </c>
      <c r="X173" s="58"/>
      <c r="Y173" s="65" t="n">
        <v>1016</v>
      </c>
      <c r="Z173" s="60" t="n">
        <f aca="false">V173*Y173</f>
        <v>27432</v>
      </c>
      <c r="AA173" s="5"/>
    </row>
    <row r="174" s="6" customFormat="true" ht="39.75" hidden="false" customHeight="true" outlineLevel="0" collapsed="false">
      <c r="B174" s="42"/>
      <c r="C174" s="43" t="n">
        <f aca="false">Q174</f>
        <v>160</v>
      </c>
      <c r="D174" s="44" t="str">
        <f aca="false">R174</f>
        <v>Ствол ручной пожарный Цветлит РС-50 А (16) Ду50 Ру20 алюминий</v>
      </c>
      <c r="E174" s="45" t="str">
        <f aca="false">S174</f>
        <v>Национальный режим не предоставляется – преимущество</v>
      </c>
      <c r="F174" s="43" t="str">
        <f aca="false">U174</f>
        <v>шт</v>
      </c>
      <c r="G174" s="46" t="n">
        <f aca="false">V174</f>
        <v>7</v>
      </c>
      <c r="H174" s="47"/>
      <c r="I174" s="47"/>
      <c r="J174" s="48"/>
      <c r="K174" s="49" t="n">
        <f aca="false">Y174</f>
        <v>336</v>
      </c>
      <c r="L174" s="50"/>
      <c r="M174" s="51" t="n">
        <f aca="false">G174*L174</f>
        <v>0</v>
      </c>
      <c r="N174" s="52"/>
      <c r="Q174" s="53" t="n">
        <v>160</v>
      </c>
      <c r="R174" s="81" t="s">
        <v>263</v>
      </c>
      <c r="S174" s="61" t="s">
        <v>34</v>
      </c>
      <c r="T174" s="80" t="s">
        <v>200</v>
      </c>
      <c r="U174" s="53" t="s">
        <v>31</v>
      </c>
      <c r="V174" s="57" t="n">
        <v>7</v>
      </c>
      <c r="W174" s="58" t="s">
        <v>32</v>
      </c>
      <c r="X174" s="58"/>
      <c r="Y174" s="65" t="n">
        <v>336</v>
      </c>
      <c r="Z174" s="60" t="n">
        <f aca="false">V174*Y174</f>
        <v>2352</v>
      </c>
      <c r="AA174" s="5"/>
    </row>
    <row r="175" s="6" customFormat="true" ht="39.75" hidden="false" customHeight="true" outlineLevel="0" collapsed="false">
      <c r="B175" s="42"/>
      <c r="C175" s="43" t="n">
        <f aca="false">Q175</f>
        <v>161</v>
      </c>
      <c r="D175" s="44" t="str">
        <f aca="false">R175</f>
        <v>Стремянка, лестница Nika, 4 ступени, складная, из стали, ННДС4</v>
      </c>
      <c r="E175" s="45" t="str">
        <f aca="false">S175</f>
        <v>Национальный режим не предоставляется – ограничение</v>
      </c>
      <c r="F175" s="43" t="str">
        <f aca="false">U175</f>
        <v>шт</v>
      </c>
      <c r="G175" s="46" t="n">
        <f aca="false">V175</f>
        <v>2</v>
      </c>
      <c r="H175" s="47"/>
      <c r="I175" s="47"/>
      <c r="J175" s="48"/>
      <c r="K175" s="49" t="n">
        <f aca="false">Y175</f>
        <v>4066</v>
      </c>
      <c r="L175" s="50"/>
      <c r="M175" s="51" t="n">
        <f aca="false">G175*L175</f>
        <v>0</v>
      </c>
      <c r="N175" s="52"/>
      <c r="Q175" s="53" t="n">
        <v>161</v>
      </c>
      <c r="R175" s="83" t="s">
        <v>264</v>
      </c>
      <c r="S175" s="55" t="s">
        <v>29</v>
      </c>
      <c r="T175" s="73" t="s">
        <v>147</v>
      </c>
      <c r="U175" s="53" t="s">
        <v>31</v>
      </c>
      <c r="V175" s="57" t="n">
        <v>2</v>
      </c>
      <c r="W175" s="58" t="s">
        <v>32</v>
      </c>
      <c r="X175" s="58"/>
      <c r="Y175" s="65" t="n">
        <v>4066</v>
      </c>
      <c r="Z175" s="60" t="n">
        <f aca="false">V175*Y175</f>
        <v>8132</v>
      </c>
      <c r="AA175" s="5"/>
    </row>
    <row r="176" s="6" customFormat="true" ht="39.75" hidden="false" customHeight="true" outlineLevel="0" collapsed="false">
      <c r="B176" s="42"/>
      <c r="C176" s="43" t="n">
        <f aca="false">Q176</f>
        <v>162</v>
      </c>
      <c r="D176" s="44" t="str">
        <f aca="false">R176</f>
        <v>Талреп М10 крюк-крюк (С) DIN 1480 оцинкованный [00001295]</v>
      </c>
      <c r="E176" s="45" t="str">
        <f aca="false">S176</f>
        <v>Национальный режим не предоставляется – преимущество</v>
      </c>
      <c r="F176" s="43" t="str">
        <f aca="false">U176</f>
        <v>шт</v>
      </c>
      <c r="G176" s="46" t="n">
        <f aca="false">V176</f>
        <v>2</v>
      </c>
      <c r="H176" s="47"/>
      <c r="I176" s="47"/>
      <c r="J176" s="48"/>
      <c r="K176" s="49" t="n">
        <f aca="false">Y176</f>
        <v>242</v>
      </c>
      <c r="L176" s="50"/>
      <c r="M176" s="51" t="n">
        <f aca="false">G176*L176</f>
        <v>0</v>
      </c>
      <c r="N176" s="52"/>
      <c r="Q176" s="53" t="n">
        <v>162</v>
      </c>
      <c r="R176" s="93" t="s">
        <v>265</v>
      </c>
      <c r="S176" s="61" t="s">
        <v>34</v>
      </c>
      <c r="T176" s="80" t="s">
        <v>78</v>
      </c>
      <c r="U176" s="53" t="s">
        <v>31</v>
      </c>
      <c r="V176" s="57" t="n">
        <v>2</v>
      </c>
      <c r="W176" s="58" t="s">
        <v>32</v>
      </c>
      <c r="X176" s="58"/>
      <c r="Y176" s="65" t="n">
        <v>242</v>
      </c>
      <c r="Z176" s="60" t="n">
        <f aca="false">V176*Y176</f>
        <v>484</v>
      </c>
      <c r="AA176" s="5"/>
    </row>
    <row r="177" s="6" customFormat="true" ht="39.75" hidden="false" customHeight="true" outlineLevel="0" collapsed="false">
      <c r="B177" s="42"/>
      <c r="C177" s="43" t="n">
        <f aca="false">Q177</f>
        <v>163</v>
      </c>
      <c r="D177" s="44" t="str">
        <f aca="false">R177</f>
        <v>Термометр оконный  диапазон измерения: от -60 до +60 c, Птз, Тб-216 671371</v>
      </c>
      <c r="E177" s="45" t="str">
        <f aca="false">S177</f>
        <v>Национальный режим не предоставляется – ограничение</v>
      </c>
      <c r="F177" s="43" t="str">
        <f aca="false">U177</f>
        <v>шт</v>
      </c>
      <c r="G177" s="46" t="n">
        <f aca="false">V177</f>
        <v>2</v>
      </c>
      <c r="H177" s="47"/>
      <c r="I177" s="47"/>
      <c r="J177" s="48"/>
      <c r="K177" s="49" t="n">
        <f aca="false">Y177</f>
        <v>212</v>
      </c>
      <c r="L177" s="50"/>
      <c r="M177" s="51" t="n">
        <f aca="false">G177*L177</f>
        <v>0</v>
      </c>
      <c r="N177" s="52"/>
      <c r="Q177" s="53" t="n">
        <v>163</v>
      </c>
      <c r="R177" s="94" t="s">
        <v>266</v>
      </c>
      <c r="S177" s="55" t="s">
        <v>29</v>
      </c>
      <c r="T177" s="73" t="s">
        <v>267</v>
      </c>
      <c r="U177" s="53" t="s">
        <v>31</v>
      </c>
      <c r="V177" s="57" t="n">
        <v>2</v>
      </c>
      <c r="W177" s="58" t="s">
        <v>32</v>
      </c>
      <c r="X177" s="58"/>
      <c r="Y177" s="65" t="n">
        <v>212</v>
      </c>
      <c r="Z177" s="60" t="n">
        <f aca="false">V177*Y177</f>
        <v>424</v>
      </c>
      <c r="AA177" s="5"/>
    </row>
    <row r="178" s="6" customFormat="true" ht="39.75" hidden="false" customHeight="true" outlineLevel="0" collapsed="false">
      <c r="B178" s="42"/>
      <c r="C178" s="43" t="n">
        <f aca="false">Q178</f>
        <v>164</v>
      </c>
      <c r="D178" s="44" t="str">
        <f aca="false">R178</f>
        <v>Техпластина 6мм МБС-С 2Н (шир.~1400 мм) ГОСТ 7338-90</v>
      </c>
      <c r="E178" s="45" t="str">
        <f aca="false">S178</f>
        <v>Национальный режим не предоставляется – ограничение</v>
      </c>
      <c r="F178" s="43" t="str">
        <f aca="false">U178</f>
        <v>кг</v>
      </c>
      <c r="G178" s="46" t="n">
        <f aca="false">V178</f>
        <v>40</v>
      </c>
      <c r="H178" s="47"/>
      <c r="I178" s="47"/>
      <c r="J178" s="48"/>
      <c r="K178" s="49" t="n">
        <f aca="false">Y178</f>
        <v>316</v>
      </c>
      <c r="L178" s="50"/>
      <c r="M178" s="51" t="n">
        <f aca="false">G178*L178</f>
        <v>0</v>
      </c>
      <c r="N178" s="52"/>
      <c r="Q178" s="53" t="n">
        <v>164</v>
      </c>
      <c r="R178" s="81" t="s">
        <v>268</v>
      </c>
      <c r="S178" s="55" t="s">
        <v>29</v>
      </c>
      <c r="T178" s="85" t="s">
        <v>269</v>
      </c>
      <c r="U178" s="69" t="s">
        <v>66</v>
      </c>
      <c r="V178" s="57" t="n">
        <v>40</v>
      </c>
      <c r="W178" s="58" t="s">
        <v>32</v>
      </c>
      <c r="X178" s="58"/>
      <c r="Y178" s="65" t="n">
        <v>316</v>
      </c>
      <c r="Z178" s="60" t="n">
        <f aca="false">V178*Y178</f>
        <v>12640</v>
      </c>
      <c r="AA178" s="5"/>
    </row>
    <row r="179" s="6" customFormat="true" ht="39.75" hidden="false" customHeight="true" outlineLevel="0" collapsed="false">
      <c r="B179" s="42"/>
      <c r="C179" s="43" t="n">
        <f aca="false">Q179</f>
        <v>165</v>
      </c>
      <c r="D179" s="44" t="str">
        <f aca="false">R179</f>
        <v>Техпластина 8мм МБС-С 2Н (шир.~ 800 мм) ГОСТ 7338-90</v>
      </c>
      <c r="E179" s="45" t="str">
        <f aca="false">S179</f>
        <v>Национальный режим не предоставляется – ограничение</v>
      </c>
      <c r="F179" s="43" t="str">
        <f aca="false">U179</f>
        <v>кг</v>
      </c>
      <c r="G179" s="46" t="n">
        <f aca="false">V179</f>
        <v>40</v>
      </c>
      <c r="H179" s="47"/>
      <c r="I179" s="47"/>
      <c r="J179" s="48"/>
      <c r="K179" s="49" t="n">
        <f aca="false">Y179</f>
        <v>316</v>
      </c>
      <c r="L179" s="50"/>
      <c r="M179" s="51" t="n">
        <f aca="false">G179*L179</f>
        <v>0</v>
      </c>
      <c r="N179" s="52"/>
      <c r="Q179" s="53" t="n">
        <v>165</v>
      </c>
      <c r="R179" s="81" t="s">
        <v>270</v>
      </c>
      <c r="S179" s="55" t="s">
        <v>29</v>
      </c>
      <c r="T179" s="85" t="s">
        <v>269</v>
      </c>
      <c r="U179" s="69" t="s">
        <v>66</v>
      </c>
      <c r="V179" s="57" t="n">
        <v>40</v>
      </c>
      <c r="W179" s="58" t="s">
        <v>32</v>
      </c>
      <c r="X179" s="58"/>
      <c r="Y179" s="65" t="n">
        <v>316</v>
      </c>
      <c r="Z179" s="60" t="n">
        <f aca="false">V179*Y179</f>
        <v>12640</v>
      </c>
      <c r="AA179" s="5"/>
    </row>
    <row r="180" s="6" customFormat="true" ht="39.75" hidden="false" customHeight="true" outlineLevel="0" collapsed="false">
      <c r="B180" s="42"/>
      <c r="C180" s="43" t="n">
        <f aca="false">Q180</f>
        <v>166</v>
      </c>
      <c r="D180" s="44" t="str">
        <f aca="false">R180</f>
        <v>Техпластина 10мм МБС-С 2Н (~1100х1200 мм) ГОСТ 7338-90</v>
      </c>
      <c r="E180" s="45" t="str">
        <f aca="false">S180</f>
        <v>Национальный режим не предоставляется – ограничение</v>
      </c>
      <c r="F180" s="43" t="str">
        <f aca="false">U180</f>
        <v>кг</v>
      </c>
      <c r="G180" s="46" t="n">
        <f aca="false">V180</f>
        <v>57</v>
      </c>
      <c r="H180" s="47"/>
      <c r="I180" s="47"/>
      <c r="J180" s="48"/>
      <c r="K180" s="49" t="n">
        <f aca="false">Y180</f>
        <v>316</v>
      </c>
      <c r="L180" s="50"/>
      <c r="M180" s="51" t="n">
        <f aca="false">G180*L180</f>
        <v>0</v>
      </c>
      <c r="N180" s="52"/>
      <c r="Q180" s="53" t="n">
        <v>166</v>
      </c>
      <c r="R180" s="95" t="s">
        <v>271</v>
      </c>
      <c r="S180" s="55" t="s">
        <v>29</v>
      </c>
      <c r="T180" s="85" t="s">
        <v>269</v>
      </c>
      <c r="U180" s="69" t="s">
        <v>66</v>
      </c>
      <c r="V180" s="57" t="n">
        <v>57</v>
      </c>
      <c r="W180" s="58" t="s">
        <v>32</v>
      </c>
      <c r="X180" s="58"/>
      <c r="Y180" s="65" t="n">
        <v>316</v>
      </c>
      <c r="Z180" s="60" t="n">
        <f aca="false">V180*Y180</f>
        <v>18012</v>
      </c>
      <c r="AA180" s="5"/>
    </row>
    <row r="181" s="6" customFormat="true" ht="39.75" hidden="false" customHeight="true" outlineLevel="0" collapsed="false">
      <c r="B181" s="42"/>
      <c r="C181" s="43" t="n">
        <f aca="false">Q181</f>
        <v>167</v>
      </c>
      <c r="D181" s="44" t="str">
        <f aca="false">R181</f>
        <v>Техпластина 12мм МБС-С 2Н (~1100х1200 мм) ГОСТ 7338-90</v>
      </c>
      <c r="E181" s="45" t="str">
        <f aca="false">S181</f>
        <v>Национальный режим не предоставляется – ограничение</v>
      </c>
      <c r="F181" s="43" t="str">
        <f aca="false">U181</f>
        <v>кг</v>
      </c>
      <c r="G181" s="46" t="n">
        <f aca="false">V181</f>
        <v>50</v>
      </c>
      <c r="H181" s="47"/>
      <c r="I181" s="47"/>
      <c r="J181" s="48"/>
      <c r="K181" s="49" t="n">
        <f aca="false">Y181</f>
        <v>316</v>
      </c>
      <c r="L181" s="50"/>
      <c r="M181" s="51" t="n">
        <f aca="false">G181*L181</f>
        <v>0</v>
      </c>
      <c r="N181" s="52"/>
      <c r="Q181" s="53" t="n">
        <v>167</v>
      </c>
      <c r="R181" s="81" t="s">
        <v>272</v>
      </c>
      <c r="S181" s="55" t="s">
        <v>29</v>
      </c>
      <c r="T181" s="85" t="s">
        <v>269</v>
      </c>
      <c r="U181" s="69" t="s">
        <v>66</v>
      </c>
      <c r="V181" s="57" t="n">
        <v>50</v>
      </c>
      <c r="W181" s="58" t="s">
        <v>32</v>
      </c>
      <c r="X181" s="58"/>
      <c r="Y181" s="65" t="n">
        <v>316</v>
      </c>
      <c r="Z181" s="60" t="n">
        <f aca="false">V181*Y181</f>
        <v>15800</v>
      </c>
      <c r="AA181" s="5"/>
    </row>
    <row r="182" s="6" customFormat="true" ht="39.75" hidden="false" customHeight="true" outlineLevel="0" collapsed="false">
      <c r="B182" s="42"/>
      <c r="C182" s="43" t="n">
        <f aca="false">Q182</f>
        <v>168</v>
      </c>
      <c r="D182" s="44" t="str">
        <f aca="false">R182</f>
        <v>Техпластина 4мм МБС-C (~1100 мм)</v>
      </c>
      <c r="E182" s="45" t="str">
        <f aca="false">S182</f>
        <v>Национальный режим не предоставляется – ограничение</v>
      </c>
      <c r="F182" s="43" t="str">
        <f aca="false">U182</f>
        <v>кг</v>
      </c>
      <c r="G182" s="46" t="n">
        <f aca="false">V182</f>
        <v>29</v>
      </c>
      <c r="H182" s="47"/>
      <c r="I182" s="47"/>
      <c r="J182" s="48"/>
      <c r="K182" s="49" t="n">
        <f aca="false">Y182</f>
        <v>516</v>
      </c>
      <c r="L182" s="50"/>
      <c r="M182" s="51" t="n">
        <f aca="false">G182*L182</f>
        <v>0</v>
      </c>
      <c r="N182" s="52"/>
      <c r="Q182" s="53" t="n">
        <v>168</v>
      </c>
      <c r="R182" s="79" t="s">
        <v>273</v>
      </c>
      <c r="S182" s="55" t="s">
        <v>29</v>
      </c>
      <c r="T182" s="86" t="s">
        <v>269</v>
      </c>
      <c r="U182" s="69" t="s">
        <v>66</v>
      </c>
      <c r="V182" s="57" t="n">
        <v>29</v>
      </c>
      <c r="W182" s="58" t="s">
        <v>32</v>
      </c>
      <c r="X182" s="58"/>
      <c r="Y182" s="65" t="n">
        <v>516</v>
      </c>
      <c r="Z182" s="60" t="n">
        <f aca="false">V182*Y182</f>
        <v>14964</v>
      </c>
      <c r="AA182" s="5"/>
    </row>
    <row r="183" s="6" customFormat="true" ht="39.75" hidden="false" customHeight="true" outlineLevel="0" collapsed="false">
      <c r="B183" s="42"/>
      <c r="C183" s="43" t="n">
        <f aca="false">Q183</f>
        <v>169</v>
      </c>
      <c r="D183" s="44" t="str">
        <f aca="false">R183</f>
        <v>Топор с фиберглассовой ручкой и резиновой противоскользящей накладкой Rockforce 600 гр RF-A7006</v>
      </c>
      <c r="E183" s="45" t="str">
        <f aca="false">S183</f>
        <v>Национальный режим не предоставляется – преимущество</v>
      </c>
      <c r="F183" s="43" t="str">
        <f aca="false">U183</f>
        <v>шт</v>
      </c>
      <c r="G183" s="46" t="n">
        <f aca="false">V183</f>
        <v>4</v>
      </c>
      <c r="H183" s="47"/>
      <c r="I183" s="47"/>
      <c r="J183" s="48"/>
      <c r="K183" s="49" t="n">
        <f aca="false">Y183</f>
        <v>706</v>
      </c>
      <c r="L183" s="50"/>
      <c r="M183" s="51" t="n">
        <f aca="false">G183*L183</f>
        <v>0</v>
      </c>
      <c r="N183" s="52"/>
      <c r="Q183" s="53" t="n">
        <v>169</v>
      </c>
      <c r="R183" s="81" t="s">
        <v>274</v>
      </c>
      <c r="S183" s="61" t="s">
        <v>34</v>
      </c>
      <c r="T183" s="67" t="s">
        <v>275</v>
      </c>
      <c r="U183" s="53" t="s">
        <v>31</v>
      </c>
      <c r="V183" s="57" t="n">
        <v>4</v>
      </c>
      <c r="W183" s="58" t="s">
        <v>32</v>
      </c>
      <c r="X183" s="58"/>
      <c r="Y183" s="65" t="n">
        <v>706</v>
      </c>
      <c r="Z183" s="60" t="n">
        <f aca="false">V183*Y183</f>
        <v>2824</v>
      </c>
      <c r="AA183" s="5"/>
      <c r="AB183" s="91"/>
    </row>
    <row r="184" s="6" customFormat="true" ht="39.75" hidden="false" customHeight="true" outlineLevel="0" collapsed="false">
      <c r="B184" s="42"/>
      <c r="C184" s="43" t="n">
        <f aca="false">Q184</f>
        <v>170</v>
      </c>
      <c r="D184" s="44" t="str">
        <f aca="false">R184</f>
        <v>Трос 8мм стальной в оплетке ПВХ (100м) ПР-8.0 ТАНИС</v>
      </c>
      <c r="E184" s="45" t="str">
        <f aca="false">S184</f>
        <v>Национальный режим не предоставляется – ограничение</v>
      </c>
      <c r="F184" s="43" t="str">
        <f aca="false">U184</f>
        <v>шт</v>
      </c>
      <c r="G184" s="46" t="n">
        <f aca="false">V184</f>
        <v>1</v>
      </c>
      <c r="H184" s="47"/>
      <c r="I184" s="47"/>
      <c r="J184" s="48"/>
      <c r="K184" s="49" t="n">
        <f aca="false">Y184</f>
        <v>7616</v>
      </c>
      <c r="L184" s="50"/>
      <c r="M184" s="51" t="n">
        <f aca="false">G184*L184</f>
        <v>0</v>
      </c>
      <c r="N184" s="52"/>
      <c r="Q184" s="53" t="n">
        <v>170</v>
      </c>
      <c r="R184" s="54" t="s">
        <v>276</v>
      </c>
      <c r="S184" s="55" t="s">
        <v>29</v>
      </c>
      <c r="T184" s="73" t="s">
        <v>277</v>
      </c>
      <c r="U184" s="53" t="s">
        <v>31</v>
      </c>
      <c r="V184" s="57" t="n">
        <v>1</v>
      </c>
      <c r="W184" s="58" t="s">
        <v>32</v>
      </c>
      <c r="X184" s="58"/>
      <c r="Y184" s="65" t="n">
        <v>7616</v>
      </c>
      <c r="Z184" s="60" t="n">
        <f aca="false">V184*Y184</f>
        <v>7616</v>
      </c>
      <c r="AA184" s="5"/>
    </row>
    <row r="185" s="6" customFormat="true" ht="39.75" hidden="false" customHeight="true" outlineLevel="0" collapsed="false">
      <c r="B185" s="42"/>
      <c r="C185" s="43" t="n">
        <f aca="false">Q185</f>
        <v>171</v>
      </c>
      <c r="D185" s="44" t="str">
        <f aca="false">R185</f>
        <v>Труба бесшовная нержавеющая 159×3.5мм, марка AISI 321 (08-12Х18Н10Т)</v>
      </c>
      <c r="E185" s="45" t="str">
        <f aca="false">S185</f>
        <v>Национальный режим не предоставляется – преимущество</v>
      </c>
      <c r="F185" s="43" t="str">
        <f aca="false">U185</f>
        <v>м</v>
      </c>
      <c r="G185" s="46" t="n">
        <f aca="false">V185</f>
        <v>4</v>
      </c>
      <c r="H185" s="47"/>
      <c r="I185" s="47"/>
      <c r="J185" s="48"/>
      <c r="K185" s="49" t="n">
        <f aca="false">Y185</f>
        <v>10116</v>
      </c>
      <c r="L185" s="50"/>
      <c r="M185" s="51" t="n">
        <f aca="false">G185*L185</f>
        <v>0</v>
      </c>
      <c r="N185" s="52"/>
      <c r="Q185" s="53" t="n">
        <v>171</v>
      </c>
      <c r="R185" s="79" t="s">
        <v>278</v>
      </c>
      <c r="S185" s="61" t="s">
        <v>34</v>
      </c>
      <c r="T185" s="62" t="s">
        <v>279</v>
      </c>
      <c r="U185" s="90" t="s">
        <v>229</v>
      </c>
      <c r="V185" s="57" t="n">
        <v>4</v>
      </c>
      <c r="W185" s="58" t="s">
        <v>32</v>
      </c>
      <c r="X185" s="58"/>
      <c r="Y185" s="65" t="n">
        <v>10116</v>
      </c>
      <c r="Z185" s="60" t="n">
        <f aca="false">V185*Y185</f>
        <v>40464</v>
      </c>
      <c r="AA185" s="5"/>
    </row>
    <row r="186" s="6" customFormat="true" ht="39.75" hidden="false" customHeight="true" outlineLevel="0" collapsed="false">
      <c r="B186" s="42"/>
      <c r="C186" s="43" t="n">
        <f aca="false">Q186</f>
        <v>172</v>
      </c>
      <c r="D186" s="44" t="str">
        <f aca="false">R186</f>
        <v>Труба бесшовная нержавеющая 54×2мм, марка AISI 321 (08-12Х18Н10Т)</v>
      </c>
      <c r="E186" s="45" t="str">
        <f aca="false">S186</f>
        <v>Национальный режим не предоставляется – преимущество</v>
      </c>
      <c r="F186" s="43" t="str">
        <f aca="false">U186</f>
        <v>м</v>
      </c>
      <c r="G186" s="46" t="n">
        <f aca="false">V186</f>
        <v>4</v>
      </c>
      <c r="H186" s="47"/>
      <c r="I186" s="47"/>
      <c r="J186" s="48"/>
      <c r="K186" s="49" t="n">
        <f aca="false">Y186</f>
        <v>3416</v>
      </c>
      <c r="L186" s="50"/>
      <c r="M186" s="51" t="n">
        <f aca="false">G186*L186</f>
        <v>0</v>
      </c>
      <c r="N186" s="52"/>
      <c r="Q186" s="53" t="n">
        <v>172</v>
      </c>
      <c r="R186" s="79" t="s">
        <v>280</v>
      </c>
      <c r="S186" s="61" t="s">
        <v>34</v>
      </c>
      <c r="T186" s="62" t="s">
        <v>279</v>
      </c>
      <c r="U186" s="90" t="s">
        <v>229</v>
      </c>
      <c r="V186" s="57" t="n">
        <v>4</v>
      </c>
      <c r="W186" s="58" t="s">
        <v>32</v>
      </c>
      <c r="X186" s="58"/>
      <c r="Y186" s="65" t="n">
        <v>3416</v>
      </c>
      <c r="Z186" s="60" t="n">
        <f aca="false">V186*Y186</f>
        <v>13664</v>
      </c>
      <c r="AA186" s="5"/>
    </row>
    <row r="187" s="6" customFormat="true" ht="39.75" hidden="false" customHeight="true" outlineLevel="0" collapsed="false">
      <c r="B187" s="42"/>
      <c r="C187" s="43" t="n">
        <f aca="false">Q187</f>
        <v>173</v>
      </c>
      <c r="D187" s="44" t="str">
        <f aca="false">R187</f>
        <v>Угломер 150х100мм, алюминий</v>
      </c>
      <c r="E187" s="45" t="str">
        <f aca="false">S187</f>
        <v>Национальный режим не предоставляется – преимущество</v>
      </c>
      <c r="F187" s="43" t="str">
        <f aca="false">U187</f>
        <v>шт</v>
      </c>
      <c r="G187" s="46" t="n">
        <f aca="false">V187</f>
        <v>2</v>
      </c>
      <c r="H187" s="47"/>
      <c r="I187" s="47"/>
      <c r="J187" s="48"/>
      <c r="K187" s="49" t="n">
        <f aca="false">Y187</f>
        <v>566</v>
      </c>
      <c r="L187" s="50"/>
      <c r="M187" s="51" t="n">
        <f aca="false">G187*L187</f>
        <v>0</v>
      </c>
      <c r="N187" s="52"/>
      <c r="Q187" s="53" t="n">
        <v>173</v>
      </c>
      <c r="R187" s="76" t="s">
        <v>281</v>
      </c>
      <c r="S187" s="61" t="s">
        <v>34</v>
      </c>
      <c r="T187" s="62" t="s">
        <v>282</v>
      </c>
      <c r="U187" s="53" t="s">
        <v>31</v>
      </c>
      <c r="V187" s="57" t="n">
        <v>2</v>
      </c>
      <c r="W187" s="58" t="s">
        <v>32</v>
      </c>
      <c r="X187" s="58"/>
      <c r="Y187" s="65" t="n">
        <v>566</v>
      </c>
      <c r="Z187" s="60" t="n">
        <f aca="false">V187*Y187</f>
        <v>1132</v>
      </c>
      <c r="AA187" s="5"/>
    </row>
    <row r="188" s="6" customFormat="true" ht="39.75" hidden="false" customHeight="true" outlineLevel="0" collapsed="false">
      <c r="B188" s="42"/>
      <c r="C188" s="43" t="n">
        <f aca="false">Q188</f>
        <v>174</v>
      </c>
      <c r="D188" s="44" t="str">
        <f aca="false">R188</f>
        <v>Угольник магнитный ЗУБР УМ-3 до 11 кг 40050-11</v>
      </c>
      <c r="E188" s="45" t="str">
        <f aca="false">S188</f>
        <v>Национальный режим не предоставляется – преимущество</v>
      </c>
      <c r="F188" s="43" t="str">
        <f aca="false">U188</f>
        <v>шт</v>
      </c>
      <c r="G188" s="46" t="n">
        <f aca="false">V188</f>
        <v>4</v>
      </c>
      <c r="H188" s="47"/>
      <c r="I188" s="47"/>
      <c r="J188" s="48"/>
      <c r="K188" s="49" t="n">
        <f aca="false">Y188</f>
        <v>515</v>
      </c>
      <c r="L188" s="50"/>
      <c r="M188" s="51" t="n">
        <f aca="false">G188*L188</f>
        <v>0</v>
      </c>
      <c r="N188" s="52"/>
      <c r="Q188" s="53" t="n">
        <v>174</v>
      </c>
      <c r="R188" s="79" t="s">
        <v>283</v>
      </c>
      <c r="S188" s="61" t="s">
        <v>34</v>
      </c>
      <c r="T188" s="80" t="s">
        <v>282</v>
      </c>
      <c r="U188" s="53" t="s">
        <v>31</v>
      </c>
      <c r="V188" s="57" t="n">
        <v>4</v>
      </c>
      <c r="W188" s="58" t="s">
        <v>32</v>
      </c>
      <c r="X188" s="58"/>
      <c r="Y188" s="65" t="n">
        <v>515</v>
      </c>
      <c r="Z188" s="60" t="n">
        <f aca="false">V188*Y188</f>
        <v>2060</v>
      </c>
      <c r="AA188" s="5"/>
    </row>
    <row r="189" s="6" customFormat="true" ht="39.75" hidden="false" customHeight="true" outlineLevel="0" collapsed="false">
      <c r="B189" s="42"/>
      <c r="C189" s="43" t="n">
        <f aca="false">Q189</f>
        <v>175</v>
      </c>
      <c r="D189" s="44" t="str">
        <f aca="false">R189</f>
        <v>Угольник слесарный УШ- 160х100 класс 1</v>
      </c>
      <c r="E189" s="45" t="str">
        <f aca="false">S189</f>
        <v>Национальный режим не предоставляется – преимущество</v>
      </c>
      <c r="F189" s="43" t="str">
        <f aca="false">U189</f>
        <v>шт</v>
      </c>
      <c r="G189" s="46" t="n">
        <f aca="false">V189</f>
        <v>2</v>
      </c>
      <c r="H189" s="47"/>
      <c r="I189" s="47"/>
      <c r="J189" s="48"/>
      <c r="K189" s="49" t="n">
        <f aca="false">Y189</f>
        <v>3566</v>
      </c>
      <c r="L189" s="50"/>
      <c r="M189" s="51" t="n">
        <f aca="false">G189*L189</f>
        <v>0</v>
      </c>
      <c r="N189" s="52"/>
      <c r="Q189" s="53" t="n">
        <v>175</v>
      </c>
      <c r="R189" s="76" t="s">
        <v>284</v>
      </c>
      <c r="S189" s="61" t="s">
        <v>34</v>
      </c>
      <c r="T189" s="80" t="s">
        <v>282</v>
      </c>
      <c r="U189" s="53" t="s">
        <v>31</v>
      </c>
      <c r="V189" s="57" t="n">
        <v>2</v>
      </c>
      <c r="W189" s="58" t="s">
        <v>32</v>
      </c>
      <c r="X189" s="58"/>
      <c r="Y189" s="65" t="n">
        <v>3566</v>
      </c>
      <c r="Z189" s="60" t="n">
        <f aca="false">V189*Y189</f>
        <v>7132</v>
      </c>
      <c r="AA189" s="5"/>
    </row>
    <row r="190" s="6" customFormat="true" ht="39.75" hidden="false" customHeight="true" outlineLevel="0" collapsed="false">
      <c r="B190" s="42"/>
      <c r="C190" s="43" t="n">
        <f aca="false">Q190</f>
        <v>176</v>
      </c>
      <c r="D190" s="44" t="str">
        <f aca="false">R190</f>
        <v>Фильтр воздушный Scania R-series DC13 ROTTA R58244</v>
      </c>
      <c r="E190" s="45" t="str">
        <f aca="false">S190</f>
        <v>Национальный режим не предоставляется – преимущество</v>
      </c>
      <c r="F190" s="43" t="str">
        <f aca="false">U190</f>
        <v>шт</v>
      </c>
      <c r="G190" s="46" t="n">
        <f aca="false">V190</f>
        <v>2</v>
      </c>
      <c r="H190" s="47"/>
      <c r="I190" s="47"/>
      <c r="J190" s="48"/>
      <c r="K190" s="49" t="n">
        <f aca="false">Y190</f>
        <v>6516</v>
      </c>
      <c r="L190" s="50"/>
      <c r="M190" s="51" t="n">
        <f aca="false">G190*L190</f>
        <v>0</v>
      </c>
      <c r="N190" s="52"/>
      <c r="Q190" s="53" t="n">
        <v>176</v>
      </c>
      <c r="R190" s="81" t="s">
        <v>285</v>
      </c>
      <c r="S190" s="61" t="s">
        <v>34</v>
      </c>
      <c r="T190" s="62" t="s">
        <v>286</v>
      </c>
      <c r="U190" s="53" t="s">
        <v>31</v>
      </c>
      <c r="V190" s="57" t="n">
        <v>2</v>
      </c>
      <c r="W190" s="58" t="s">
        <v>32</v>
      </c>
      <c r="X190" s="58"/>
      <c r="Y190" s="65" t="n">
        <v>6516</v>
      </c>
      <c r="Z190" s="60" t="n">
        <f aca="false">V190*Y190</f>
        <v>13032</v>
      </c>
      <c r="AA190" s="5"/>
    </row>
    <row r="191" s="6" customFormat="true" ht="39.75" hidden="false" customHeight="true" outlineLevel="0" collapsed="false">
      <c r="B191" s="42"/>
      <c r="C191" s="43" t="n">
        <f aca="false">Q191</f>
        <v>177</v>
      </c>
      <c r="D191" s="44" t="str">
        <f aca="false">R191</f>
        <v>Фильтр заборный с обратным клапаном СВ-80 D-3 DDE 798-911</v>
      </c>
      <c r="E191" s="45" t="str">
        <f aca="false">S191</f>
        <v>Национальный режим не предоставляется – преимущество</v>
      </c>
      <c r="F191" s="43" t="str">
        <f aca="false">U191</f>
        <v>шт</v>
      </c>
      <c r="G191" s="46" t="n">
        <f aca="false">V191</f>
        <v>1</v>
      </c>
      <c r="H191" s="47"/>
      <c r="I191" s="47"/>
      <c r="J191" s="48"/>
      <c r="K191" s="49" t="n">
        <f aca="false">Y191</f>
        <v>3516</v>
      </c>
      <c r="L191" s="50"/>
      <c r="M191" s="51" t="n">
        <f aca="false">G191*L191</f>
        <v>0</v>
      </c>
      <c r="N191" s="52"/>
      <c r="Q191" s="53" t="n">
        <v>177</v>
      </c>
      <c r="R191" s="79" t="s">
        <v>287</v>
      </c>
      <c r="S191" s="61" t="s">
        <v>34</v>
      </c>
      <c r="T191" s="62" t="s">
        <v>286</v>
      </c>
      <c r="U191" s="53" t="s">
        <v>31</v>
      </c>
      <c r="V191" s="57" t="n">
        <v>1</v>
      </c>
      <c r="W191" s="58" t="s">
        <v>32</v>
      </c>
      <c r="X191" s="58"/>
      <c r="Y191" s="65" t="n">
        <v>3516</v>
      </c>
      <c r="Z191" s="60" t="n">
        <f aca="false">V191*Y191</f>
        <v>3516</v>
      </c>
      <c r="AA191" s="5"/>
    </row>
    <row r="192" s="6" customFormat="true" ht="39.75" hidden="false" customHeight="true" outlineLevel="0" collapsed="false">
      <c r="B192" s="42"/>
      <c r="C192" s="43" t="n">
        <f aca="false">Q192</f>
        <v>178</v>
      </c>
      <c r="D192" s="44" t="str">
        <f aca="false">R192</f>
        <v>Фильтр топливный Caterpillar ZENTPARTS Z34669 вставка H159 D76.5</v>
      </c>
      <c r="E192" s="45" t="str">
        <f aca="false">S192</f>
        <v>Национальный режим не предоставляется – преимущество</v>
      </c>
      <c r="F192" s="43" t="str">
        <f aca="false">U192</f>
        <v>шт</v>
      </c>
      <c r="G192" s="46" t="n">
        <f aca="false">V192</f>
        <v>1</v>
      </c>
      <c r="H192" s="47"/>
      <c r="I192" s="47"/>
      <c r="J192" s="48"/>
      <c r="K192" s="49" t="n">
        <f aca="false">Y192</f>
        <v>2716</v>
      </c>
      <c r="L192" s="50"/>
      <c r="M192" s="51" t="n">
        <f aca="false">G192*L192</f>
        <v>0</v>
      </c>
      <c r="N192" s="52"/>
      <c r="Q192" s="53" t="n">
        <v>178</v>
      </c>
      <c r="R192" s="83" t="s">
        <v>288</v>
      </c>
      <c r="S192" s="61" t="s">
        <v>34</v>
      </c>
      <c r="T192" s="62" t="s">
        <v>286</v>
      </c>
      <c r="U192" s="53" t="s">
        <v>31</v>
      </c>
      <c r="V192" s="57" t="n">
        <v>1</v>
      </c>
      <c r="W192" s="58" t="s">
        <v>32</v>
      </c>
      <c r="X192" s="58"/>
      <c r="Y192" s="65" t="n">
        <v>2716</v>
      </c>
      <c r="Z192" s="60" t="n">
        <f aca="false">V192*Y192</f>
        <v>2716</v>
      </c>
      <c r="AA192" s="5"/>
    </row>
    <row r="193" s="6" customFormat="true" ht="39.75" hidden="false" customHeight="true" outlineLevel="0" collapsed="false">
      <c r="B193" s="42"/>
      <c r="C193" s="43" t="n">
        <f aca="false">Q193</f>
        <v>179</v>
      </c>
      <c r="D193" s="44" t="str">
        <f aca="false">R193</f>
        <v>Фланец плоский нержавеющий ДУ150 Ру 6, марка 12Х18Н10Т</v>
      </c>
      <c r="E193" s="45" t="str">
        <f aca="false">S193</f>
        <v>Национальный режим не предоставляется – преимущество</v>
      </c>
      <c r="F193" s="43" t="str">
        <f aca="false">U193</f>
        <v>шт</v>
      </c>
      <c r="G193" s="46" t="n">
        <f aca="false">V193</f>
        <v>6</v>
      </c>
      <c r="H193" s="47"/>
      <c r="I193" s="47"/>
      <c r="J193" s="48"/>
      <c r="K193" s="49" t="n">
        <f aca="false">Y193</f>
        <v>3996</v>
      </c>
      <c r="L193" s="50"/>
      <c r="M193" s="51" t="n">
        <f aca="false">G193*L193</f>
        <v>0</v>
      </c>
      <c r="N193" s="52"/>
      <c r="Q193" s="53" t="n">
        <v>179</v>
      </c>
      <c r="R193" s="79" t="s">
        <v>289</v>
      </c>
      <c r="S193" s="61" t="s">
        <v>34</v>
      </c>
      <c r="T193" s="75" t="s">
        <v>290</v>
      </c>
      <c r="U193" s="53" t="s">
        <v>31</v>
      </c>
      <c r="V193" s="57" t="n">
        <v>6</v>
      </c>
      <c r="W193" s="58" t="s">
        <v>32</v>
      </c>
      <c r="X193" s="58"/>
      <c r="Y193" s="65" t="n">
        <v>3996</v>
      </c>
      <c r="Z193" s="60" t="n">
        <f aca="false">V193*Y193</f>
        <v>23976</v>
      </c>
      <c r="AA193" s="5"/>
    </row>
    <row r="194" s="6" customFormat="true" ht="39.75" hidden="false" customHeight="true" outlineLevel="0" collapsed="false">
      <c r="B194" s="42"/>
      <c r="C194" s="43" t="n">
        <f aca="false">Q194</f>
        <v>180</v>
      </c>
      <c r="D194" s="44" t="str">
        <f aca="false">R194</f>
        <v>Фланец свободный NEWKEY DIN2642 нержавеющий, AISI304 DN50 (2) (60,3мм), (CF8), РN10 NK-FLD50/4</v>
      </c>
      <c r="E194" s="45" t="str">
        <f aca="false">S194</f>
        <v>Национальный режим не предоставляется – преимущество</v>
      </c>
      <c r="F194" s="43" t="str">
        <f aca="false">U194</f>
        <v>шт</v>
      </c>
      <c r="G194" s="46" t="n">
        <f aca="false">V194</f>
        <v>4</v>
      </c>
      <c r="H194" s="47"/>
      <c r="I194" s="47"/>
      <c r="J194" s="48"/>
      <c r="K194" s="49" t="n">
        <f aca="false">Y194</f>
        <v>2116</v>
      </c>
      <c r="L194" s="50"/>
      <c r="M194" s="51" t="n">
        <f aca="false">G194*L194</f>
        <v>0</v>
      </c>
      <c r="N194" s="52"/>
      <c r="Q194" s="53" t="n">
        <v>180</v>
      </c>
      <c r="R194" s="79" t="s">
        <v>291</v>
      </c>
      <c r="S194" s="61" t="s">
        <v>34</v>
      </c>
      <c r="T194" s="75" t="s">
        <v>290</v>
      </c>
      <c r="U194" s="53" t="s">
        <v>31</v>
      </c>
      <c r="V194" s="57" t="n">
        <v>4</v>
      </c>
      <c r="W194" s="58" t="s">
        <v>32</v>
      </c>
      <c r="X194" s="58"/>
      <c r="Y194" s="65" t="n">
        <v>2116</v>
      </c>
      <c r="Z194" s="60" t="n">
        <f aca="false">V194*Y194</f>
        <v>8464</v>
      </c>
      <c r="AA194" s="5"/>
    </row>
    <row r="195" s="6" customFormat="true" ht="39.75" hidden="false" customHeight="true" outlineLevel="0" collapsed="false">
      <c r="B195" s="42"/>
      <c r="C195" s="43" t="n">
        <f aca="false">Q195</f>
        <v>181</v>
      </c>
      <c r="D195" s="44" t="str">
        <f aca="false">R195</f>
        <v>Хомут xервячный FORTISFLEX PL-9 80-100 / W4 79978, фасовка 20 шт</v>
      </c>
      <c r="E195" s="45" t="str">
        <f aca="false">S195</f>
        <v>Национальный режим не предоставляется – преимущество</v>
      </c>
      <c r="F195" s="43" t="str">
        <f aca="false">U195</f>
        <v>шт</v>
      </c>
      <c r="G195" s="46" t="n">
        <f aca="false">V195</f>
        <v>2</v>
      </c>
      <c r="H195" s="47"/>
      <c r="I195" s="47"/>
      <c r="J195" s="48"/>
      <c r="K195" s="49" t="n">
        <f aca="false">Y195</f>
        <v>1016</v>
      </c>
      <c r="L195" s="50"/>
      <c r="M195" s="51" t="n">
        <f aca="false">G195*L195</f>
        <v>0</v>
      </c>
      <c r="N195" s="52"/>
      <c r="Q195" s="53" t="n">
        <v>181</v>
      </c>
      <c r="R195" s="79" t="s">
        <v>292</v>
      </c>
      <c r="S195" s="61" t="s">
        <v>34</v>
      </c>
      <c r="T195" s="75" t="s">
        <v>293</v>
      </c>
      <c r="U195" s="53" t="s">
        <v>31</v>
      </c>
      <c r="V195" s="57" t="n">
        <v>2</v>
      </c>
      <c r="W195" s="58" t="s">
        <v>32</v>
      </c>
      <c r="X195" s="58"/>
      <c r="Y195" s="65" t="n">
        <v>1016</v>
      </c>
      <c r="Z195" s="60" t="n">
        <f aca="false">V195*Y195</f>
        <v>2032</v>
      </c>
      <c r="AA195" s="5"/>
    </row>
    <row r="196" s="6" customFormat="true" ht="39.75" hidden="false" customHeight="true" outlineLevel="0" collapsed="false">
      <c r="B196" s="42"/>
      <c r="C196" s="43" t="n">
        <f aca="false">Q196</f>
        <v>182</v>
      </c>
      <c r="D196" s="44" t="str">
        <f aca="false">R196</f>
        <v>Хомут силовой 140-148мм / W1</v>
      </c>
      <c r="E196" s="45" t="str">
        <f aca="false">S196</f>
        <v>Национальный режим не предоставляется – преимущество</v>
      </c>
      <c r="F196" s="43" t="str">
        <f aca="false">U196</f>
        <v>шт</v>
      </c>
      <c r="G196" s="46" t="n">
        <f aca="false">V196</f>
        <v>4</v>
      </c>
      <c r="H196" s="47"/>
      <c r="I196" s="47"/>
      <c r="J196" s="48"/>
      <c r="K196" s="49" t="n">
        <f aca="false">Y196</f>
        <v>256</v>
      </c>
      <c r="L196" s="50"/>
      <c r="M196" s="51" t="n">
        <f aca="false">G196*L196</f>
        <v>0</v>
      </c>
      <c r="N196" s="52"/>
      <c r="Q196" s="53" t="n">
        <v>182</v>
      </c>
      <c r="R196" s="81" t="s">
        <v>294</v>
      </c>
      <c r="S196" s="61" t="s">
        <v>34</v>
      </c>
      <c r="T196" s="75" t="s">
        <v>293</v>
      </c>
      <c r="U196" s="53" t="s">
        <v>31</v>
      </c>
      <c r="V196" s="57" t="n">
        <v>4</v>
      </c>
      <c r="W196" s="58" t="s">
        <v>32</v>
      </c>
      <c r="X196" s="58"/>
      <c r="Y196" s="65" t="n">
        <v>256</v>
      </c>
      <c r="Z196" s="60" t="n">
        <f aca="false">V196*Y196</f>
        <v>1024</v>
      </c>
      <c r="AA196" s="5"/>
      <c r="AB196" s="91"/>
    </row>
    <row r="197" s="6" customFormat="true" ht="39.75" hidden="false" customHeight="true" outlineLevel="0" collapsed="false">
      <c r="B197" s="42"/>
      <c r="C197" s="43" t="n">
        <f aca="false">Q197</f>
        <v>183</v>
      </c>
      <c r="D197" s="44" t="str">
        <f aca="false">R197</f>
        <v>Хомут силовой 56-59мм / W1</v>
      </c>
      <c r="E197" s="45" t="str">
        <f aca="false">S197</f>
        <v>Национальный режим не предоставляется – преимущество</v>
      </c>
      <c r="F197" s="43" t="str">
        <f aca="false">U197</f>
        <v>шт</v>
      </c>
      <c r="G197" s="46" t="n">
        <f aca="false">V197</f>
        <v>4</v>
      </c>
      <c r="H197" s="47"/>
      <c r="I197" s="47"/>
      <c r="J197" s="48"/>
      <c r="K197" s="49" t="n">
        <f aca="false">Y197</f>
        <v>226</v>
      </c>
      <c r="L197" s="50"/>
      <c r="M197" s="51" t="n">
        <f aca="false">G197*L197</f>
        <v>0</v>
      </c>
      <c r="N197" s="52"/>
      <c r="Q197" s="53" t="n">
        <v>183</v>
      </c>
      <c r="R197" s="81" t="s">
        <v>295</v>
      </c>
      <c r="S197" s="61" t="s">
        <v>34</v>
      </c>
      <c r="T197" s="75" t="s">
        <v>293</v>
      </c>
      <c r="U197" s="53" t="s">
        <v>31</v>
      </c>
      <c r="V197" s="57" t="n">
        <v>4</v>
      </c>
      <c r="W197" s="58" t="s">
        <v>32</v>
      </c>
      <c r="X197" s="58"/>
      <c r="Y197" s="65" t="n">
        <v>226</v>
      </c>
      <c r="Z197" s="60" t="n">
        <f aca="false">V197*Y197</f>
        <v>904</v>
      </c>
      <c r="AA197" s="5"/>
    </row>
    <row r="198" s="6" customFormat="true" ht="39.75" hidden="false" customHeight="true" outlineLevel="0" collapsed="false">
      <c r="B198" s="42"/>
      <c r="C198" s="43" t="n">
        <f aca="false">Q198</f>
        <v>184</v>
      </c>
      <c r="D198" s="44" t="str">
        <f aca="false">R198</f>
        <v>Хомут силовой 86-91мм / W1</v>
      </c>
      <c r="E198" s="45" t="str">
        <f aca="false">S198</f>
        <v>Национальный режим не предоставляется – преимущество</v>
      </c>
      <c r="F198" s="43" t="str">
        <f aca="false">U198</f>
        <v>шт</v>
      </c>
      <c r="G198" s="46" t="n">
        <f aca="false">V198</f>
        <v>4</v>
      </c>
      <c r="H198" s="47"/>
      <c r="I198" s="47"/>
      <c r="J198" s="48"/>
      <c r="K198" s="49" t="n">
        <f aca="false">Y198</f>
        <v>196</v>
      </c>
      <c r="L198" s="50"/>
      <c r="M198" s="51" t="n">
        <f aca="false">G198*L198</f>
        <v>0</v>
      </c>
      <c r="N198" s="52"/>
      <c r="Q198" s="53" t="n">
        <v>184</v>
      </c>
      <c r="R198" s="81" t="s">
        <v>296</v>
      </c>
      <c r="S198" s="61" t="s">
        <v>34</v>
      </c>
      <c r="T198" s="75" t="s">
        <v>293</v>
      </c>
      <c r="U198" s="53" t="s">
        <v>31</v>
      </c>
      <c r="V198" s="57" t="n">
        <v>4</v>
      </c>
      <c r="W198" s="58" t="s">
        <v>32</v>
      </c>
      <c r="X198" s="58"/>
      <c r="Y198" s="65" t="n">
        <v>196</v>
      </c>
      <c r="Z198" s="60" t="n">
        <f aca="false">V198*Y198</f>
        <v>784</v>
      </c>
      <c r="AA198" s="5"/>
    </row>
    <row r="199" s="6" customFormat="true" ht="39.75" hidden="false" customHeight="true" outlineLevel="0" collapsed="false">
      <c r="B199" s="42"/>
      <c r="C199" s="43" t="n">
        <f aca="false">Q199</f>
        <v>185</v>
      </c>
      <c r="D199" s="44" t="str">
        <f aca="false">R199</f>
        <v>Хомут силовой 98-103мм / W1</v>
      </c>
      <c r="E199" s="45" t="str">
        <f aca="false">S199</f>
        <v>Национальный режим не предоставляется – преимущество</v>
      </c>
      <c r="F199" s="43" t="str">
        <f aca="false">U199</f>
        <v>шт</v>
      </c>
      <c r="G199" s="46" t="n">
        <f aca="false">V199</f>
        <v>4</v>
      </c>
      <c r="H199" s="47"/>
      <c r="I199" s="47"/>
      <c r="J199" s="48"/>
      <c r="K199" s="49" t="n">
        <f aca="false">Y199</f>
        <v>216</v>
      </c>
      <c r="L199" s="50"/>
      <c r="M199" s="51" t="n">
        <f aca="false">G199*L199</f>
        <v>0</v>
      </c>
      <c r="N199" s="52"/>
      <c r="Q199" s="53" t="n">
        <v>185</v>
      </c>
      <c r="R199" s="81" t="s">
        <v>297</v>
      </c>
      <c r="S199" s="61" t="s">
        <v>34</v>
      </c>
      <c r="T199" s="75" t="s">
        <v>293</v>
      </c>
      <c r="U199" s="53" t="s">
        <v>31</v>
      </c>
      <c r="V199" s="57" t="n">
        <v>4</v>
      </c>
      <c r="W199" s="58" t="s">
        <v>32</v>
      </c>
      <c r="X199" s="58"/>
      <c r="Y199" s="65" t="n">
        <v>216</v>
      </c>
      <c r="Z199" s="60" t="n">
        <f aca="false">V199*Y199</f>
        <v>864</v>
      </c>
      <c r="AA199" s="5"/>
    </row>
    <row r="200" s="6" customFormat="true" ht="39.75" hidden="false" customHeight="true" outlineLevel="0" collapsed="false">
      <c r="B200" s="42"/>
      <c r="C200" s="43" t="n">
        <f aca="false">Q200</f>
        <v>186</v>
      </c>
      <c r="D200" s="44" t="str">
        <f aca="false">R200</f>
        <v>Хомут силовой одноболтовый 32-35/20мм, нержавеющая сталь W2</v>
      </c>
      <c r="E200" s="45" t="str">
        <f aca="false">S200</f>
        <v>Национальный режим не предоставляется – преимущество</v>
      </c>
      <c r="F200" s="43" t="str">
        <f aca="false">U200</f>
        <v>шт</v>
      </c>
      <c r="G200" s="46" t="n">
        <f aca="false">V200</f>
        <v>10</v>
      </c>
      <c r="H200" s="47"/>
      <c r="I200" s="47"/>
      <c r="J200" s="48"/>
      <c r="K200" s="49" t="n">
        <f aca="false">Y200</f>
        <v>126</v>
      </c>
      <c r="L200" s="50"/>
      <c r="M200" s="51" t="n">
        <f aca="false">G200*L200</f>
        <v>0</v>
      </c>
      <c r="N200" s="52"/>
      <c r="Q200" s="53" t="n">
        <v>186</v>
      </c>
      <c r="R200" s="82" t="s">
        <v>298</v>
      </c>
      <c r="S200" s="61" t="s">
        <v>34</v>
      </c>
      <c r="T200" s="75" t="s">
        <v>293</v>
      </c>
      <c r="U200" s="53" t="s">
        <v>31</v>
      </c>
      <c r="V200" s="57" t="n">
        <v>10</v>
      </c>
      <c r="W200" s="58" t="s">
        <v>32</v>
      </c>
      <c r="X200" s="58"/>
      <c r="Y200" s="65" t="n">
        <v>126</v>
      </c>
      <c r="Z200" s="60" t="n">
        <f aca="false">V200*Y200</f>
        <v>1260</v>
      </c>
      <c r="AA200" s="5"/>
    </row>
    <row r="201" s="6" customFormat="true" ht="39.75" hidden="false" customHeight="true" outlineLevel="0" collapsed="false">
      <c r="B201" s="42"/>
      <c r="C201" s="43" t="n">
        <f aca="false">Q201</f>
        <v>187</v>
      </c>
      <c r="D201" s="44" t="str">
        <f aca="false">R201</f>
        <v>Хомут силовой одноболтовый 36-39/20мм, нержавеющая сталь W2</v>
      </c>
      <c r="E201" s="45" t="str">
        <f aca="false">S201</f>
        <v>Национальный режим не предоставляется – преимущество</v>
      </c>
      <c r="F201" s="43" t="str">
        <f aca="false">U201</f>
        <v>шт</v>
      </c>
      <c r="G201" s="46" t="n">
        <f aca="false">V201</f>
        <v>10</v>
      </c>
      <c r="H201" s="47"/>
      <c r="I201" s="47"/>
      <c r="J201" s="48"/>
      <c r="K201" s="49" t="n">
        <f aca="false">Y201</f>
        <v>141</v>
      </c>
      <c r="L201" s="50"/>
      <c r="M201" s="51" t="n">
        <f aca="false">G201*L201</f>
        <v>0</v>
      </c>
      <c r="N201" s="52"/>
      <c r="Q201" s="53" t="n">
        <v>187</v>
      </c>
      <c r="R201" s="82" t="s">
        <v>299</v>
      </c>
      <c r="S201" s="61" t="s">
        <v>34</v>
      </c>
      <c r="T201" s="75" t="s">
        <v>293</v>
      </c>
      <c r="U201" s="53" t="s">
        <v>31</v>
      </c>
      <c r="V201" s="57" t="n">
        <v>10</v>
      </c>
      <c r="W201" s="58" t="s">
        <v>32</v>
      </c>
      <c r="X201" s="58"/>
      <c r="Y201" s="65" t="n">
        <v>141</v>
      </c>
      <c r="Z201" s="60" t="n">
        <f aca="false">V201*Y201</f>
        <v>1410</v>
      </c>
      <c r="AA201" s="5"/>
    </row>
    <row r="202" s="6" customFormat="true" ht="39.75" hidden="false" customHeight="true" outlineLevel="0" collapsed="false">
      <c r="B202" s="42"/>
      <c r="C202" s="43" t="n">
        <f aca="false">Q202</f>
        <v>188</v>
      </c>
      <c r="D202" s="44" t="str">
        <f aca="false">R202</f>
        <v>Хомут силовой одноболтовый 44-47/22мм, нержавеющая сталь W2</v>
      </c>
      <c r="E202" s="45" t="str">
        <f aca="false">S202</f>
        <v>Национальный режим не предоставляется – преимущество</v>
      </c>
      <c r="F202" s="43" t="str">
        <f aca="false">U202</f>
        <v>шт</v>
      </c>
      <c r="G202" s="46" t="n">
        <f aca="false">V202</f>
        <v>10</v>
      </c>
      <c r="H202" s="47"/>
      <c r="I202" s="47"/>
      <c r="J202" s="48"/>
      <c r="K202" s="49" t="n">
        <f aca="false">Y202</f>
        <v>141</v>
      </c>
      <c r="L202" s="50"/>
      <c r="M202" s="51" t="n">
        <f aca="false">G202*L202</f>
        <v>0</v>
      </c>
      <c r="N202" s="52"/>
      <c r="Q202" s="53" t="n">
        <v>188</v>
      </c>
      <c r="R202" s="82" t="s">
        <v>300</v>
      </c>
      <c r="S202" s="61" t="s">
        <v>34</v>
      </c>
      <c r="T202" s="75" t="s">
        <v>293</v>
      </c>
      <c r="U202" s="53" t="s">
        <v>31</v>
      </c>
      <c r="V202" s="57" t="n">
        <v>10</v>
      </c>
      <c r="W202" s="58" t="s">
        <v>32</v>
      </c>
      <c r="X202" s="58"/>
      <c r="Y202" s="65" t="n">
        <v>141</v>
      </c>
      <c r="Z202" s="60" t="n">
        <f aca="false">V202*Y202</f>
        <v>1410</v>
      </c>
      <c r="AA202" s="5"/>
    </row>
    <row r="203" s="6" customFormat="true" ht="39.75" hidden="false" customHeight="true" outlineLevel="0" collapsed="false">
      <c r="B203" s="42"/>
      <c r="C203" s="43" t="n">
        <f aca="false">Q203</f>
        <v>189</v>
      </c>
      <c r="D203" s="44" t="str">
        <f aca="false">R203</f>
        <v>Хомут силовой одноболтовый 60-63/22мм, нержавеющая сталь W2</v>
      </c>
      <c r="E203" s="45" t="str">
        <f aca="false">S203</f>
        <v>Национальный режим не предоставляется – преимущество</v>
      </c>
      <c r="F203" s="43" t="str">
        <f aca="false">U203</f>
        <v>шт</v>
      </c>
      <c r="G203" s="46" t="n">
        <f aca="false">V203</f>
        <v>10</v>
      </c>
      <c r="H203" s="47"/>
      <c r="I203" s="47"/>
      <c r="J203" s="48"/>
      <c r="K203" s="49" t="n">
        <f aca="false">Y203</f>
        <v>156</v>
      </c>
      <c r="L203" s="50"/>
      <c r="M203" s="51" t="n">
        <f aca="false">G203*L203</f>
        <v>0</v>
      </c>
      <c r="N203" s="52"/>
      <c r="Q203" s="53" t="n">
        <v>189</v>
      </c>
      <c r="R203" s="82" t="s">
        <v>301</v>
      </c>
      <c r="S203" s="61" t="s">
        <v>34</v>
      </c>
      <c r="T203" s="75" t="s">
        <v>293</v>
      </c>
      <c r="U203" s="53" t="s">
        <v>31</v>
      </c>
      <c r="V203" s="57" t="n">
        <v>10</v>
      </c>
      <c r="W203" s="58" t="s">
        <v>32</v>
      </c>
      <c r="X203" s="58"/>
      <c r="Y203" s="65" t="n">
        <v>156</v>
      </c>
      <c r="Z203" s="60" t="n">
        <f aca="false">V203*Y203</f>
        <v>1560</v>
      </c>
      <c r="AA203" s="5"/>
    </row>
    <row r="204" s="6" customFormat="true" ht="39.75" hidden="false" customHeight="true" outlineLevel="0" collapsed="false">
      <c r="B204" s="42"/>
      <c r="C204" s="43" t="n">
        <f aca="false">Q204</f>
        <v>190</v>
      </c>
      <c r="D204" s="44" t="str">
        <f aca="false">R204</f>
        <v>Хомут силовой одноболтовый 64-67/22мм, нержавеющая сталь W2</v>
      </c>
      <c r="E204" s="45" t="str">
        <f aca="false">S204</f>
        <v>Национальный режим не предоставляется – преимущество</v>
      </c>
      <c r="F204" s="43" t="str">
        <f aca="false">U204</f>
        <v>шт</v>
      </c>
      <c r="G204" s="46" t="n">
        <f aca="false">V204</f>
        <v>10</v>
      </c>
      <c r="H204" s="47"/>
      <c r="I204" s="47"/>
      <c r="J204" s="48"/>
      <c r="K204" s="49" t="n">
        <f aca="false">Y204</f>
        <v>196</v>
      </c>
      <c r="L204" s="50"/>
      <c r="M204" s="51" t="n">
        <f aca="false">G204*L204</f>
        <v>0</v>
      </c>
      <c r="N204" s="52"/>
      <c r="Q204" s="53" t="n">
        <v>190</v>
      </c>
      <c r="R204" s="82" t="s">
        <v>302</v>
      </c>
      <c r="S204" s="61" t="s">
        <v>34</v>
      </c>
      <c r="T204" s="75" t="s">
        <v>293</v>
      </c>
      <c r="U204" s="53" t="s">
        <v>31</v>
      </c>
      <c r="V204" s="57" t="n">
        <v>10</v>
      </c>
      <c r="W204" s="58" t="s">
        <v>32</v>
      </c>
      <c r="X204" s="58"/>
      <c r="Y204" s="65" t="n">
        <v>196</v>
      </c>
      <c r="Z204" s="60" t="n">
        <f aca="false">V204*Y204</f>
        <v>1960</v>
      </c>
      <c r="AA204" s="5"/>
    </row>
    <row r="205" s="6" customFormat="true" ht="39.75" hidden="false" customHeight="true" outlineLevel="0" collapsed="false">
      <c r="B205" s="42"/>
      <c r="C205" s="43" t="n">
        <f aca="false">Q205</f>
        <v>191</v>
      </c>
      <c r="D205" s="44" t="str">
        <f aca="false">R205</f>
        <v>Хомут червячный (винтовой ) 16-25мм, нержавеющая сталь </v>
      </c>
      <c r="E205" s="45" t="str">
        <f aca="false">S205</f>
        <v>Национальный режим не предоставляется – преимущество</v>
      </c>
      <c r="F205" s="43" t="str">
        <f aca="false">U205</f>
        <v>шт</v>
      </c>
      <c r="G205" s="46" t="n">
        <f aca="false">V205</f>
        <v>30</v>
      </c>
      <c r="H205" s="47"/>
      <c r="I205" s="47"/>
      <c r="J205" s="48"/>
      <c r="K205" s="49" t="n">
        <f aca="false">Y205</f>
        <v>196</v>
      </c>
      <c r="L205" s="50"/>
      <c r="M205" s="51" t="n">
        <f aca="false">G205*L205</f>
        <v>0</v>
      </c>
      <c r="N205" s="52"/>
      <c r="Q205" s="53" t="n">
        <v>191</v>
      </c>
      <c r="R205" s="81" t="s">
        <v>303</v>
      </c>
      <c r="S205" s="61" t="s">
        <v>34</v>
      </c>
      <c r="T205" s="75" t="s">
        <v>293</v>
      </c>
      <c r="U205" s="53" t="s">
        <v>31</v>
      </c>
      <c r="V205" s="57" t="n">
        <v>30</v>
      </c>
      <c r="W205" s="58" t="s">
        <v>32</v>
      </c>
      <c r="X205" s="58"/>
      <c r="Y205" s="65" t="n">
        <v>196</v>
      </c>
      <c r="Z205" s="60" t="n">
        <f aca="false">V205*Y205</f>
        <v>5880</v>
      </c>
      <c r="AA205" s="5"/>
    </row>
    <row r="206" s="6" customFormat="true" ht="39.75" hidden="false" customHeight="true" outlineLevel="0" collapsed="false">
      <c r="B206" s="42"/>
      <c r="C206" s="43" t="n">
        <f aca="false">Q206</f>
        <v>192</v>
      </c>
      <c r="D206" s="44" t="str">
        <f aca="false">R206</f>
        <v>Хомут червячный (винтовой ) 25-40мм, нержавеющая сталь </v>
      </c>
      <c r="E206" s="45" t="str">
        <f aca="false">S206</f>
        <v>Национальный режим не предоставляется – преимущество</v>
      </c>
      <c r="F206" s="43" t="str">
        <f aca="false">U206</f>
        <v>шт</v>
      </c>
      <c r="G206" s="46" t="n">
        <f aca="false">V206</f>
        <v>40</v>
      </c>
      <c r="H206" s="47"/>
      <c r="I206" s="47"/>
      <c r="J206" s="48"/>
      <c r="K206" s="49" t="n">
        <f aca="false">Y206</f>
        <v>111</v>
      </c>
      <c r="L206" s="50"/>
      <c r="M206" s="51" t="n">
        <f aca="false">G206*L206</f>
        <v>0</v>
      </c>
      <c r="N206" s="52"/>
      <c r="Q206" s="53" t="n">
        <v>192</v>
      </c>
      <c r="R206" s="81" t="s">
        <v>304</v>
      </c>
      <c r="S206" s="61" t="s">
        <v>34</v>
      </c>
      <c r="T206" s="75" t="s">
        <v>293</v>
      </c>
      <c r="U206" s="53" t="s">
        <v>31</v>
      </c>
      <c r="V206" s="57" t="n">
        <v>40</v>
      </c>
      <c r="W206" s="58" t="s">
        <v>32</v>
      </c>
      <c r="X206" s="58"/>
      <c r="Y206" s="65" t="n">
        <v>111</v>
      </c>
      <c r="Z206" s="60" t="n">
        <f aca="false">V206*Y206</f>
        <v>4440</v>
      </c>
      <c r="AA206" s="5"/>
    </row>
    <row r="207" s="6" customFormat="true" ht="39.75" hidden="false" customHeight="true" outlineLevel="0" collapsed="false">
      <c r="B207" s="42"/>
      <c r="C207" s="43" t="n">
        <f aca="false">Q207</f>
        <v>193</v>
      </c>
      <c r="D207" s="44" t="str">
        <f aca="false">R207</f>
        <v>Хомут червячный (винтовой ) 8-16мм, нержавеющая сталь </v>
      </c>
      <c r="E207" s="45" t="str">
        <f aca="false">S207</f>
        <v>Национальный режим не предоставляется – преимущество</v>
      </c>
      <c r="F207" s="43" t="str">
        <f aca="false">U207</f>
        <v>шт</v>
      </c>
      <c r="G207" s="46" t="n">
        <f aca="false">V207</f>
        <v>30</v>
      </c>
      <c r="H207" s="47"/>
      <c r="I207" s="47"/>
      <c r="J207" s="48"/>
      <c r="K207" s="49" t="n">
        <f aca="false">Y207</f>
        <v>136</v>
      </c>
      <c r="L207" s="50"/>
      <c r="M207" s="51" t="n">
        <f aca="false">G207*L207</f>
        <v>0</v>
      </c>
      <c r="N207" s="52"/>
      <c r="Q207" s="53" t="n">
        <v>193</v>
      </c>
      <c r="R207" s="81" t="s">
        <v>305</v>
      </c>
      <c r="S207" s="61" t="s">
        <v>34</v>
      </c>
      <c r="T207" s="75" t="s">
        <v>293</v>
      </c>
      <c r="U207" s="53" t="s">
        <v>31</v>
      </c>
      <c r="V207" s="57" t="n">
        <v>30</v>
      </c>
      <c r="W207" s="58" t="s">
        <v>32</v>
      </c>
      <c r="X207" s="58"/>
      <c r="Y207" s="65" t="n">
        <v>136</v>
      </c>
      <c r="Z207" s="60" t="n">
        <f aca="false">V207*Y207</f>
        <v>4080</v>
      </c>
      <c r="AA207" s="5"/>
    </row>
    <row r="208" s="6" customFormat="true" ht="39.75" hidden="false" customHeight="true" outlineLevel="0" collapsed="false">
      <c r="B208" s="42"/>
      <c r="C208" s="43" t="n">
        <f aca="false">Q208</f>
        <v>194</v>
      </c>
      <c r="D208" s="44" t="str">
        <f aca="false">R208</f>
        <v>Хомут червячный MARSHALL 80-100мм MR4213 нержавеющая сталь, фасовка 25шт</v>
      </c>
      <c r="E208" s="45" t="str">
        <f aca="false">S208</f>
        <v>Национальный режим не предоставляется – преимущество</v>
      </c>
      <c r="F208" s="43" t="str">
        <f aca="false">U208</f>
        <v>шт</v>
      </c>
      <c r="G208" s="46" t="n">
        <f aca="false">V208</f>
        <v>2</v>
      </c>
      <c r="H208" s="47"/>
      <c r="I208" s="47"/>
      <c r="J208" s="48"/>
      <c r="K208" s="49" t="n">
        <f aca="false">Y208</f>
        <v>1216</v>
      </c>
      <c r="L208" s="50"/>
      <c r="M208" s="51" t="n">
        <f aca="false">G208*L208</f>
        <v>0</v>
      </c>
      <c r="N208" s="52"/>
      <c r="Q208" s="53" t="n">
        <v>194</v>
      </c>
      <c r="R208" s="79" t="s">
        <v>306</v>
      </c>
      <c r="S208" s="61" t="s">
        <v>34</v>
      </c>
      <c r="T208" s="75" t="s">
        <v>293</v>
      </c>
      <c r="U208" s="53" t="s">
        <v>31</v>
      </c>
      <c r="V208" s="57" t="n">
        <v>2</v>
      </c>
      <c r="W208" s="58" t="s">
        <v>32</v>
      </c>
      <c r="X208" s="58"/>
      <c r="Y208" s="65" t="n">
        <v>1216</v>
      </c>
      <c r="Z208" s="60" t="n">
        <f aca="false">V208*Y208</f>
        <v>2432</v>
      </c>
      <c r="AA208" s="5"/>
    </row>
    <row r="209" s="6" customFormat="true" ht="39.75" hidden="false" customHeight="true" outlineLevel="0" collapsed="false">
      <c r="B209" s="42"/>
      <c r="C209" s="43" t="n">
        <f aca="false">Q209</f>
        <v>195</v>
      </c>
      <c r="D209" s="44" t="str">
        <f aca="false">R209</f>
        <v>Хомут червячный оцинк Gigant 10-16 мм/9 W1, 25шт G/1/25</v>
      </c>
      <c r="E209" s="45" t="str">
        <f aca="false">S209</f>
        <v>Национальный режим не предоставляется – преимущество</v>
      </c>
      <c r="F209" s="43" t="str">
        <f aca="false">U209</f>
        <v>шт</v>
      </c>
      <c r="G209" s="46" t="n">
        <f aca="false">V209</f>
        <v>2</v>
      </c>
      <c r="H209" s="47"/>
      <c r="I209" s="47"/>
      <c r="J209" s="48"/>
      <c r="K209" s="49" t="n">
        <f aca="false">Y209</f>
        <v>616</v>
      </c>
      <c r="L209" s="50"/>
      <c r="M209" s="51" t="n">
        <f aca="false">G209*L209</f>
        <v>0</v>
      </c>
      <c r="N209" s="52"/>
      <c r="Q209" s="53" t="n">
        <v>195</v>
      </c>
      <c r="R209" s="82" t="s">
        <v>307</v>
      </c>
      <c r="S209" s="61" t="s">
        <v>34</v>
      </c>
      <c r="T209" s="75" t="s">
        <v>293</v>
      </c>
      <c r="U209" s="53" t="s">
        <v>31</v>
      </c>
      <c r="V209" s="57" t="n">
        <v>2</v>
      </c>
      <c r="W209" s="58" t="s">
        <v>32</v>
      </c>
      <c r="X209" s="58"/>
      <c r="Y209" s="65" t="n">
        <v>616</v>
      </c>
      <c r="Z209" s="60" t="n">
        <f aca="false">V209*Y209</f>
        <v>1232</v>
      </c>
      <c r="AA209" s="5"/>
      <c r="AB209" s="91"/>
    </row>
    <row r="210" s="6" customFormat="true" ht="39.75" hidden="false" customHeight="true" outlineLevel="0" collapsed="false">
      <c r="B210" s="42"/>
      <c r="C210" s="43" t="n">
        <f aca="false">Q210</f>
        <v>196</v>
      </c>
      <c r="D210" s="44" t="str">
        <f aca="false">R210</f>
        <v>Хомут червячный оцинкованный Gigant 12-22 мм/9 W1, 25шт G/1/27</v>
      </c>
      <c r="E210" s="45" t="str">
        <f aca="false">S210</f>
        <v>Национальный режим не предоставляется – преимущество</v>
      </c>
      <c r="F210" s="43" t="str">
        <f aca="false">U210</f>
        <v>шт</v>
      </c>
      <c r="G210" s="46" t="n">
        <f aca="false">V210</f>
        <v>2</v>
      </c>
      <c r="H210" s="47"/>
      <c r="I210" s="47"/>
      <c r="J210" s="48"/>
      <c r="K210" s="49" t="n">
        <f aca="false">Y210</f>
        <v>966</v>
      </c>
      <c r="L210" s="50"/>
      <c r="M210" s="51" t="n">
        <f aca="false">G210*L210</f>
        <v>0</v>
      </c>
      <c r="N210" s="52"/>
      <c r="Q210" s="53" t="n">
        <v>196</v>
      </c>
      <c r="R210" s="82" t="s">
        <v>308</v>
      </c>
      <c r="S210" s="61" t="s">
        <v>34</v>
      </c>
      <c r="T210" s="75" t="s">
        <v>293</v>
      </c>
      <c r="U210" s="53" t="s">
        <v>31</v>
      </c>
      <c r="V210" s="57" t="n">
        <v>2</v>
      </c>
      <c r="W210" s="58" t="s">
        <v>32</v>
      </c>
      <c r="X210" s="58"/>
      <c r="Y210" s="65" t="n">
        <v>966</v>
      </c>
      <c r="Z210" s="60" t="n">
        <f aca="false">V210*Y210</f>
        <v>1932</v>
      </c>
      <c r="AA210" s="5"/>
    </row>
    <row r="211" s="6" customFormat="true" ht="39.75" hidden="false" customHeight="true" outlineLevel="0" collapsed="false">
      <c r="B211" s="42"/>
      <c r="C211" s="43" t="n">
        <f aca="false">Q211</f>
        <v>197</v>
      </c>
      <c r="D211" s="44" t="str">
        <f aca="false">R211</f>
        <v>Хомут червячный оцинкованный Gigant 16-25 мм/9 W1, 25шт G/1/28</v>
      </c>
      <c r="E211" s="45" t="str">
        <f aca="false">S211</f>
        <v>Национальный режим не предоставляется – преимущество</v>
      </c>
      <c r="F211" s="43" t="str">
        <f aca="false">U211</f>
        <v>шт</v>
      </c>
      <c r="G211" s="46" t="n">
        <f aca="false">V211</f>
        <v>1</v>
      </c>
      <c r="H211" s="47"/>
      <c r="I211" s="47"/>
      <c r="J211" s="48"/>
      <c r="K211" s="49" t="n">
        <f aca="false">Y211</f>
        <v>1216</v>
      </c>
      <c r="L211" s="50"/>
      <c r="M211" s="51" t="n">
        <f aca="false">G211*L211</f>
        <v>0</v>
      </c>
      <c r="N211" s="52"/>
      <c r="Q211" s="53" t="n">
        <v>197</v>
      </c>
      <c r="R211" s="82" t="s">
        <v>309</v>
      </c>
      <c r="S211" s="61" t="s">
        <v>34</v>
      </c>
      <c r="T211" s="75" t="s">
        <v>293</v>
      </c>
      <c r="U211" s="53" t="s">
        <v>31</v>
      </c>
      <c r="V211" s="57" t="n">
        <v>1</v>
      </c>
      <c r="W211" s="58" t="s">
        <v>32</v>
      </c>
      <c r="X211" s="58"/>
      <c r="Y211" s="65" t="n">
        <v>1216</v>
      </c>
      <c r="Z211" s="60" t="n">
        <f aca="false">V211*Y211</f>
        <v>1216</v>
      </c>
      <c r="AA211" s="5"/>
    </row>
    <row r="212" s="6" customFormat="true" ht="39.75" hidden="false" customHeight="true" outlineLevel="0" collapsed="false">
      <c r="B212" s="42"/>
      <c r="C212" s="43" t="n">
        <f aca="false">Q212</f>
        <v>198</v>
      </c>
      <c r="D212" s="44" t="str">
        <f aca="false">R212</f>
        <v>Хомуты металлические червячные болтовое крепление 110-130мм СИБРТЕХ 47574  25шт в упак</v>
      </c>
      <c r="E212" s="45" t="str">
        <f aca="false">S212</f>
        <v>Национальный режим не предоставляется – преимущество</v>
      </c>
      <c r="F212" s="43" t="str">
        <f aca="false">U212</f>
        <v>шт</v>
      </c>
      <c r="G212" s="46" t="n">
        <f aca="false">V212</f>
        <v>1</v>
      </c>
      <c r="H212" s="47"/>
      <c r="I212" s="47"/>
      <c r="J212" s="48"/>
      <c r="K212" s="49" t="n">
        <f aca="false">Y212</f>
        <v>716</v>
      </c>
      <c r="L212" s="50"/>
      <c r="M212" s="51" t="n">
        <f aca="false">G212*L212</f>
        <v>0</v>
      </c>
      <c r="N212" s="52"/>
      <c r="Q212" s="53" t="n">
        <v>198</v>
      </c>
      <c r="R212" s="79" t="s">
        <v>310</v>
      </c>
      <c r="S212" s="61" t="s">
        <v>34</v>
      </c>
      <c r="T212" s="80" t="s">
        <v>293</v>
      </c>
      <c r="U212" s="53" t="s">
        <v>31</v>
      </c>
      <c r="V212" s="57" t="n">
        <v>1</v>
      </c>
      <c r="W212" s="58" t="s">
        <v>32</v>
      </c>
      <c r="X212" s="58"/>
      <c r="Y212" s="65" t="n">
        <v>716</v>
      </c>
      <c r="Z212" s="60" t="n">
        <f aca="false">V212*Y212</f>
        <v>716</v>
      </c>
      <c r="AA212" s="5"/>
    </row>
    <row r="213" s="6" customFormat="true" ht="39.75" hidden="false" customHeight="true" outlineLevel="0" collapsed="false">
      <c r="B213" s="42"/>
      <c r="C213" s="43" t="n">
        <f aca="false">Q213</f>
        <v>199</v>
      </c>
      <c r="D213" s="44" t="str">
        <f aca="false">R213</f>
        <v>Хомуты металлические червячные болтовое крепление 130-150мм СИБРТЕХ 47592  25шт в упак</v>
      </c>
      <c r="E213" s="45" t="str">
        <f aca="false">S213</f>
        <v>Национальный режим не предоставляется – преимущество</v>
      </c>
      <c r="F213" s="43" t="str">
        <f aca="false">U213</f>
        <v>шт</v>
      </c>
      <c r="G213" s="46" t="n">
        <f aca="false">V213</f>
        <v>1</v>
      </c>
      <c r="H213" s="47"/>
      <c r="I213" s="47"/>
      <c r="J213" s="48"/>
      <c r="K213" s="49" t="n">
        <f aca="false">Y213</f>
        <v>1016</v>
      </c>
      <c r="L213" s="50"/>
      <c r="M213" s="51" t="n">
        <f aca="false">G213*L213</f>
        <v>0</v>
      </c>
      <c r="N213" s="52"/>
      <c r="Q213" s="53" t="n">
        <v>199</v>
      </c>
      <c r="R213" s="79" t="s">
        <v>311</v>
      </c>
      <c r="S213" s="61" t="s">
        <v>34</v>
      </c>
      <c r="T213" s="80" t="s">
        <v>293</v>
      </c>
      <c r="U213" s="53" t="s">
        <v>31</v>
      </c>
      <c r="V213" s="57" t="n">
        <v>1</v>
      </c>
      <c r="W213" s="58" t="s">
        <v>32</v>
      </c>
      <c r="X213" s="58"/>
      <c r="Y213" s="65" t="n">
        <v>1016</v>
      </c>
      <c r="Z213" s="60" t="n">
        <f aca="false">V213*Y213</f>
        <v>1016</v>
      </c>
      <c r="AA213" s="5"/>
    </row>
    <row r="214" s="6" customFormat="true" ht="39.75" hidden="false" customHeight="true" outlineLevel="0" collapsed="false">
      <c r="B214" s="42"/>
      <c r="C214" s="43" t="n">
        <f aca="false">Q214</f>
        <v>200</v>
      </c>
      <c r="D214" s="44" t="str">
        <f aca="false">R214</f>
        <v>Хомуты металлические червячные болтовое крепление 32-50мм СИБРТЕХ 47561 50шт в упак</v>
      </c>
      <c r="E214" s="45" t="str">
        <f aca="false">S214</f>
        <v>Национальный режим не предоставляется – преимущество</v>
      </c>
      <c r="F214" s="43" t="str">
        <f aca="false">U214</f>
        <v>шт</v>
      </c>
      <c r="G214" s="46" t="n">
        <f aca="false">V214</f>
        <v>1</v>
      </c>
      <c r="H214" s="47"/>
      <c r="I214" s="47"/>
      <c r="J214" s="48"/>
      <c r="K214" s="49" t="n">
        <f aca="false">Y214</f>
        <v>1016</v>
      </c>
      <c r="L214" s="50"/>
      <c r="M214" s="51" t="n">
        <f aca="false">G214*L214</f>
        <v>0</v>
      </c>
      <c r="N214" s="52"/>
      <c r="Q214" s="53" t="n">
        <v>200</v>
      </c>
      <c r="R214" s="79" t="s">
        <v>312</v>
      </c>
      <c r="S214" s="61" t="s">
        <v>34</v>
      </c>
      <c r="T214" s="80" t="s">
        <v>293</v>
      </c>
      <c r="U214" s="53" t="s">
        <v>31</v>
      </c>
      <c r="V214" s="57" t="n">
        <v>1</v>
      </c>
      <c r="W214" s="58" t="s">
        <v>32</v>
      </c>
      <c r="X214" s="58"/>
      <c r="Y214" s="65" t="n">
        <v>1016</v>
      </c>
      <c r="Z214" s="60" t="n">
        <f aca="false">V214*Y214</f>
        <v>1016</v>
      </c>
      <c r="AA214" s="5"/>
    </row>
    <row r="215" s="6" customFormat="true" ht="39.75" hidden="false" customHeight="true" outlineLevel="0" collapsed="false">
      <c r="B215" s="42"/>
      <c r="C215" s="43" t="n">
        <f aca="false">Q215</f>
        <v>201</v>
      </c>
      <c r="D215" s="44" t="str">
        <f aca="false">R215</f>
        <v>Хомуты металлические червячные болтовое крепление 50-70мм СИБРТЕХ 47563 50шт в упак</v>
      </c>
      <c r="E215" s="45" t="str">
        <f aca="false">S215</f>
        <v>Национальный режим не предоставляется – преимущество</v>
      </c>
      <c r="F215" s="43" t="str">
        <f aca="false">U215</f>
        <v>шт</v>
      </c>
      <c r="G215" s="46" t="n">
        <f aca="false">V215</f>
        <v>1</v>
      </c>
      <c r="H215" s="47"/>
      <c r="I215" s="47"/>
      <c r="J215" s="48"/>
      <c r="K215" s="49" t="n">
        <f aca="false">Y215</f>
        <v>1206</v>
      </c>
      <c r="L215" s="50"/>
      <c r="M215" s="51" t="n">
        <f aca="false">G215*L215</f>
        <v>0</v>
      </c>
      <c r="N215" s="52"/>
      <c r="Q215" s="53" t="n">
        <v>201</v>
      </c>
      <c r="R215" s="79" t="s">
        <v>313</v>
      </c>
      <c r="S215" s="61" t="s">
        <v>34</v>
      </c>
      <c r="T215" s="68" t="s">
        <v>293</v>
      </c>
      <c r="U215" s="53" t="s">
        <v>31</v>
      </c>
      <c r="V215" s="57" t="n">
        <v>1</v>
      </c>
      <c r="W215" s="58" t="s">
        <v>32</v>
      </c>
      <c r="X215" s="58"/>
      <c r="Y215" s="65" t="n">
        <v>1206</v>
      </c>
      <c r="Z215" s="60" t="n">
        <f aca="false">V215*Y215</f>
        <v>1206</v>
      </c>
      <c r="AA215" s="5"/>
    </row>
    <row r="216" s="6" customFormat="true" ht="39.75" hidden="false" customHeight="true" outlineLevel="0" collapsed="false">
      <c r="B216" s="42"/>
      <c r="C216" s="43" t="n">
        <f aca="false">Q216</f>
        <v>202</v>
      </c>
      <c r="D216" s="44" t="str">
        <f aca="false">R216</f>
        <v>Цепь грузоподъемная (крепежная) ПРОММЕТАЛЛ 10x30 мм, 20 м G8010*3020</v>
      </c>
      <c r="E216" s="45" t="str">
        <f aca="false">S216</f>
        <v>Национальный режим не предоставляется – преимущество</v>
      </c>
      <c r="F216" s="43" t="str">
        <f aca="false">U216</f>
        <v>шт</v>
      </c>
      <c r="G216" s="46" t="n">
        <f aca="false">V216</f>
        <v>1</v>
      </c>
      <c r="H216" s="47"/>
      <c r="I216" s="47"/>
      <c r="J216" s="48"/>
      <c r="K216" s="49" t="n">
        <f aca="false">Y216</f>
        <v>16366</v>
      </c>
      <c r="L216" s="50"/>
      <c r="M216" s="51" t="n">
        <f aca="false">G216*L216</f>
        <v>0</v>
      </c>
      <c r="N216" s="52"/>
      <c r="Q216" s="53" t="n">
        <v>202</v>
      </c>
      <c r="R216" s="81" t="s">
        <v>314</v>
      </c>
      <c r="S216" s="61" t="s">
        <v>34</v>
      </c>
      <c r="T216" s="62" t="s">
        <v>315</v>
      </c>
      <c r="U216" s="53" t="s">
        <v>31</v>
      </c>
      <c r="V216" s="57" t="n">
        <v>1</v>
      </c>
      <c r="W216" s="58" t="s">
        <v>32</v>
      </c>
      <c r="X216" s="58"/>
      <c r="Y216" s="65" t="n">
        <v>16366</v>
      </c>
      <c r="Z216" s="60" t="n">
        <f aca="false">V216*Y216</f>
        <v>16366</v>
      </c>
      <c r="AA216" s="5"/>
    </row>
    <row r="217" s="6" customFormat="true" ht="39.75" hidden="false" customHeight="true" outlineLevel="0" collapsed="false">
      <c r="B217" s="42"/>
      <c r="C217" s="43" t="n">
        <f aca="false">Q217</f>
        <v>203</v>
      </c>
      <c r="D217" s="44" t="str">
        <f aca="false">R217</f>
        <v>Цепь для пилы CHAMPION 3/8", 1.3, 55 ЗВЕНА</v>
      </c>
      <c r="E217" s="45" t="str">
        <f aca="false">S217</f>
        <v>Национальный режим не предоставляется – преимущество</v>
      </c>
      <c r="F217" s="43" t="str">
        <f aca="false">U217</f>
        <v>шт</v>
      </c>
      <c r="G217" s="46" t="n">
        <f aca="false">V217</f>
        <v>1</v>
      </c>
      <c r="H217" s="47"/>
      <c r="I217" s="47"/>
      <c r="J217" s="48"/>
      <c r="K217" s="49" t="n">
        <f aca="false">Y217</f>
        <v>716</v>
      </c>
      <c r="L217" s="50"/>
      <c r="M217" s="51" t="n">
        <f aca="false">G217*L217</f>
        <v>0</v>
      </c>
      <c r="N217" s="52"/>
      <c r="Q217" s="53" t="n">
        <v>203</v>
      </c>
      <c r="R217" s="81" t="s">
        <v>316</v>
      </c>
      <c r="S217" s="61" t="s">
        <v>34</v>
      </c>
      <c r="T217" s="75" t="s">
        <v>76</v>
      </c>
      <c r="U217" s="53" t="s">
        <v>31</v>
      </c>
      <c r="V217" s="57" t="n">
        <v>1</v>
      </c>
      <c r="W217" s="58" t="s">
        <v>32</v>
      </c>
      <c r="X217" s="58"/>
      <c r="Y217" s="65" t="n">
        <v>716</v>
      </c>
      <c r="Z217" s="60" t="n">
        <f aca="false">V217*Y217</f>
        <v>716</v>
      </c>
      <c r="AA217" s="5"/>
    </row>
    <row r="218" s="6" customFormat="true" ht="39.75" hidden="false" customHeight="true" outlineLevel="0" collapsed="false">
      <c r="B218" s="42"/>
      <c r="C218" s="43" t="n">
        <f aca="false">Q218</f>
        <v>204</v>
      </c>
      <c r="D218" s="44" t="str">
        <f aca="false">R218</f>
        <v>Цепь для бензопилы STIHL 45 зв, шаг 3/8"P, толщина 1.3мм, 63 PD3</v>
      </c>
      <c r="E218" s="45" t="str">
        <f aca="false">S218</f>
        <v>Национальный режим не предоставляется – преимущество</v>
      </c>
      <c r="F218" s="43" t="str">
        <f aca="false">U218</f>
        <v>шт</v>
      </c>
      <c r="G218" s="46" t="n">
        <f aca="false">V218</f>
        <v>2</v>
      </c>
      <c r="H218" s="47"/>
      <c r="I218" s="47"/>
      <c r="J218" s="48"/>
      <c r="K218" s="49" t="n">
        <f aca="false">Y218</f>
        <v>3636</v>
      </c>
      <c r="L218" s="50"/>
      <c r="M218" s="51" t="n">
        <f aca="false">G218*L218</f>
        <v>0</v>
      </c>
      <c r="N218" s="52"/>
      <c r="Q218" s="53" t="n">
        <v>204</v>
      </c>
      <c r="R218" s="76" t="s">
        <v>317</v>
      </c>
      <c r="S218" s="61" t="s">
        <v>34</v>
      </c>
      <c r="T218" s="75" t="s">
        <v>76</v>
      </c>
      <c r="U218" s="53" t="s">
        <v>31</v>
      </c>
      <c r="V218" s="57" t="n">
        <v>2</v>
      </c>
      <c r="W218" s="58" t="s">
        <v>32</v>
      </c>
      <c r="X218" s="58"/>
      <c r="Y218" s="65" t="n">
        <v>3636</v>
      </c>
      <c r="Z218" s="60" t="n">
        <f aca="false">V218*Y218</f>
        <v>7272</v>
      </c>
      <c r="AA218" s="5"/>
    </row>
    <row r="219" s="6" customFormat="true" ht="54.75" hidden="false" customHeight="true" outlineLevel="0" collapsed="false">
      <c r="B219" s="42"/>
      <c r="C219" s="43" t="n">
        <f aca="false">Q219</f>
        <v>205</v>
      </c>
      <c r="D219" s="44" t="str">
        <f aca="false">R219</f>
        <v>Цепь для пилы K-CS11, 8", 1/4", 1.4мм, 46 звеньев DEKO 085-2017  Шаг цепи 1/4 дюйм. Количество звеньев 46. Длина шины (дюйм) 8. Длина шины 200см. </v>
      </c>
      <c r="E219" s="45" t="str">
        <f aca="false">S219</f>
        <v>Национальный режим не предоставляется – преимущество</v>
      </c>
      <c r="F219" s="43" t="str">
        <f aca="false">U219</f>
        <v>шт</v>
      </c>
      <c r="G219" s="46" t="n">
        <f aca="false">V219</f>
        <v>1</v>
      </c>
      <c r="H219" s="47"/>
      <c r="I219" s="47"/>
      <c r="J219" s="48"/>
      <c r="K219" s="49" t="n">
        <f aca="false">Y219</f>
        <v>3606</v>
      </c>
      <c r="L219" s="50"/>
      <c r="M219" s="51" t="n">
        <f aca="false">G219*L219</f>
        <v>0</v>
      </c>
      <c r="N219" s="52"/>
      <c r="Q219" s="53" t="n">
        <v>205</v>
      </c>
      <c r="R219" s="54" t="s">
        <v>318</v>
      </c>
      <c r="S219" s="61" t="s">
        <v>34</v>
      </c>
      <c r="T219" s="75" t="s">
        <v>76</v>
      </c>
      <c r="U219" s="53" t="s">
        <v>31</v>
      </c>
      <c r="V219" s="57" t="n">
        <v>1</v>
      </c>
      <c r="W219" s="58" t="s">
        <v>32</v>
      </c>
      <c r="X219" s="58"/>
      <c r="Y219" s="65" t="n">
        <v>3606</v>
      </c>
      <c r="Z219" s="60" t="n">
        <f aca="false">V219*Y219</f>
        <v>3606</v>
      </c>
      <c r="AA219" s="5"/>
    </row>
    <row r="220" s="6" customFormat="true" ht="39.75" hidden="false" customHeight="true" outlineLevel="0" collapsed="false">
      <c r="B220" s="42"/>
      <c r="C220" s="43" t="n">
        <f aca="false">Q220</f>
        <v>206</v>
      </c>
      <c r="D220" s="44" t="str">
        <f aca="false">R220</f>
        <v>Цепь пильная STIHL 55 звеньев, 3/8", 1,3 мм 16" 40см шина</v>
      </c>
      <c r="E220" s="45" t="str">
        <f aca="false">S220</f>
        <v>Национальный режим не предоставляется – преимущество</v>
      </c>
      <c r="F220" s="43" t="str">
        <f aca="false">U220</f>
        <v>шт</v>
      </c>
      <c r="G220" s="46" t="n">
        <f aca="false">V220</f>
        <v>1</v>
      </c>
      <c r="H220" s="47"/>
      <c r="I220" s="47"/>
      <c r="J220" s="48"/>
      <c r="K220" s="49" t="n">
        <f aca="false">Y220</f>
        <v>2216</v>
      </c>
      <c r="L220" s="50"/>
      <c r="M220" s="51" t="n">
        <f aca="false">G220*L220</f>
        <v>0</v>
      </c>
      <c r="N220" s="52"/>
      <c r="Q220" s="53" t="n">
        <v>206</v>
      </c>
      <c r="R220" s="89" t="s">
        <v>319</v>
      </c>
      <c r="S220" s="61" t="s">
        <v>34</v>
      </c>
      <c r="T220" s="75" t="s">
        <v>76</v>
      </c>
      <c r="U220" s="53" t="s">
        <v>31</v>
      </c>
      <c r="V220" s="57" t="n">
        <v>1</v>
      </c>
      <c r="W220" s="58" t="s">
        <v>32</v>
      </c>
      <c r="X220" s="58"/>
      <c r="Y220" s="65" t="n">
        <v>2216</v>
      </c>
      <c r="Z220" s="60" t="n">
        <f aca="false">V220*Y220</f>
        <v>2216</v>
      </c>
      <c r="AA220" s="5"/>
    </row>
    <row r="221" s="6" customFormat="true" ht="39.75" hidden="false" customHeight="true" outlineLevel="0" collapsed="false">
      <c r="B221" s="42"/>
      <c r="C221" s="43" t="n">
        <f aca="false">Q221</f>
        <v>207</v>
      </c>
      <c r="D221" s="44" t="str">
        <f aca="false">R221</f>
        <v>Шайба DIN 125 М10 плоская покрытие цинк Крепдил</v>
      </c>
      <c r="E221" s="45" t="str">
        <f aca="false">S221</f>
        <v>Национальный режим не предоставляется – преимущество</v>
      </c>
      <c r="F221" s="43" t="str">
        <f aca="false">U221</f>
        <v>шт</v>
      </c>
      <c r="G221" s="46" t="n">
        <f aca="false">V221</f>
        <v>50</v>
      </c>
      <c r="H221" s="47"/>
      <c r="I221" s="47"/>
      <c r="J221" s="48"/>
      <c r="K221" s="49" t="n">
        <f aca="false">Y221</f>
        <v>26</v>
      </c>
      <c r="L221" s="50"/>
      <c r="M221" s="51" t="n">
        <f aca="false">G221*L221</f>
        <v>0</v>
      </c>
      <c r="N221" s="52"/>
      <c r="Q221" s="53" t="n">
        <v>207</v>
      </c>
      <c r="R221" s="79" t="s">
        <v>320</v>
      </c>
      <c r="S221" s="61" t="s">
        <v>34</v>
      </c>
      <c r="T221" s="75" t="s">
        <v>70</v>
      </c>
      <c r="U221" s="53" t="s">
        <v>31</v>
      </c>
      <c r="V221" s="57" t="n">
        <v>50</v>
      </c>
      <c r="W221" s="58" t="s">
        <v>32</v>
      </c>
      <c r="X221" s="58"/>
      <c r="Y221" s="65" t="n">
        <v>26</v>
      </c>
      <c r="Z221" s="60" t="n">
        <f aca="false">V221*Y221</f>
        <v>1300</v>
      </c>
      <c r="AA221" s="5"/>
    </row>
    <row r="222" s="6" customFormat="true" ht="39.75" hidden="false" customHeight="true" outlineLevel="0" collapsed="false">
      <c r="B222" s="42"/>
      <c r="C222" s="43" t="n">
        <f aca="false">Q222</f>
        <v>208</v>
      </c>
      <c r="D222" s="44" t="str">
        <f aca="false">R222</f>
        <v>Шайба DIN 125 М12 плоская покрытие цинк Крепдил</v>
      </c>
      <c r="E222" s="45" t="str">
        <f aca="false">S222</f>
        <v>Национальный режим не предоставляется – преимущество</v>
      </c>
      <c r="F222" s="43" t="str">
        <f aca="false">U222</f>
        <v>шт</v>
      </c>
      <c r="G222" s="46" t="n">
        <f aca="false">V222</f>
        <v>100</v>
      </c>
      <c r="H222" s="47"/>
      <c r="I222" s="47"/>
      <c r="J222" s="48"/>
      <c r="K222" s="49" t="n">
        <f aca="false">Y222</f>
        <v>28</v>
      </c>
      <c r="L222" s="50"/>
      <c r="M222" s="51" t="n">
        <f aca="false">G222*L222</f>
        <v>0</v>
      </c>
      <c r="N222" s="52"/>
      <c r="Q222" s="53" t="n">
        <v>208</v>
      </c>
      <c r="R222" s="79" t="s">
        <v>321</v>
      </c>
      <c r="S222" s="61" t="s">
        <v>34</v>
      </c>
      <c r="T222" s="75" t="s">
        <v>70</v>
      </c>
      <c r="U222" s="53" t="s">
        <v>31</v>
      </c>
      <c r="V222" s="57" t="n">
        <v>100</v>
      </c>
      <c r="W222" s="58" t="s">
        <v>32</v>
      </c>
      <c r="X222" s="58"/>
      <c r="Y222" s="65" t="n">
        <v>28</v>
      </c>
      <c r="Z222" s="60" t="n">
        <f aca="false">V222*Y222</f>
        <v>2800</v>
      </c>
      <c r="AA222" s="5"/>
      <c r="AB222" s="91"/>
    </row>
    <row r="223" s="6" customFormat="true" ht="39.75" hidden="false" customHeight="true" outlineLevel="0" collapsed="false">
      <c r="B223" s="42"/>
      <c r="C223" s="43" t="n">
        <f aca="false">Q223</f>
        <v>209</v>
      </c>
      <c r="D223" s="44" t="str">
        <f aca="false">R223</f>
        <v>Шайба DIN 127B М12 гроверная покрытие цинк Крепдил</v>
      </c>
      <c r="E223" s="45" t="str">
        <f aca="false">S223</f>
        <v>Национальный режим не предоставляется – преимущество</v>
      </c>
      <c r="F223" s="43" t="str">
        <f aca="false">U223</f>
        <v>шт</v>
      </c>
      <c r="G223" s="46" t="n">
        <f aca="false">V223</f>
        <v>100</v>
      </c>
      <c r="H223" s="47"/>
      <c r="I223" s="47"/>
      <c r="J223" s="48"/>
      <c r="K223" s="49" t="n">
        <f aca="false">Y223</f>
        <v>26</v>
      </c>
      <c r="L223" s="50"/>
      <c r="M223" s="51" t="n">
        <f aca="false">G223*L223</f>
        <v>0</v>
      </c>
      <c r="N223" s="52"/>
      <c r="Q223" s="53" t="n">
        <v>209</v>
      </c>
      <c r="R223" s="79" t="s">
        <v>322</v>
      </c>
      <c r="S223" s="61" t="s">
        <v>34</v>
      </c>
      <c r="T223" s="75" t="s">
        <v>70</v>
      </c>
      <c r="U223" s="53" t="s">
        <v>31</v>
      </c>
      <c r="V223" s="57" t="n">
        <v>100</v>
      </c>
      <c r="W223" s="58" t="s">
        <v>32</v>
      </c>
      <c r="X223" s="58"/>
      <c r="Y223" s="65" t="n">
        <v>26</v>
      </c>
      <c r="Z223" s="60" t="n">
        <f aca="false">V223*Y223</f>
        <v>2600</v>
      </c>
      <c r="AA223" s="5"/>
    </row>
    <row r="224" s="6" customFormat="true" ht="39.75" hidden="false" customHeight="true" outlineLevel="0" collapsed="false">
      <c r="B224" s="42"/>
      <c r="C224" s="43" t="n">
        <f aca="false">Q224</f>
        <v>210</v>
      </c>
      <c r="D224" s="44" t="str">
        <f aca="false">R224</f>
        <v>Шайба DIN127 М10 покрытие цинк 50шт Крепдил</v>
      </c>
      <c r="E224" s="45" t="str">
        <f aca="false">S224</f>
        <v>Национальный режим не предоставляется – преимущество</v>
      </c>
      <c r="F224" s="43" t="str">
        <f aca="false">U224</f>
        <v>шт</v>
      </c>
      <c r="G224" s="46" t="n">
        <f aca="false">V224</f>
        <v>1</v>
      </c>
      <c r="H224" s="47"/>
      <c r="I224" s="47"/>
      <c r="J224" s="48"/>
      <c r="K224" s="49" t="n">
        <f aca="false">Y224</f>
        <v>91</v>
      </c>
      <c r="L224" s="50"/>
      <c r="M224" s="51" t="n">
        <f aca="false">G224*L224</f>
        <v>0</v>
      </c>
      <c r="N224" s="52"/>
      <c r="Q224" s="53" t="n">
        <v>210</v>
      </c>
      <c r="R224" s="79" t="s">
        <v>323</v>
      </c>
      <c r="S224" s="61" t="s">
        <v>34</v>
      </c>
      <c r="T224" s="75" t="s">
        <v>70</v>
      </c>
      <c r="U224" s="53" t="s">
        <v>31</v>
      </c>
      <c r="V224" s="57" t="n">
        <v>1</v>
      </c>
      <c r="W224" s="58" t="s">
        <v>32</v>
      </c>
      <c r="X224" s="58"/>
      <c r="Y224" s="65" t="n">
        <v>91</v>
      </c>
      <c r="Z224" s="60" t="n">
        <f aca="false">V224*Y224</f>
        <v>91</v>
      </c>
      <c r="AA224" s="5"/>
    </row>
    <row r="225" s="6" customFormat="true" ht="39.75" hidden="false" customHeight="true" outlineLevel="0" collapsed="false">
      <c r="B225" s="42"/>
      <c r="C225" s="43" t="n">
        <f aca="false">Q225</f>
        <v>211</v>
      </c>
      <c r="D225" s="44" t="str">
        <f aca="false">R225</f>
        <v>Шайба М16 уменьшенная DIN 433, оцинкованная сталь</v>
      </c>
      <c r="E225" s="45" t="str">
        <f aca="false">S225</f>
        <v>Национальный режим не предоставляется – преимущество</v>
      </c>
      <c r="F225" s="43" t="str">
        <f aca="false">U225</f>
        <v>шт</v>
      </c>
      <c r="G225" s="46" t="n">
        <f aca="false">V225</f>
        <v>50</v>
      </c>
      <c r="H225" s="47"/>
      <c r="I225" s="47"/>
      <c r="J225" s="48"/>
      <c r="K225" s="49" t="n">
        <f aca="false">Y225</f>
        <v>31</v>
      </c>
      <c r="L225" s="50"/>
      <c r="M225" s="51" t="n">
        <f aca="false">G225*L225</f>
        <v>0</v>
      </c>
      <c r="N225" s="52"/>
      <c r="Q225" s="53" t="n">
        <v>211</v>
      </c>
      <c r="R225" s="79" t="s">
        <v>324</v>
      </c>
      <c r="S225" s="61" t="s">
        <v>34</v>
      </c>
      <c r="T225" s="75" t="s">
        <v>70</v>
      </c>
      <c r="U225" s="53" t="s">
        <v>31</v>
      </c>
      <c r="V225" s="57" t="n">
        <v>50</v>
      </c>
      <c r="W225" s="58" t="s">
        <v>32</v>
      </c>
      <c r="X225" s="58"/>
      <c r="Y225" s="65" t="n">
        <v>31</v>
      </c>
      <c r="Z225" s="60" t="n">
        <f aca="false">V225*Y225</f>
        <v>1550</v>
      </c>
      <c r="AA225" s="5"/>
    </row>
    <row r="226" s="6" customFormat="true" ht="39.75" hidden="false" customHeight="true" outlineLevel="0" collapsed="false">
      <c r="B226" s="42"/>
      <c r="C226" s="43" t="n">
        <f aca="false">Q226</f>
        <v>212</v>
      </c>
      <c r="D226" s="44" t="str">
        <f aca="false">R226</f>
        <v>Шайба пружинная М16 DIN 7980, оцинкованная сталь</v>
      </c>
      <c r="E226" s="45" t="str">
        <f aca="false">S226</f>
        <v>Национальный режим не предоставляется – преимущество</v>
      </c>
      <c r="F226" s="43" t="str">
        <f aca="false">U226</f>
        <v>шт</v>
      </c>
      <c r="G226" s="46" t="n">
        <f aca="false">V226</f>
        <v>50</v>
      </c>
      <c r="H226" s="47"/>
      <c r="I226" s="47"/>
      <c r="J226" s="48"/>
      <c r="K226" s="49" t="n">
        <f aca="false">Y226</f>
        <v>31</v>
      </c>
      <c r="L226" s="50"/>
      <c r="M226" s="51" t="n">
        <f aca="false">G226*L226</f>
        <v>0</v>
      </c>
      <c r="N226" s="52"/>
      <c r="Q226" s="53" t="n">
        <v>212</v>
      </c>
      <c r="R226" s="54" t="s">
        <v>325</v>
      </c>
      <c r="S226" s="61" t="s">
        <v>34</v>
      </c>
      <c r="T226" s="75" t="s">
        <v>70</v>
      </c>
      <c r="U226" s="53" t="s">
        <v>31</v>
      </c>
      <c r="V226" s="57" t="n">
        <v>50</v>
      </c>
      <c r="W226" s="58" t="s">
        <v>32</v>
      </c>
      <c r="X226" s="58"/>
      <c r="Y226" s="65" t="n">
        <v>31</v>
      </c>
      <c r="Z226" s="60" t="n">
        <f aca="false">V226*Y226</f>
        <v>1550</v>
      </c>
      <c r="AA226" s="5"/>
    </row>
    <row r="227" s="6" customFormat="true" ht="39.75" hidden="false" customHeight="true" outlineLevel="0" collapsed="false">
      <c r="B227" s="42"/>
      <c r="C227" s="43" t="n">
        <f aca="false">Q227</f>
        <v>213</v>
      </c>
      <c r="D227" s="44" t="str">
        <f aca="false">R227</f>
        <v>Шкаф инструментальный ТС 1995-023000 К30599510146</v>
      </c>
      <c r="E227" s="45" t="str">
        <f aca="false">S227</f>
        <v>Национальный режим не предоставляется – ограничение</v>
      </c>
      <c r="F227" s="43" t="str">
        <f aca="false">U227</f>
        <v>шт</v>
      </c>
      <c r="G227" s="46" t="n">
        <f aca="false">V227</f>
        <v>2</v>
      </c>
      <c r="H227" s="47"/>
      <c r="I227" s="47"/>
      <c r="J227" s="48"/>
      <c r="K227" s="49" t="n">
        <f aca="false">Y227</f>
        <v>38436</v>
      </c>
      <c r="L227" s="50"/>
      <c r="M227" s="51" t="n">
        <f aca="false">G227*L227</f>
        <v>0</v>
      </c>
      <c r="N227" s="52"/>
      <c r="Q227" s="53" t="n">
        <v>213</v>
      </c>
      <c r="R227" s="79" t="s">
        <v>326</v>
      </c>
      <c r="S227" s="55" t="s">
        <v>29</v>
      </c>
      <c r="T227" s="85" t="s">
        <v>327</v>
      </c>
      <c r="U227" s="53" t="s">
        <v>31</v>
      </c>
      <c r="V227" s="57" t="n">
        <v>2</v>
      </c>
      <c r="W227" s="58" t="s">
        <v>32</v>
      </c>
      <c r="X227" s="58"/>
      <c r="Y227" s="65" t="n">
        <v>38436</v>
      </c>
      <c r="Z227" s="60" t="n">
        <f aca="false">V227*Y227</f>
        <v>76872</v>
      </c>
      <c r="AA227" s="5"/>
    </row>
    <row r="228" s="6" customFormat="true" ht="39.75" hidden="false" customHeight="true" outlineLevel="0" collapsed="false">
      <c r="B228" s="42"/>
      <c r="C228" s="43" t="n">
        <f aca="false">Q228</f>
        <v>214</v>
      </c>
      <c r="D228" s="44" t="str">
        <f aca="false">R228</f>
        <v>Шкаф ПРАКТИК CB-12 S20499011202</v>
      </c>
      <c r="E228" s="45" t="str">
        <f aca="false">S228</f>
        <v>Национальный режим не предоставляется – ограничение</v>
      </c>
      <c r="F228" s="43" t="str">
        <f aca="false">U228</f>
        <v>шт</v>
      </c>
      <c r="G228" s="46" t="n">
        <f aca="false">V228</f>
        <v>1</v>
      </c>
      <c r="H228" s="47"/>
      <c r="I228" s="47"/>
      <c r="J228" s="48"/>
      <c r="K228" s="49" t="n">
        <f aca="false">Y228</f>
        <v>12816</v>
      </c>
      <c r="L228" s="50"/>
      <c r="M228" s="51" t="n">
        <f aca="false">G228*L228</f>
        <v>0</v>
      </c>
      <c r="N228" s="52"/>
      <c r="Q228" s="53" t="n">
        <v>214</v>
      </c>
      <c r="R228" s="82" t="s">
        <v>328</v>
      </c>
      <c r="S228" s="55" t="s">
        <v>29</v>
      </c>
      <c r="T228" s="85" t="s">
        <v>327</v>
      </c>
      <c r="U228" s="53" t="s">
        <v>31</v>
      </c>
      <c r="V228" s="57" t="n">
        <v>1</v>
      </c>
      <c r="W228" s="58" t="s">
        <v>32</v>
      </c>
      <c r="X228" s="58"/>
      <c r="Y228" s="65" t="n">
        <v>12816</v>
      </c>
      <c r="Z228" s="60" t="n">
        <f aca="false">V228*Y228</f>
        <v>12816</v>
      </c>
      <c r="AA228" s="5"/>
    </row>
    <row r="229" s="6" customFormat="true" ht="39.75" hidden="false" customHeight="true" outlineLevel="0" collapsed="false">
      <c r="B229" s="42"/>
      <c r="C229" s="43" t="n">
        <f aca="false">Q229</f>
        <v>215</v>
      </c>
      <c r="D229" s="44" t="str">
        <f aca="false">R229</f>
        <v>Шланг (рукaв) кислородный 9 мм (20 атм) ГОСТ 9356-75 40метров</v>
      </c>
      <c r="E229" s="45" t="str">
        <f aca="false">S229</f>
        <v>Национальный режим не предоставляется – ограничение</v>
      </c>
      <c r="F229" s="43" t="str">
        <f aca="false">U229</f>
        <v>шт</v>
      </c>
      <c r="G229" s="46" t="n">
        <f aca="false">V229</f>
        <v>1</v>
      </c>
      <c r="H229" s="47"/>
      <c r="I229" s="47"/>
      <c r="J229" s="48"/>
      <c r="K229" s="49" t="n">
        <f aca="false">Y229</f>
        <v>4016</v>
      </c>
      <c r="L229" s="50"/>
      <c r="M229" s="51" t="n">
        <f aca="false">G229*L229</f>
        <v>0</v>
      </c>
      <c r="N229" s="52"/>
      <c r="Q229" s="53" t="n">
        <v>215</v>
      </c>
      <c r="R229" s="81" t="s">
        <v>329</v>
      </c>
      <c r="S229" s="55" t="s">
        <v>29</v>
      </c>
      <c r="T229" s="85" t="s">
        <v>330</v>
      </c>
      <c r="U229" s="53" t="s">
        <v>31</v>
      </c>
      <c r="V229" s="57" t="n">
        <v>1</v>
      </c>
      <c r="W229" s="58" t="s">
        <v>32</v>
      </c>
      <c r="X229" s="58"/>
      <c r="Y229" s="65" t="n">
        <v>4016</v>
      </c>
      <c r="Z229" s="60" t="n">
        <f aca="false">V229*Y229</f>
        <v>4016</v>
      </c>
      <c r="AA229" s="5"/>
    </row>
    <row r="230" s="6" customFormat="true" ht="39.75" hidden="false" customHeight="true" outlineLevel="0" collapsed="false">
      <c r="B230" s="42"/>
      <c r="C230" s="43" t="n">
        <f aca="false">Q230</f>
        <v>216</v>
      </c>
      <c r="D230" s="44" t="str">
        <f aca="false">R230</f>
        <v>Шланг PrimoFlex 3/4" 50м Karcher - арт. 2.645-143.0. Длина шланга 50м Диаметр шланга:  ¾  19мм Термостойкость: от 0 до +40 градусов</v>
      </c>
      <c r="E230" s="45" t="str">
        <f aca="false">S230</f>
        <v>Национальный режим не предоставляется – ограничение</v>
      </c>
      <c r="F230" s="43" t="str">
        <f aca="false">U230</f>
        <v>шт</v>
      </c>
      <c r="G230" s="46" t="n">
        <f aca="false">V230</f>
        <v>1</v>
      </c>
      <c r="H230" s="47"/>
      <c r="I230" s="47"/>
      <c r="J230" s="48"/>
      <c r="K230" s="49" t="n">
        <f aca="false">Y230</f>
        <v>15016</v>
      </c>
      <c r="L230" s="50"/>
      <c r="M230" s="51" t="n">
        <f aca="false">G230*L230</f>
        <v>0</v>
      </c>
      <c r="N230" s="52"/>
      <c r="Q230" s="53" t="n">
        <v>216</v>
      </c>
      <c r="R230" s="79" t="s">
        <v>331</v>
      </c>
      <c r="S230" s="55" t="s">
        <v>29</v>
      </c>
      <c r="T230" s="64" t="s">
        <v>332</v>
      </c>
      <c r="U230" s="53" t="s">
        <v>31</v>
      </c>
      <c r="V230" s="57" t="n">
        <v>1</v>
      </c>
      <c r="W230" s="58" t="s">
        <v>32</v>
      </c>
      <c r="X230" s="58"/>
      <c r="Y230" s="65" t="n">
        <v>15016</v>
      </c>
      <c r="Z230" s="60" t="n">
        <f aca="false">V230*Y230</f>
        <v>15016</v>
      </c>
      <c r="AA230" s="5"/>
    </row>
    <row r="231" s="6" customFormat="true" ht="39.75" hidden="false" customHeight="true" outlineLevel="0" collapsed="false">
      <c r="B231" s="42"/>
      <c r="C231" s="43" t="n">
        <f aca="false">Q231</f>
        <v>217</v>
      </c>
      <c r="D231" s="44" t="str">
        <f aca="false">R231</f>
        <v>Шланг воздушный с фитингами рапид AERO (25м; 9x15мм; 20 бар) FOXWELD 6513</v>
      </c>
      <c r="E231" s="45" t="str">
        <f aca="false">S231</f>
        <v>Национальный режим не предоставляется – ограничение</v>
      </c>
      <c r="F231" s="43" t="str">
        <f aca="false">U231</f>
        <v>шт</v>
      </c>
      <c r="G231" s="46" t="n">
        <f aca="false">V231</f>
        <v>1</v>
      </c>
      <c r="H231" s="47"/>
      <c r="I231" s="47"/>
      <c r="J231" s="48"/>
      <c r="K231" s="49" t="n">
        <f aca="false">Y231</f>
        <v>4116</v>
      </c>
      <c r="L231" s="50"/>
      <c r="M231" s="51" t="n">
        <f aca="false">G231*L231</f>
        <v>0</v>
      </c>
      <c r="N231" s="52"/>
      <c r="Q231" s="53" t="n">
        <v>217</v>
      </c>
      <c r="R231" s="76" t="s">
        <v>333</v>
      </c>
      <c r="S231" s="55" t="s">
        <v>29</v>
      </c>
      <c r="T231" s="64" t="s">
        <v>332</v>
      </c>
      <c r="U231" s="53" t="s">
        <v>31</v>
      </c>
      <c r="V231" s="57" t="n">
        <v>1</v>
      </c>
      <c r="W231" s="58" t="s">
        <v>32</v>
      </c>
      <c r="X231" s="58"/>
      <c r="Y231" s="65" t="n">
        <v>4116</v>
      </c>
      <c r="Z231" s="60" t="n">
        <f aca="false">V231*Y231</f>
        <v>4116</v>
      </c>
      <c r="AA231" s="5"/>
    </row>
    <row r="232" s="6" customFormat="true" ht="39.75" hidden="false" customHeight="true" outlineLevel="0" collapsed="false">
      <c r="B232" s="42"/>
      <c r="C232" s="43" t="n">
        <f aca="false">Q232</f>
        <v>218</v>
      </c>
      <c r="D232" s="44" t="str">
        <f aca="false">R232</f>
        <v>Шланг спиральный с фитингами рапид (10м; 8x12мм) FUBAG 170305</v>
      </c>
      <c r="E232" s="45" t="str">
        <f aca="false">S232</f>
        <v>Национальный режим не предоставляется – ограничение</v>
      </c>
      <c r="F232" s="43" t="str">
        <f aca="false">U232</f>
        <v>шт</v>
      </c>
      <c r="G232" s="46" t="n">
        <f aca="false">V232</f>
        <v>4</v>
      </c>
      <c r="H232" s="47"/>
      <c r="I232" s="47"/>
      <c r="J232" s="48"/>
      <c r="K232" s="49" t="n">
        <f aca="false">Y232</f>
        <v>2116</v>
      </c>
      <c r="L232" s="50"/>
      <c r="M232" s="51" t="n">
        <f aca="false">G232*L232</f>
        <v>0</v>
      </c>
      <c r="N232" s="52"/>
      <c r="Q232" s="53" t="n">
        <v>218</v>
      </c>
      <c r="R232" s="76" t="s">
        <v>334</v>
      </c>
      <c r="S232" s="55" t="s">
        <v>29</v>
      </c>
      <c r="T232" s="64" t="s">
        <v>332</v>
      </c>
      <c r="U232" s="53" t="s">
        <v>31</v>
      </c>
      <c r="V232" s="57" t="n">
        <v>4</v>
      </c>
      <c r="W232" s="58" t="s">
        <v>32</v>
      </c>
      <c r="X232" s="58"/>
      <c r="Y232" s="65" t="n">
        <v>2116</v>
      </c>
      <c r="Z232" s="60" t="n">
        <f aca="false">V232*Y232</f>
        <v>8464</v>
      </c>
      <c r="AA232" s="5"/>
    </row>
    <row r="233" s="6" customFormat="true" ht="39.75" hidden="false" customHeight="true" outlineLevel="0" collapsed="false">
      <c r="B233" s="42"/>
      <c r="C233" s="43" t="n">
        <f aca="false">Q233</f>
        <v>219</v>
      </c>
      <c r="D233" s="44" t="str">
        <f aca="false">R233</f>
        <v>Шланг для полива ВИХРЬ Силикон 3/4" х 50 м 73/7/2/32</v>
      </c>
      <c r="E233" s="45" t="str">
        <f aca="false">S233</f>
        <v>Национальный режим не предоставляется – ограничение</v>
      </c>
      <c r="F233" s="43" t="str">
        <f aca="false">U233</f>
        <v>шт</v>
      </c>
      <c r="G233" s="46" t="n">
        <f aca="false">V233</f>
        <v>4</v>
      </c>
      <c r="H233" s="47"/>
      <c r="I233" s="47"/>
      <c r="J233" s="48"/>
      <c r="K233" s="49" t="n">
        <f aca="false">Y233</f>
        <v>4316</v>
      </c>
      <c r="L233" s="50"/>
      <c r="M233" s="51" t="n">
        <f aca="false">G233*L233</f>
        <v>0</v>
      </c>
      <c r="N233" s="52"/>
      <c r="Q233" s="53" t="n">
        <v>219</v>
      </c>
      <c r="R233" s="81" t="s">
        <v>335</v>
      </c>
      <c r="S233" s="55" t="s">
        <v>29</v>
      </c>
      <c r="T233" s="64" t="s">
        <v>332</v>
      </c>
      <c r="U233" s="53" t="s">
        <v>31</v>
      </c>
      <c r="V233" s="57" t="n">
        <v>4</v>
      </c>
      <c r="W233" s="58" t="s">
        <v>32</v>
      </c>
      <c r="X233" s="58"/>
      <c r="Y233" s="65" t="n">
        <v>4316</v>
      </c>
      <c r="Z233" s="60" t="n">
        <f aca="false">V233*Y233</f>
        <v>17264</v>
      </c>
      <c r="AA233" s="5"/>
    </row>
    <row r="234" s="6" customFormat="true" ht="39.75" hidden="false" customHeight="true" outlineLevel="0" collapsed="false">
      <c r="B234" s="42"/>
      <c r="C234" s="43" t="n">
        <f aca="false">Q234</f>
        <v>220</v>
      </c>
      <c r="D234" s="44" t="str">
        <f aca="false">R234</f>
        <v>Шланг маслобензостойкий НОВЭМ спирально-армированный ПВХ 5атм 50мм 10м МБС_5атм_50_10</v>
      </c>
      <c r="E234" s="45" t="str">
        <f aca="false">S234</f>
        <v>Национальный режим не предоставляется – ограничение</v>
      </c>
      <c r="F234" s="43" t="str">
        <f aca="false">U234</f>
        <v>шт</v>
      </c>
      <c r="G234" s="46" t="n">
        <f aca="false">V234</f>
        <v>1</v>
      </c>
      <c r="H234" s="47"/>
      <c r="I234" s="47"/>
      <c r="J234" s="48"/>
      <c r="K234" s="49" t="n">
        <f aca="false">Y234</f>
        <v>8466</v>
      </c>
      <c r="L234" s="50"/>
      <c r="M234" s="51" t="n">
        <f aca="false">G234*L234</f>
        <v>0</v>
      </c>
      <c r="N234" s="52"/>
      <c r="Q234" s="53" t="n">
        <v>220</v>
      </c>
      <c r="R234" s="82" t="s">
        <v>336</v>
      </c>
      <c r="S234" s="55" t="s">
        <v>29</v>
      </c>
      <c r="T234" s="85" t="s">
        <v>337</v>
      </c>
      <c r="U234" s="53" t="s">
        <v>31</v>
      </c>
      <c r="V234" s="57" t="n">
        <v>1</v>
      </c>
      <c r="W234" s="58" t="s">
        <v>32</v>
      </c>
      <c r="X234" s="58"/>
      <c r="Y234" s="65" t="n">
        <v>8466</v>
      </c>
      <c r="Z234" s="60" t="n">
        <f aca="false">V234*Y234</f>
        <v>8466</v>
      </c>
      <c r="AA234" s="5"/>
    </row>
    <row r="235" s="6" customFormat="true" ht="39.75" hidden="false" customHeight="true" outlineLevel="0" collapsed="false">
      <c r="B235" s="42"/>
      <c r="C235" s="43" t="n">
        <f aca="false">Q235</f>
        <v>221</v>
      </c>
      <c r="D235" s="44" t="str">
        <f aca="false">R235</f>
        <v>Шланг маслобензостойкий НОВЭМ спирально-армированный ПВХ 5атм 32мм 10м МБС_5атм_32_10</v>
      </c>
      <c r="E235" s="45" t="str">
        <f aca="false">S235</f>
        <v>Национальный режим не предоставляется – ограничение</v>
      </c>
      <c r="F235" s="43" t="str">
        <f aca="false">U235</f>
        <v>шт</v>
      </c>
      <c r="G235" s="46" t="n">
        <f aca="false">V235</f>
        <v>1</v>
      </c>
      <c r="H235" s="47"/>
      <c r="I235" s="47"/>
      <c r="J235" s="48"/>
      <c r="K235" s="49" t="n">
        <f aca="false">Y235</f>
        <v>4216</v>
      </c>
      <c r="L235" s="50"/>
      <c r="M235" s="51" t="n">
        <f aca="false">G235*L235</f>
        <v>0</v>
      </c>
      <c r="N235" s="52"/>
      <c r="Q235" s="53" t="n">
        <v>221</v>
      </c>
      <c r="R235" s="82" t="s">
        <v>338</v>
      </c>
      <c r="S235" s="55" t="s">
        <v>29</v>
      </c>
      <c r="T235" s="85" t="s">
        <v>337</v>
      </c>
      <c r="U235" s="53" t="s">
        <v>31</v>
      </c>
      <c r="V235" s="57" t="n">
        <v>1</v>
      </c>
      <c r="W235" s="58" t="s">
        <v>32</v>
      </c>
      <c r="X235" s="58"/>
      <c r="Y235" s="65" t="n">
        <v>4216</v>
      </c>
      <c r="Z235" s="60" t="n">
        <f aca="false">V235*Y235</f>
        <v>4216</v>
      </c>
      <c r="AA235" s="5"/>
      <c r="AB235" s="91"/>
    </row>
    <row r="236" s="6" customFormat="true" ht="39.75" hidden="false" customHeight="true" outlineLevel="0" collapsed="false">
      <c r="B236" s="42"/>
      <c r="C236" s="43" t="n">
        <f aca="false">Q236</f>
        <v>222</v>
      </c>
      <c r="D236" s="44" t="str">
        <f aca="false">R236</f>
        <v>Шланг маслобензостойкий НОВЭМ спирально-армированный ПВХ 5атм 25мм 10м МБС_5атм_25_10 синий </v>
      </c>
      <c r="E236" s="45" t="str">
        <f aca="false">S236</f>
        <v>Национальный режим не предоставляется – ограничение</v>
      </c>
      <c r="F236" s="43" t="str">
        <f aca="false">U236</f>
        <v>шт</v>
      </c>
      <c r="G236" s="46" t="n">
        <f aca="false">V236</f>
        <v>1</v>
      </c>
      <c r="H236" s="47"/>
      <c r="I236" s="47"/>
      <c r="J236" s="48"/>
      <c r="K236" s="49" t="n">
        <f aca="false">Y236</f>
        <v>3816</v>
      </c>
      <c r="L236" s="50"/>
      <c r="M236" s="51" t="n">
        <f aca="false">G236*L236</f>
        <v>0</v>
      </c>
      <c r="N236" s="52"/>
      <c r="Q236" s="53" t="n">
        <v>222</v>
      </c>
      <c r="R236" s="82" t="s">
        <v>339</v>
      </c>
      <c r="S236" s="55" t="s">
        <v>29</v>
      </c>
      <c r="T236" s="85" t="s">
        <v>337</v>
      </c>
      <c r="U236" s="53" t="s">
        <v>31</v>
      </c>
      <c r="V236" s="57" t="n">
        <v>1</v>
      </c>
      <c r="W236" s="58" t="s">
        <v>32</v>
      </c>
      <c r="X236" s="58"/>
      <c r="Y236" s="65" t="n">
        <v>3816</v>
      </c>
      <c r="Z236" s="60" t="n">
        <f aca="false">V236*Y236</f>
        <v>3816</v>
      </c>
      <c r="AA236" s="5"/>
    </row>
    <row r="237" s="6" customFormat="true" ht="39.75" hidden="false" customHeight="true" outlineLevel="0" collapsed="false">
      <c r="B237" s="42"/>
      <c r="C237" s="43" t="n">
        <f aca="false">Q237</f>
        <v>223</v>
      </c>
      <c r="D237" s="44" t="str">
        <f aca="false">R237</f>
        <v>Шланг маслобензостойкий НОВЭМ спирально-армированный ПВХ 5атм 75мм 10м МБС_5атм_75_10 синий </v>
      </c>
      <c r="E237" s="45" t="str">
        <f aca="false">S237</f>
        <v>Национальный режим не предоставляется – ограничение</v>
      </c>
      <c r="F237" s="43" t="str">
        <f aca="false">U237</f>
        <v>шт</v>
      </c>
      <c r="G237" s="46" t="n">
        <f aca="false">V237</f>
        <v>1</v>
      </c>
      <c r="H237" s="47"/>
      <c r="I237" s="47"/>
      <c r="J237" s="48"/>
      <c r="K237" s="49" t="n">
        <f aca="false">Y237</f>
        <v>16175</v>
      </c>
      <c r="L237" s="50"/>
      <c r="M237" s="51" t="n">
        <f aca="false">G237*L237</f>
        <v>0</v>
      </c>
      <c r="N237" s="52"/>
      <c r="Q237" s="53" t="n">
        <v>223</v>
      </c>
      <c r="R237" s="82" t="s">
        <v>340</v>
      </c>
      <c r="S237" s="55" t="s">
        <v>29</v>
      </c>
      <c r="T237" s="85" t="s">
        <v>337</v>
      </c>
      <c r="U237" s="53" t="s">
        <v>31</v>
      </c>
      <c r="V237" s="57" t="n">
        <v>1</v>
      </c>
      <c r="W237" s="58" t="s">
        <v>32</v>
      </c>
      <c r="X237" s="58"/>
      <c r="Y237" s="65" t="n">
        <v>16175</v>
      </c>
      <c r="Z237" s="60" t="n">
        <f aca="false">V237*Y237</f>
        <v>16175</v>
      </c>
      <c r="AA237" s="5"/>
    </row>
    <row r="238" s="6" customFormat="true" ht="39.75" hidden="false" customHeight="true" outlineLevel="0" collapsed="false">
      <c r="B238" s="42"/>
      <c r="C238" s="43" t="n">
        <f aca="false">Q238</f>
        <v>224</v>
      </c>
      <c r="D238" s="44" t="str">
        <f aca="false">R238</f>
        <v>Шланг напорно-всасывающий Мпт 1500S 40мм для низких температур 00000000191</v>
      </c>
      <c r="E238" s="45" t="str">
        <f aca="false">S238</f>
        <v>Национальный режим не предоставляется – ограничение</v>
      </c>
      <c r="F238" s="43" t="str">
        <f aca="false">U238</f>
        <v>м</v>
      </c>
      <c r="G238" s="46" t="n">
        <f aca="false">V238</f>
        <v>20</v>
      </c>
      <c r="H238" s="47"/>
      <c r="I238" s="47"/>
      <c r="J238" s="48"/>
      <c r="K238" s="49" t="n">
        <f aca="false">Y238</f>
        <v>486</v>
      </c>
      <c r="L238" s="50"/>
      <c r="M238" s="51" t="n">
        <f aca="false">G238*L238</f>
        <v>0</v>
      </c>
      <c r="N238" s="52"/>
      <c r="Q238" s="53" t="n">
        <v>224</v>
      </c>
      <c r="R238" s="81" t="s">
        <v>341</v>
      </c>
      <c r="S238" s="55" t="s">
        <v>29</v>
      </c>
      <c r="T238" s="85" t="s">
        <v>337</v>
      </c>
      <c r="U238" s="90" t="s">
        <v>229</v>
      </c>
      <c r="V238" s="57" t="n">
        <v>20</v>
      </c>
      <c r="W238" s="58" t="s">
        <v>32</v>
      </c>
      <c r="X238" s="58"/>
      <c r="Y238" s="65" t="n">
        <v>486</v>
      </c>
      <c r="Z238" s="60" t="n">
        <f aca="false">V238*Y238</f>
        <v>9720</v>
      </c>
      <c r="AA238" s="5"/>
    </row>
    <row r="239" s="6" customFormat="true" ht="39.75" hidden="false" customHeight="true" outlineLevel="0" collapsed="false">
      <c r="B239" s="42"/>
      <c r="C239" s="43" t="n">
        <f aca="false">Q239</f>
        <v>225</v>
      </c>
      <c r="D239" s="44" t="str">
        <f aca="false">R239</f>
        <v>Шланг пищевой морозостойкий "Силикон" 3/4, 50м</v>
      </c>
      <c r="E239" s="45" t="str">
        <f aca="false">S239</f>
        <v>Национальный режим не предоставляется – ограничение</v>
      </c>
      <c r="F239" s="43" t="str">
        <f aca="false">U239</f>
        <v>шт</v>
      </c>
      <c r="G239" s="46" t="n">
        <f aca="false">V239</f>
        <v>1</v>
      </c>
      <c r="H239" s="47"/>
      <c r="I239" s="47"/>
      <c r="J239" s="48"/>
      <c r="K239" s="49" t="n">
        <f aca="false">Y239</f>
        <v>6516</v>
      </c>
      <c r="L239" s="50"/>
      <c r="M239" s="51" t="n">
        <f aca="false">G239*L239</f>
        <v>0</v>
      </c>
      <c r="N239" s="52"/>
      <c r="Q239" s="53" t="n">
        <v>225</v>
      </c>
      <c r="R239" s="81" t="s">
        <v>342</v>
      </c>
      <c r="S239" s="55" t="s">
        <v>29</v>
      </c>
      <c r="T239" s="85" t="s">
        <v>332</v>
      </c>
      <c r="U239" s="53" t="s">
        <v>31</v>
      </c>
      <c r="V239" s="57" t="n">
        <v>1</v>
      </c>
      <c r="W239" s="58" t="s">
        <v>32</v>
      </c>
      <c r="X239" s="58"/>
      <c r="Y239" s="65" t="n">
        <v>6516</v>
      </c>
      <c r="Z239" s="60" t="n">
        <f aca="false">V239*Y239</f>
        <v>6516</v>
      </c>
      <c r="AA239" s="5"/>
      <c r="AB239" s="91"/>
    </row>
    <row r="240" s="6" customFormat="true" ht="39.75" hidden="false" customHeight="true" outlineLevel="0" collapsed="false">
      <c r="B240" s="42"/>
      <c r="C240" s="43" t="n">
        <f aca="false">Q240</f>
        <v>226</v>
      </c>
      <c r="D240" s="44" t="str">
        <f aca="false">R240</f>
        <v>Шланг (рукaв) пропановый 9 мм (6.3 атм) ГОСТ 9356-75</v>
      </c>
      <c r="E240" s="45" t="str">
        <f aca="false">S240</f>
        <v>Национальный режим не предоставляется – ограничение</v>
      </c>
      <c r="F240" s="43" t="str">
        <f aca="false">U240</f>
        <v>м</v>
      </c>
      <c r="G240" s="46" t="n">
        <f aca="false">V240</f>
        <v>40</v>
      </c>
      <c r="H240" s="47"/>
      <c r="I240" s="47"/>
      <c r="J240" s="48"/>
      <c r="K240" s="49" t="n">
        <f aca="false">Y240</f>
        <v>166</v>
      </c>
      <c r="L240" s="50"/>
      <c r="M240" s="51" t="n">
        <f aca="false">G240*L240</f>
        <v>0</v>
      </c>
      <c r="N240" s="52"/>
      <c r="Q240" s="53" t="n">
        <v>226</v>
      </c>
      <c r="R240" s="81" t="s">
        <v>343</v>
      </c>
      <c r="S240" s="55" t="s">
        <v>29</v>
      </c>
      <c r="T240" s="85" t="s">
        <v>330</v>
      </c>
      <c r="U240" s="90" t="s">
        <v>229</v>
      </c>
      <c r="V240" s="57" t="n">
        <v>40</v>
      </c>
      <c r="W240" s="58" t="s">
        <v>32</v>
      </c>
      <c r="X240" s="58"/>
      <c r="Y240" s="65" t="n">
        <v>166</v>
      </c>
      <c r="Z240" s="60" t="n">
        <f aca="false">V240*Y240</f>
        <v>6640</v>
      </c>
      <c r="AA240" s="5"/>
    </row>
    <row r="241" s="6" customFormat="true" ht="39.75" hidden="false" customHeight="true" outlineLevel="0" collapsed="false">
      <c r="B241" s="42"/>
      <c r="C241" s="43" t="n">
        <f aca="false">Q241</f>
        <v>227</v>
      </c>
      <c r="D241" s="44" t="str">
        <f aca="false">R241</f>
        <v>Шланг поливочный пятислойный GRINDA PROLine EXPERT 1", 25м, 25атм </v>
      </c>
      <c r="E241" s="45" t="str">
        <f aca="false">S241</f>
        <v>Национальный режим не предоставляется – ограничение</v>
      </c>
      <c r="F241" s="43" t="str">
        <f aca="false">U241</f>
        <v>шт</v>
      </c>
      <c r="G241" s="46" t="n">
        <f aca="false">V241</f>
        <v>1</v>
      </c>
      <c r="H241" s="47"/>
      <c r="I241" s="47"/>
      <c r="J241" s="48"/>
      <c r="K241" s="49" t="n">
        <f aca="false">Y241</f>
        <v>4716</v>
      </c>
      <c r="L241" s="50"/>
      <c r="M241" s="51" t="n">
        <f aca="false">G241*L241</f>
        <v>0</v>
      </c>
      <c r="N241" s="52"/>
      <c r="Q241" s="53" t="n">
        <v>227</v>
      </c>
      <c r="R241" s="82" t="s">
        <v>344</v>
      </c>
      <c r="S241" s="55" t="s">
        <v>29</v>
      </c>
      <c r="T241" s="64" t="s">
        <v>332</v>
      </c>
      <c r="U241" s="53" t="s">
        <v>31</v>
      </c>
      <c r="V241" s="57" t="n">
        <v>1</v>
      </c>
      <c r="W241" s="58" t="s">
        <v>32</v>
      </c>
      <c r="X241" s="58"/>
      <c r="Y241" s="65" t="n">
        <v>4716</v>
      </c>
      <c r="Z241" s="60" t="n">
        <f aca="false">V241*Y241</f>
        <v>4716</v>
      </c>
      <c r="AA241" s="5"/>
    </row>
    <row r="242" s="6" customFormat="true" ht="39.75" hidden="false" customHeight="true" outlineLevel="0" collapsed="false">
      <c r="B242" s="42"/>
      <c r="C242" s="43" t="n">
        <f aca="false">Q242</f>
        <v>228</v>
      </c>
      <c r="D242" s="44" t="str">
        <f aca="false">R242</f>
        <v>Шланг спиральный (5м 12х8мм рапид 12бар) Gigant G-1149</v>
      </c>
      <c r="E242" s="45" t="str">
        <f aca="false">S242</f>
        <v>Национальный режим не предоставляется – ограничение</v>
      </c>
      <c r="F242" s="43" t="str">
        <f aca="false">U242</f>
        <v>шт</v>
      </c>
      <c r="G242" s="46" t="n">
        <f aca="false">V242</f>
        <v>1</v>
      </c>
      <c r="H242" s="47"/>
      <c r="I242" s="47"/>
      <c r="J242" s="48"/>
      <c r="K242" s="49" t="n">
        <f aca="false">Y242</f>
        <v>1487</v>
      </c>
      <c r="L242" s="50"/>
      <c r="M242" s="51" t="n">
        <f aca="false">G242*L242</f>
        <v>0</v>
      </c>
      <c r="N242" s="52"/>
      <c r="Q242" s="53" t="n">
        <v>228</v>
      </c>
      <c r="R242" s="79" t="s">
        <v>345</v>
      </c>
      <c r="S242" s="55" t="s">
        <v>29</v>
      </c>
      <c r="T242" s="64" t="s">
        <v>332</v>
      </c>
      <c r="U242" s="53" t="s">
        <v>31</v>
      </c>
      <c r="V242" s="57" t="n">
        <v>1</v>
      </c>
      <c r="W242" s="58" t="s">
        <v>32</v>
      </c>
      <c r="X242" s="58"/>
      <c r="Y242" s="59" t="n">
        <v>1487</v>
      </c>
      <c r="Z242" s="60" t="n">
        <f aca="false">V242*Y242</f>
        <v>1487</v>
      </c>
      <c r="AA242" s="5"/>
    </row>
    <row r="243" s="6" customFormat="true" ht="39.75" hidden="false" customHeight="true" outlineLevel="0" collapsed="false">
      <c r="B243" s="42"/>
      <c r="C243" s="43" t="n">
        <f aca="false">Q243</f>
        <v>229</v>
      </c>
      <c r="D243" s="44" t="str">
        <f aca="false">R243</f>
        <v>Шпилька М12 длиной 1м из нержавеющей стали А2 А2 975 M12x1</v>
      </c>
      <c r="E243" s="45" t="str">
        <f aca="false">S243</f>
        <v>Национальный режим не предоставляется – преимущество</v>
      </c>
      <c r="F243" s="43" t="str">
        <f aca="false">U243</f>
        <v>шт</v>
      </c>
      <c r="G243" s="46" t="n">
        <f aca="false">V243</f>
        <v>2</v>
      </c>
      <c r="H243" s="47"/>
      <c r="I243" s="47"/>
      <c r="J243" s="48"/>
      <c r="K243" s="49" t="n">
        <f aca="false">Y243</f>
        <v>1226</v>
      </c>
      <c r="L243" s="50"/>
      <c r="M243" s="51" t="n">
        <f aca="false">G243*L243</f>
        <v>0</v>
      </c>
      <c r="N243" s="52"/>
      <c r="Q243" s="53" t="n">
        <v>229</v>
      </c>
      <c r="R243" s="79" t="s">
        <v>346</v>
      </c>
      <c r="S243" s="61" t="s">
        <v>34</v>
      </c>
      <c r="T243" s="75" t="s">
        <v>347</v>
      </c>
      <c r="U243" s="53" t="s">
        <v>31</v>
      </c>
      <c r="V243" s="57" t="n">
        <v>2</v>
      </c>
      <c r="W243" s="58" t="s">
        <v>32</v>
      </c>
      <c r="X243" s="58"/>
      <c r="Y243" s="65" t="n">
        <v>1226</v>
      </c>
      <c r="Z243" s="60" t="n">
        <f aca="false">V243*Y243</f>
        <v>2452</v>
      </c>
      <c r="AA243" s="5"/>
    </row>
    <row r="244" s="6" customFormat="true" ht="39.75" hidden="false" customHeight="true" outlineLevel="0" collapsed="false">
      <c r="B244" s="42"/>
      <c r="C244" s="43" t="n">
        <f aca="false">Q244</f>
        <v>230</v>
      </c>
      <c r="D244" s="44" t="str">
        <f aca="false">R244</f>
        <v>Шпилька М12 длиной 2м из нержавеющей стали А2 А2 975 M12x2</v>
      </c>
      <c r="E244" s="45" t="str">
        <f aca="false">S244</f>
        <v>Национальный режим не предоставляется – преимущество</v>
      </c>
      <c r="F244" s="43" t="str">
        <f aca="false">U244</f>
        <v>шт</v>
      </c>
      <c r="G244" s="46" t="n">
        <f aca="false">V244</f>
        <v>2</v>
      </c>
      <c r="H244" s="47"/>
      <c r="I244" s="47"/>
      <c r="J244" s="48"/>
      <c r="K244" s="49" t="n">
        <f aca="false">Y244</f>
        <v>1516</v>
      </c>
      <c r="L244" s="50"/>
      <c r="M244" s="51" t="n">
        <f aca="false">G244*L244</f>
        <v>0</v>
      </c>
      <c r="N244" s="52"/>
      <c r="Q244" s="53" t="n">
        <v>230</v>
      </c>
      <c r="R244" s="79" t="s">
        <v>348</v>
      </c>
      <c r="S244" s="61" t="s">
        <v>34</v>
      </c>
      <c r="T244" s="75" t="s">
        <v>347</v>
      </c>
      <c r="U244" s="53" t="s">
        <v>31</v>
      </c>
      <c r="V244" s="57" t="n">
        <v>2</v>
      </c>
      <c r="W244" s="58" t="s">
        <v>32</v>
      </c>
      <c r="X244" s="58"/>
      <c r="Y244" s="65" t="n">
        <v>1516</v>
      </c>
      <c r="Z244" s="60" t="n">
        <f aca="false">V244*Y244</f>
        <v>3032</v>
      </c>
      <c r="AA244" s="5"/>
    </row>
    <row r="245" s="6" customFormat="true" ht="39.75" hidden="false" customHeight="true" outlineLevel="0" collapsed="false">
      <c r="B245" s="42"/>
      <c r="C245" s="43" t="n">
        <f aca="false">Q245</f>
        <v>231</v>
      </c>
      <c r="D245" s="44" t="str">
        <f aca="false">R245</f>
        <v>Шпилька резьбовая М10x2000мм цинк DIN 975</v>
      </c>
      <c r="E245" s="45" t="str">
        <f aca="false">S245</f>
        <v>Национальный режим не предоставляется – преимущество</v>
      </c>
      <c r="F245" s="43" t="str">
        <f aca="false">U245</f>
        <v>шт</v>
      </c>
      <c r="G245" s="46" t="n">
        <f aca="false">V245</f>
        <v>1</v>
      </c>
      <c r="H245" s="47"/>
      <c r="I245" s="47"/>
      <c r="J245" s="48"/>
      <c r="K245" s="49" t="n">
        <f aca="false">Y245</f>
        <v>451</v>
      </c>
      <c r="L245" s="50"/>
      <c r="M245" s="51" t="n">
        <f aca="false">G245*L245</f>
        <v>0</v>
      </c>
      <c r="N245" s="52"/>
      <c r="Q245" s="53" t="n">
        <v>231</v>
      </c>
      <c r="R245" s="79" t="s">
        <v>349</v>
      </c>
      <c r="S245" s="61" t="s">
        <v>34</v>
      </c>
      <c r="T245" s="75" t="s">
        <v>347</v>
      </c>
      <c r="U245" s="53" t="s">
        <v>31</v>
      </c>
      <c r="V245" s="57" t="n">
        <v>1</v>
      </c>
      <c r="W245" s="58" t="s">
        <v>32</v>
      </c>
      <c r="X245" s="58"/>
      <c r="Y245" s="65" t="n">
        <v>451</v>
      </c>
      <c r="Z245" s="60" t="n">
        <f aca="false">V245*Y245</f>
        <v>451</v>
      </c>
      <c r="AA245" s="5"/>
      <c r="AB245" s="91"/>
    </row>
    <row r="246" s="6" customFormat="true" ht="39.75" hidden="false" customHeight="true" outlineLevel="0" collapsed="false">
      <c r="B246" s="42"/>
      <c r="C246" s="43" t="n">
        <f aca="false">Q246</f>
        <v>232</v>
      </c>
      <c r="D246" s="44" t="str">
        <f aca="false">R246</f>
        <v>Шпилька резьбовая М8x2000мм цинк DIN 975</v>
      </c>
      <c r="E246" s="45" t="str">
        <f aca="false">S246</f>
        <v>Национальный режим не предоставляется – преимущество</v>
      </c>
      <c r="F246" s="43" t="str">
        <f aca="false">U246</f>
        <v>шт</v>
      </c>
      <c r="G246" s="46" t="n">
        <f aca="false">V246</f>
        <v>1</v>
      </c>
      <c r="H246" s="47"/>
      <c r="I246" s="47"/>
      <c r="J246" s="48"/>
      <c r="K246" s="49" t="n">
        <f aca="false">Y246</f>
        <v>336</v>
      </c>
      <c r="L246" s="50"/>
      <c r="M246" s="51" t="n">
        <f aca="false">G246*L246</f>
        <v>0</v>
      </c>
      <c r="N246" s="52"/>
      <c r="Q246" s="53" t="n">
        <v>232</v>
      </c>
      <c r="R246" s="82" t="s">
        <v>350</v>
      </c>
      <c r="S246" s="61" t="s">
        <v>34</v>
      </c>
      <c r="T246" s="75" t="s">
        <v>347</v>
      </c>
      <c r="U246" s="53" t="s">
        <v>31</v>
      </c>
      <c r="V246" s="57" t="n">
        <v>1</v>
      </c>
      <c r="W246" s="58" t="s">
        <v>32</v>
      </c>
      <c r="X246" s="58"/>
      <c r="Y246" s="65" t="n">
        <v>336</v>
      </c>
      <c r="Z246" s="60" t="n">
        <f aca="false">V246*Y246</f>
        <v>336</v>
      </c>
      <c r="AA246" s="5"/>
    </row>
    <row r="247" s="6" customFormat="true" ht="39.75" hidden="false" customHeight="true" outlineLevel="0" collapsed="false">
      <c r="B247" s="42"/>
      <c r="C247" s="43" t="n">
        <f aca="false">Q247</f>
        <v>233</v>
      </c>
      <c r="D247" s="44" t="str">
        <f aca="false">R247</f>
        <v>Щетка для уборки Klintek 57051 137 см, дерево/ПВХ </v>
      </c>
      <c r="E247" s="45" t="str">
        <f aca="false">S247</f>
        <v>Национальный режим не предоставляется – преимущество</v>
      </c>
      <c r="F247" s="43" t="str">
        <f aca="false">U247</f>
        <v>шт</v>
      </c>
      <c r="G247" s="46" t="n">
        <f aca="false">V247</f>
        <v>18</v>
      </c>
      <c r="H247" s="47"/>
      <c r="I247" s="47"/>
      <c r="J247" s="48"/>
      <c r="K247" s="49" t="n">
        <f aca="false">Y247</f>
        <v>1116</v>
      </c>
      <c r="L247" s="50"/>
      <c r="M247" s="51" t="n">
        <f aca="false">G247*L247</f>
        <v>0</v>
      </c>
      <c r="N247" s="52"/>
      <c r="Q247" s="53" t="n">
        <v>233</v>
      </c>
      <c r="R247" s="81" t="s">
        <v>351</v>
      </c>
      <c r="S247" s="61" t="s">
        <v>34</v>
      </c>
      <c r="T247" s="67" t="s">
        <v>52</v>
      </c>
      <c r="U247" s="53" t="s">
        <v>31</v>
      </c>
      <c r="V247" s="57" t="n">
        <v>18</v>
      </c>
      <c r="W247" s="58" t="s">
        <v>32</v>
      </c>
      <c r="X247" s="58"/>
      <c r="Y247" s="65" t="n">
        <v>1116</v>
      </c>
      <c r="Z247" s="60" t="n">
        <f aca="false">V247*Y247</f>
        <v>20088</v>
      </c>
      <c r="AA247" s="5"/>
    </row>
    <row r="248" s="6" customFormat="true" ht="39.75" hidden="false" customHeight="true" outlineLevel="0" collapsed="false">
      <c r="B248" s="42"/>
      <c r="C248" s="43" t="n">
        <f aca="false">Q248</f>
        <v>234</v>
      </c>
      <c r="D248" s="44" t="str">
        <f aca="false">R248</f>
        <v>Щетка для УШМ, 125мм, М14, "чашка", латунированная витая проволока Gigant G-110446L  </v>
      </c>
      <c r="E248" s="45" t="str">
        <f aca="false">S248</f>
        <v>Национальный режим не предоставляется – преимущество</v>
      </c>
      <c r="F248" s="43" t="str">
        <f aca="false">U248</f>
        <v>шт</v>
      </c>
      <c r="G248" s="46" t="n">
        <f aca="false">V248</f>
        <v>6</v>
      </c>
      <c r="H248" s="47"/>
      <c r="I248" s="47"/>
      <c r="J248" s="48"/>
      <c r="K248" s="49" t="n">
        <f aca="false">Y248</f>
        <v>636</v>
      </c>
      <c r="L248" s="50"/>
      <c r="M248" s="51" t="n">
        <f aca="false">G248*L248</f>
        <v>0</v>
      </c>
      <c r="N248" s="52"/>
      <c r="Q248" s="53" t="n">
        <v>234</v>
      </c>
      <c r="R248" s="81" t="s">
        <v>352</v>
      </c>
      <c r="S248" s="61" t="s">
        <v>34</v>
      </c>
      <c r="T248" s="62" t="s">
        <v>123</v>
      </c>
      <c r="U248" s="53" t="s">
        <v>31</v>
      </c>
      <c r="V248" s="57" t="n">
        <v>6</v>
      </c>
      <c r="W248" s="58" t="s">
        <v>32</v>
      </c>
      <c r="X248" s="58"/>
      <c r="Y248" s="65" t="n">
        <v>636</v>
      </c>
      <c r="Z248" s="60" t="n">
        <f aca="false">V248*Y248</f>
        <v>3816</v>
      </c>
      <c r="AA248" s="5"/>
    </row>
    <row r="249" s="6" customFormat="true" ht="39.75" hidden="false" customHeight="true" outlineLevel="0" collapsed="false">
      <c r="B249" s="42"/>
      <c r="C249" s="43" t="n">
        <f aca="false">Q249</f>
        <v>235</v>
      </c>
      <c r="D249" s="44" t="str">
        <f aca="false">R249</f>
        <v>Щетка металлическая NORGAU NHSBIМ250 087602101.</v>
      </c>
      <c r="E249" s="45" t="str">
        <f aca="false">S249</f>
        <v>Национальный режим не предоставляется – преимущество</v>
      </c>
      <c r="F249" s="43" t="str">
        <f aca="false">U249</f>
        <v>шт</v>
      </c>
      <c r="G249" s="46" t="n">
        <f aca="false">V249</f>
        <v>4</v>
      </c>
      <c r="H249" s="47"/>
      <c r="I249" s="47"/>
      <c r="J249" s="48"/>
      <c r="K249" s="49" t="n">
        <f aca="false">Y249</f>
        <v>394</v>
      </c>
      <c r="L249" s="50"/>
      <c r="M249" s="51" t="n">
        <f aca="false">G249*L249</f>
        <v>0</v>
      </c>
      <c r="N249" s="52"/>
      <c r="Q249" s="53" t="n">
        <v>235</v>
      </c>
      <c r="R249" s="79" t="s">
        <v>353</v>
      </c>
      <c r="S249" s="61" t="s">
        <v>34</v>
      </c>
      <c r="T249" s="62" t="s">
        <v>123</v>
      </c>
      <c r="U249" s="53" t="s">
        <v>31</v>
      </c>
      <c r="V249" s="57" t="n">
        <v>4</v>
      </c>
      <c r="W249" s="58" t="s">
        <v>32</v>
      </c>
      <c r="X249" s="58"/>
      <c r="Y249" s="65" t="n">
        <v>394</v>
      </c>
      <c r="Z249" s="60" t="n">
        <f aca="false">V249*Y249</f>
        <v>1576</v>
      </c>
      <c r="AA249" s="5"/>
      <c r="AB249" s="91"/>
    </row>
    <row r="250" s="6" customFormat="true" ht="39.75" hidden="false" customHeight="true" outlineLevel="0" collapsed="false">
      <c r="B250" s="42"/>
      <c r="C250" s="43" t="n">
        <f aca="false">Q250</f>
        <v>236</v>
      </c>
      <c r="D250" s="44" t="str">
        <f aca="false">R250</f>
        <v>Шланг/рукав кислородный ГОСТ 9356-75  d-9мм (III класс-9-2,0 МПа).</v>
      </c>
      <c r="E250" s="45" t="str">
        <f aca="false">S250</f>
        <v>Национальный режим не предоставляется – ограничение</v>
      </c>
      <c r="F250" s="43" t="str">
        <f aca="false">U250</f>
        <v>м</v>
      </c>
      <c r="G250" s="46" t="n">
        <f aca="false">V250</f>
        <v>20</v>
      </c>
      <c r="H250" s="47"/>
      <c r="I250" s="47"/>
      <c r="J250" s="48"/>
      <c r="K250" s="49" t="n">
        <f aca="false">Y250</f>
        <v>166</v>
      </c>
      <c r="L250" s="50"/>
      <c r="M250" s="51" t="n">
        <f aca="false">G250*L250</f>
        <v>0</v>
      </c>
      <c r="N250" s="52"/>
      <c r="Q250" s="53" t="n">
        <v>236</v>
      </c>
      <c r="R250" s="81" t="s">
        <v>354</v>
      </c>
      <c r="S250" s="55" t="s">
        <v>29</v>
      </c>
      <c r="T250" s="85" t="s">
        <v>330</v>
      </c>
      <c r="U250" s="90" t="s">
        <v>229</v>
      </c>
      <c r="V250" s="57" t="n">
        <v>20</v>
      </c>
      <c r="W250" s="58" t="s">
        <v>32</v>
      </c>
      <c r="X250" s="58"/>
      <c r="Y250" s="59" t="n">
        <v>166</v>
      </c>
      <c r="Z250" s="60" t="n">
        <f aca="false">V250*Y250</f>
        <v>3320</v>
      </c>
      <c r="AA250" s="5"/>
    </row>
    <row r="251" s="6" customFormat="true" ht="39.75" hidden="false" customHeight="true" outlineLevel="0" collapsed="false">
      <c r="B251" s="42"/>
      <c r="C251" s="43" t="n">
        <f aca="false">Q251</f>
        <v>237</v>
      </c>
      <c r="D251" s="44" t="str">
        <f aca="false">R251</f>
        <v>Щетка обдирочная для УШМ MATRIX круглая, D-125х22.2мм 74632 74632</v>
      </c>
      <c r="E251" s="45" t="str">
        <f aca="false">S251</f>
        <v>Национальный режим не предоставляется – преимущество</v>
      </c>
      <c r="F251" s="43" t="str">
        <f aca="false">U251</f>
        <v>шт</v>
      </c>
      <c r="G251" s="46" t="n">
        <f aca="false">V251</f>
        <v>6</v>
      </c>
      <c r="H251" s="47"/>
      <c r="I251" s="47"/>
      <c r="J251" s="48"/>
      <c r="K251" s="49" t="n">
        <f aca="false">Y251</f>
        <v>336</v>
      </c>
      <c r="L251" s="50"/>
      <c r="M251" s="51" t="n">
        <f aca="false">G251*L251</f>
        <v>0</v>
      </c>
      <c r="N251" s="52"/>
      <c r="Q251" s="53" t="n">
        <v>237</v>
      </c>
      <c r="R251" s="79" t="s">
        <v>355</v>
      </c>
      <c r="S251" s="61" t="s">
        <v>34</v>
      </c>
      <c r="T251" s="62" t="s">
        <v>123</v>
      </c>
      <c r="U251" s="53" t="s">
        <v>31</v>
      </c>
      <c r="V251" s="57" t="n">
        <v>6</v>
      </c>
      <c r="W251" s="58" t="s">
        <v>32</v>
      </c>
      <c r="X251" s="58"/>
      <c r="Y251" s="65" t="n">
        <v>336</v>
      </c>
      <c r="Z251" s="60" t="n">
        <f aca="false">V251*Y251</f>
        <v>2016</v>
      </c>
      <c r="AA251" s="5"/>
    </row>
    <row r="252" s="6" customFormat="true" ht="39.75" hidden="false" customHeight="true" outlineLevel="0" collapsed="false">
      <c r="B252" s="42"/>
      <c r="C252" s="43" t="n">
        <f aca="false">Q252</f>
        <v>238</v>
      </c>
      <c r="D252" s="44" t="str">
        <f aca="false">R252</f>
        <v>Щетка ручная  металлическая TORGWIN YIDA изогнутая, усиленная T419636 4.8   </v>
      </c>
      <c r="E252" s="45" t="str">
        <f aca="false">S252</f>
        <v>Национальный режим не предоставляется – преимущество</v>
      </c>
      <c r="F252" s="43" t="str">
        <f aca="false">U252</f>
        <v>шт</v>
      </c>
      <c r="G252" s="46" t="n">
        <f aca="false">V252</f>
        <v>7</v>
      </c>
      <c r="H252" s="47"/>
      <c r="I252" s="47"/>
      <c r="J252" s="48"/>
      <c r="K252" s="49" t="n">
        <f aca="false">Y252</f>
        <v>165</v>
      </c>
      <c r="L252" s="50"/>
      <c r="M252" s="51" t="n">
        <f aca="false">G252*L252</f>
        <v>0</v>
      </c>
      <c r="N252" s="52"/>
      <c r="Q252" s="53" t="n">
        <v>238</v>
      </c>
      <c r="R252" s="81" t="s">
        <v>356</v>
      </c>
      <c r="S252" s="61" t="s">
        <v>34</v>
      </c>
      <c r="T252" s="62" t="s">
        <v>123</v>
      </c>
      <c r="U252" s="53" t="s">
        <v>31</v>
      </c>
      <c r="V252" s="57" t="n">
        <v>7</v>
      </c>
      <c r="W252" s="58" t="s">
        <v>32</v>
      </c>
      <c r="X252" s="58"/>
      <c r="Y252" s="65" t="n">
        <v>165</v>
      </c>
      <c r="Z252" s="60" t="n">
        <f aca="false">V252*Y252</f>
        <v>1155</v>
      </c>
      <c r="AA252" s="5"/>
    </row>
    <row r="253" s="6" customFormat="true" ht="39.75" hidden="false" customHeight="true" outlineLevel="0" collapsed="false">
      <c r="B253" s="42"/>
      <c r="C253" s="43" t="n">
        <f aca="false">Q253</f>
        <v>239</v>
      </c>
      <c r="D253" s="44" t="str">
        <f aca="false">R253</f>
        <v>Щетка ручная металлическая щетка NORGAU Industrial, 250мм  </v>
      </c>
      <c r="E253" s="45" t="str">
        <f aca="false">S253</f>
        <v>Национальный режим не предоставляется – преимущество</v>
      </c>
      <c r="F253" s="43" t="str">
        <f aca="false">U253</f>
        <v>шт</v>
      </c>
      <c r="G253" s="46" t="n">
        <f aca="false">V253</f>
        <v>3</v>
      </c>
      <c r="H253" s="47"/>
      <c r="I253" s="47"/>
      <c r="J253" s="48"/>
      <c r="K253" s="49" t="n">
        <f aca="false">Y253</f>
        <v>394</v>
      </c>
      <c r="L253" s="50"/>
      <c r="M253" s="51" t="n">
        <f aca="false">G253*L253</f>
        <v>0</v>
      </c>
      <c r="N253" s="52"/>
      <c r="Q253" s="53" t="n">
        <v>239</v>
      </c>
      <c r="R253" s="81" t="s">
        <v>357</v>
      </c>
      <c r="S253" s="61" t="s">
        <v>34</v>
      </c>
      <c r="T253" s="62" t="s">
        <v>123</v>
      </c>
      <c r="U253" s="53" t="s">
        <v>31</v>
      </c>
      <c r="V253" s="57" t="n">
        <v>3</v>
      </c>
      <c r="W253" s="58" t="s">
        <v>32</v>
      </c>
      <c r="X253" s="58"/>
      <c r="Y253" s="65" t="n">
        <v>394</v>
      </c>
      <c r="Z253" s="60" t="n">
        <f aca="false">V253*Y253</f>
        <v>1182</v>
      </c>
      <c r="AA253" s="5"/>
    </row>
    <row r="254" s="6" customFormat="true" ht="39.75" hidden="false" customHeight="true" outlineLevel="0" collapsed="false">
      <c r="B254" s="42"/>
      <c r="C254" s="43" t="n">
        <f aca="false">Q254</f>
        <v>240</v>
      </c>
      <c r="D254" s="44" t="str">
        <f aca="false">R254</f>
        <v>Щетка-сметка ЗУБР трехрядная искусственная щетина, дерев. корпус, 320 мм 39020 39020</v>
      </c>
      <c r="E254" s="45" t="str">
        <f aca="false">S254</f>
        <v>Национальный режим не предоставляется – преимущество</v>
      </c>
      <c r="F254" s="43" t="str">
        <f aca="false">U254</f>
        <v>шт</v>
      </c>
      <c r="G254" s="46" t="n">
        <f aca="false">V254</f>
        <v>7</v>
      </c>
      <c r="H254" s="47"/>
      <c r="I254" s="47"/>
      <c r="J254" s="48"/>
      <c r="K254" s="49" t="n">
        <f aca="false">Y254</f>
        <v>94</v>
      </c>
      <c r="L254" s="50"/>
      <c r="M254" s="51" t="n">
        <f aca="false">G254*L254</f>
        <v>0</v>
      </c>
      <c r="N254" s="52"/>
      <c r="Q254" s="53" t="n">
        <v>240</v>
      </c>
      <c r="R254" s="79" t="s">
        <v>358</v>
      </c>
      <c r="S254" s="61" t="s">
        <v>34</v>
      </c>
      <c r="T254" s="62" t="s">
        <v>123</v>
      </c>
      <c r="U254" s="53" t="s">
        <v>31</v>
      </c>
      <c r="V254" s="57" t="n">
        <v>7</v>
      </c>
      <c r="W254" s="58" t="s">
        <v>32</v>
      </c>
      <c r="X254" s="58"/>
      <c r="Y254" s="65" t="n">
        <v>94</v>
      </c>
      <c r="Z254" s="60" t="n">
        <f aca="false">V254*Y254</f>
        <v>658</v>
      </c>
      <c r="AA254" s="5"/>
    </row>
    <row r="255" s="6" customFormat="true" ht="39.75" hidden="false" customHeight="true" outlineLevel="0" collapsed="false">
      <c r="B255" s="42"/>
      <c r="C255" s="43" t="n">
        <f aca="false">Q255</f>
        <v>241</v>
      </c>
      <c r="D255" s="44" t="str">
        <f aca="false">R255</f>
        <v>Электрод для датчика РОС 301 ( стандартной длины 600мм)</v>
      </c>
      <c r="E255" s="45" t="str">
        <f aca="false">S255</f>
        <v>Национальный режим не предоставляется – ограничение</v>
      </c>
      <c r="F255" s="43" t="str">
        <f aca="false">U255</f>
        <v>шт</v>
      </c>
      <c r="G255" s="46" t="n">
        <f aca="false">V255</f>
        <v>8</v>
      </c>
      <c r="H255" s="47"/>
      <c r="I255" s="47"/>
      <c r="J255" s="48"/>
      <c r="K255" s="49" t="n">
        <f aca="false">Y255</f>
        <v>696</v>
      </c>
      <c r="L255" s="50"/>
      <c r="M255" s="51" t="n">
        <f aca="false">G255*L255</f>
        <v>0</v>
      </c>
      <c r="N255" s="52"/>
      <c r="Q255" s="53" t="n">
        <v>241</v>
      </c>
      <c r="R255" s="81" t="s">
        <v>359</v>
      </c>
      <c r="S255" s="55" t="s">
        <v>29</v>
      </c>
      <c r="T255" s="85" t="s">
        <v>360</v>
      </c>
      <c r="U255" s="53" t="s">
        <v>31</v>
      </c>
      <c r="V255" s="57" t="n">
        <v>8</v>
      </c>
      <c r="W255" s="58" t="s">
        <v>32</v>
      </c>
      <c r="X255" s="58"/>
      <c r="Y255" s="65" t="n">
        <v>696</v>
      </c>
      <c r="Z255" s="60" t="n">
        <f aca="false">V255*Y255</f>
        <v>5568</v>
      </c>
      <c r="AA255" s="5"/>
      <c r="AB255" s="91"/>
    </row>
    <row r="256" s="6" customFormat="true" ht="39.75" hidden="false" customHeight="true" outlineLevel="0" collapsed="false">
      <c r="B256" s="42"/>
      <c r="C256" s="43" t="n">
        <f aca="false">Q256</f>
        <v>242</v>
      </c>
      <c r="D256" s="44" t="str">
        <f aca="false">R256</f>
        <v>Электроды АНО-21 Ø3мм пачка 1кг</v>
      </c>
      <c r="E256" s="45" t="str">
        <f aca="false">S256</f>
        <v>Национальный режим не предоставляется – преимущество</v>
      </c>
      <c r="F256" s="43" t="str">
        <f aca="false">U256</f>
        <v>шт</v>
      </c>
      <c r="G256" s="46" t="n">
        <f aca="false">V256</f>
        <v>22</v>
      </c>
      <c r="H256" s="47"/>
      <c r="I256" s="47"/>
      <c r="J256" s="48"/>
      <c r="K256" s="49" t="n">
        <f aca="false">Y256</f>
        <v>436</v>
      </c>
      <c r="L256" s="50"/>
      <c r="M256" s="51" t="n">
        <f aca="false">G256*L256</f>
        <v>0</v>
      </c>
      <c r="N256" s="52"/>
      <c r="Q256" s="53" t="n">
        <v>242</v>
      </c>
      <c r="R256" s="79" t="s">
        <v>361</v>
      </c>
      <c r="S256" s="61" t="s">
        <v>34</v>
      </c>
      <c r="T256" s="75" t="s">
        <v>362</v>
      </c>
      <c r="U256" s="53" t="s">
        <v>31</v>
      </c>
      <c r="V256" s="57" t="n">
        <v>22</v>
      </c>
      <c r="W256" s="58" t="s">
        <v>32</v>
      </c>
      <c r="X256" s="58"/>
      <c r="Y256" s="65" t="n">
        <v>436</v>
      </c>
      <c r="Z256" s="60" t="n">
        <f aca="false">V256*Y256</f>
        <v>9592</v>
      </c>
      <c r="AA256" s="5"/>
    </row>
    <row r="257" s="6" customFormat="true" ht="39.75" hidden="false" customHeight="true" outlineLevel="0" collapsed="false">
      <c r="B257" s="42"/>
      <c r="C257" s="43" t="n">
        <f aca="false">Q257</f>
        <v>243</v>
      </c>
      <c r="D257" s="44" t="str">
        <f aca="false">R257</f>
        <v>Электроды для сварки ЦЛ-39 2,5мм пачка 3кг</v>
      </c>
      <c r="E257" s="45" t="str">
        <f aca="false">S257</f>
        <v>Национальный режим не предоставляется – преимущество</v>
      </c>
      <c r="F257" s="43" t="str">
        <f aca="false">U257</f>
        <v>шт</v>
      </c>
      <c r="G257" s="46" t="n">
        <f aca="false">V257</f>
        <v>10</v>
      </c>
      <c r="H257" s="47"/>
      <c r="I257" s="47"/>
      <c r="J257" s="48"/>
      <c r="K257" s="49" t="n">
        <f aca="false">Y257</f>
        <v>1246</v>
      </c>
      <c r="L257" s="50"/>
      <c r="M257" s="51" t="n">
        <f aca="false">G257*L257</f>
        <v>0</v>
      </c>
      <c r="N257" s="52"/>
      <c r="Q257" s="53" t="n">
        <v>243</v>
      </c>
      <c r="R257" s="66" t="s">
        <v>363</v>
      </c>
      <c r="S257" s="61" t="s">
        <v>34</v>
      </c>
      <c r="T257" s="75" t="s">
        <v>362</v>
      </c>
      <c r="U257" s="53" t="s">
        <v>31</v>
      </c>
      <c r="V257" s="57" t="n">
        <v>10</v>
      </c>
      <c r="W257" s="58" t="s">
        <v>32</v>
      </c>
      <c r="X257" s="58"/>
      <c r="Y257" s="65" t="n">
        <v>1246</v>
      </c>
      <c r="Z257" s="60" t="n">
        <f aca="false">V257*Y257</f>
        <v>12460</v>
      </c>
      <c r="AA257" s="5"/>
    </row>
    <row r="258" s="6" customFormat="true" ht="39.75" hidden="false" customHeight="true" outlineLevel="0" collapsed="false">
      <c r="B258" s="42"/>
      <c r="C258" s="43" t="n">
        <f aca="false">Q258</f>
        <v>244</v>
      </c>
      <c r="D258" s="44" t="str">
        <f aca="false">R258</f>
        <v>Электроды для сварки ЦУ-5 ф 2,5мм сзсм пачка 3кг</v>
      </c>
      <c r="E258" s="45" t="str">
        <f aca="false">S258</f>
        <v>Национальный режим не предоставляется – преимущество</v>
      </c>
      <c r="F258" s="43" t="str">
        <f aca="false">U258</f>
        <v>шт</v>
      </c>
      <c r="G258" s="46" t="n">
        <f aca="false">V258</f>
        <v>10</v>
      </c>
      <c r="H258" s="47"/>
      <c r="I258" s="47"/>
      <c r="J258" s="48"/>
      <c r="K258" s="49" t="n">
        <f aca="false">Y258</f>
        <v>1266</v>
      </c>
      <c r="L258" s="50"/>
      <c r="M258" s="51" t="n">
        <f aca="false">G258*L258</f>
        <v>0</v>
      </c>
      <c r="N258" s="52"/>
      <c r="Q258" s="53" t="n">
        <v>244</v>
      </c>
      <c r="R258" s="66" t="s">
        <v>364</v>
      </c>
      <c r="S258" s="61" t="s">
        <v>34</v>
      </c>
      <c r="T258" s="75" t="s">
        <v>362</v>
      </c>
      <c r="U258" s="53" t="s">
        <v>31</v>
      </c>
      <c r="V258" s="57" t="n">
        <v>10</v>
      </c>
      <c r="W258" s="58" t="s">
        <v>32</v>
      </c>
      <c r="X258" s="58"/>
      <c r="Y258" s="59" t="n">
        <v>1266</v>
      </c>
      <c r="Z258" s="60" t="n">
        <f aca="false">V258*Y258</f>
        <v>12660</v>
      </c>
      <c r="AA258" s="5"/>
    </row>
    <row r="259" s="6" customFormat="true" ht="39.75" hidden="false" customHeight="true" outlineLevel="0" collapsed="false">
      <c r="B259" s="42"/>
      <c r="C259" s="43" t="n">
        <f aca="false">Q259</f>
        <v>245</v>
      </c>
      <c r="D259" s="44" t="str">
        <f aca="false">R259</f>
        <v>Элемент фильтрующий гидравлический МФ.Г.312-05(5-45/158)</v>
      </c>
      <c r="E259" s="45" t="str">
        <f aca="false">S259</f>
        <v>Национальный режим не предоставляется – преимущество</v>
      </c>
      <c r="F259" s="43" t="str">
        <f aca="false">U259</f>
        <v>шт</v>
      </c>
      <c r="G259" s="46" t="n">
        <f aca="false">V259</f>
        <v>9</v>
      </c>
      <c r="H259" s="47"/>
      <c r="I259" s="47"/>
      <c r="J259" s="48"/>
      <c r="K259" s="49" t="n">
        <f aca="false">Y259</f>
        <v>3466</v>
      </c>
      <c r="L259" s="50"/>
      <c r="M259" s="51" t="n">
        <f aca="false">G259*L259</f>
        <v>0</v>
      </c>
      <c r="N259" s="52"/>
      <c r="Q259" s="53" t="n">
        <v>245</v>
      </c>
      <c r="R259" s="66" t="s">
        <v>365</v>
      </c>
      <c r="S259" s="61" t="s">
        <v>34</v>
      </c>
      <c r="T259" s="62" t="s">
        <v>286</v>
      </c>
      <c r="U259" s="53" t="s">
        <v>31</v>
      </c>
      <c r="V259" s="57" t="n">
        <v>9</v>
      </c>
      <c r="W259" s="58" t="s">
        <v>32</v>
      </c>
      <c r="X259" s="58"/>
      <c r="Y259" s="59" t="n">
        <v>3466</v>
      </c>
      <c r="Z259" s="60" t="n">
        <f aca="false">V259*Y259</f>
        <v>31194</v>
      </c>
      <c r="AA259" s="5"/>
      <c r="AB259" s="91"/>
    </row>
    <row r="260" s="6" customFormat="true" ht="39.75" hidden="false" customHeight="true" outlineLevel="0" collapsed="false">
      <c r="B260" s="42"/>
      <c r="C260" s="43" t="n">
        <f aca="false">Q260</f>
        <v>246</v>
      </c>
      <c r="D260" s="44" t="str">
        <f aca="false">R260</f>
        <v>Элемент фильтрующий для очистки масла ТП-30, Пирятин 120-25 Габаритные размеры  Н=363 D=150 d вн= 54. 545-00.00-А</v>
      </c>
      <c r="E260" s="45" t="str">
        <f aca="false">S260</f>
        <v>Национальный режим не предоставляется – преимущество</v>
      </c>
      <c r="F260" s="43" t="str">
        <f aca="false">U260</f>
        <v>шт</v>
      </c>
      <c r="G260" s="46" t="n">
        <f aca="false">V260</f>
        <v>5</v>
      </c>
      <c r="H260" s="47"/>
      <c r="I260" s="47"/>
      <c r="J260" s="48"/>
      <c r="K260" s="49" t="n">
        <f aca="false">Y260</f>
        <v>3860</v>
      </c>
      <c r="L260" s="50"/>
      <c r="M260" s="51" t="n">
        <f aca="false">G260*L260</f>
        <v>0</v>
      </c>
      <c r="N260" s="52"/>
      <c r="Q260" s="53" t="n">
        <v>246</v>
      </c>
      <c r="R260" s="96" t="s">
        <v>366</v>
      </c>
      <c r="S260" s="61" t="s">
        <v>34</v>
      </c>
      <c r="T260" s="62" t="s">
        <v>286</v>
      </c>
      <c r="U260" s="53" t="s">
        <v>31</v>
      </c>
      <c r="V260" s="57" t="n">
        <v>5</v>
      </c>
      <c r="W260" s="58" t="s">
        <v>32</v>
      </c>
      <c r="X260" s="58"/>
      <c r="Y260" s="65" t="n">
        <v>3860</v>
      </c>
      <c r="Z260" s="60" t="n">
        <f aca="false">V260*Y260</f>
        <v>19300</v>
      </c>
      <c r="AA260" s="5"/>
    </row>
    <row r="261" s="6" customFormat="true" ht="39.75" hidden="false" customHeight="true" outlineLevel="0" collapsed="false">
      <c r="B261" s="42"/>
      <c r="C261" s="43" t="n">
        <f aca="false">Q261</f>
        <v>247</v>
      </c>
      <c r="D261" s="44" t="str">
        <f aca="false">R261</f>
        <v>Элемент фильтрующий для очистки трансф. масла ФЭТМ (Д) 150-365-54 (5мкм) Габаритные размеры  Н=365 D=150 d вн= 54. 150-365-54</v>
      </c>
      <c r="E261" s="45" t="str">
        <f aca="false">S261</f>
        <v>Национальный режим не предоставляется – преимущество</v>
      </c>
      <c r="F261" s="43" t="str">
        <f aca="false">U261</f>
        <v>шт</v>
      </c>
      <c r="G261" s="46" t="n">
        <f aca="false">V261</f>
        <v>5</v>
      </c>
      <c r="H261" s="47"/>
      <c r="I261" s="47"/>
      <c r="J261" s="48"/>
      <c r="K261" s="49" t="n">
        <f aca="false">Y261</f>
        <v>6396</v>
      </c>
      <c r="L261" s="50"/>
      <c r="M261" s="51" t="n">
        <f aca="false">G261*L261</f>
        <v>0</v>
      </c>
      <c r="N261" s="52"/>
      <c r="Q261" s="53" t="n">
        <v>247</v>
      </c>
      <c r="R261" s="96" t="s">
        <v>367</v>
      </c>
      <c r="S261" s="61" t="s">
        <v>34</v>
      </c>
      <c r="T261" s="62" t="s">
        <v>286</v>
      </c>
      <c r="U261" s="53" t="s">
        <v>31</v>
      </c>
      <c r="V261" s="57" t="n">
        <v>5</v>
      </c>
      <c r="W261" s="58" t="s">
        <v>32</v>
      </c>
      <c r="X261" s="58"/>
      <c r="Y261" s="65" t="n">
        <v>6396</v>
      </c>
      <c r="Z261" s="60" t="n">
        <f aca="false">V261*Y261</f>
        <v>31980</v>
      </c>
      <c r="AA261" s="5"/>
    </row>
    <row r="262" s="6" customFormat="true" ht="39.75" hidden="false" customHeight="true" outlineLevel="0" collapsed="false">
      <c r="B262" s="42"/>
      <c r="C262" s="43" t="n">
        <f aca="false">Q262</f>
        <v>248</v>
      </c>
      <c r="D262" s="44" t="str">
        <f aca="false">R262</f>
        <v>Ящик п/э 400х300х260 Фин-Пак, чёрный 00408</v>
      </c>
      <c r="E262" s="45" t="str">
        <f aca="false">S262</f>
        <v>Национальный режим не предоставляется – ограничение</v>
      </c>
      <c r="F262" s="43" t="str">
        <f aca="false">U262</f>
        <v>шт</v>
      </c>
      <c r="G262" s="46" t="n">
        <f aca="false">V262</f>
        <v>11</v>
      </c>
      <c r="H262" s="47"/>
      <c r="I262" s="47"/>
      <c r="J262" s="48"/>
      <c r="K262" s="49" t="n">
        <f aca="false">Y262</f>
        <v>516</v>
      </c>
      <c r="L262" s="50"/>
      <c r="M262" s="51" t="n">
        <f aca="false">G262*L262</f>
        <v>0</v>
      </c>
      <c r="N262" s="52"/>
      <c r="Q262" s="53" t="n">
        <v>248</v>
      </c>
      <c r="R262" s="63" t="s">
        <v>368</v>
      </c>
      <c r="S262" s="55" t="s">
        <v>29</v>
      </c>
      <c r="T262" s="64" t="s">
        <v>103</v>
      </c>
      <c r="U262" s="53" t="s">
        <v>31</v>
      </c>
      <c r="V262" s="57" t="n">
        <v>11</v>
      </c>
      <c r="W262" s="58" t="s">
        <v>32</v>
      </c>
      <c r="X262" s="58"/>
      <c r="Y262" s="59" t="n">
        <v>516</v>
      </c>
      <c r="Z262" s="60" t="n">
        <f aca="false">V262*Y262</f>
        <v>5676</v>
      </c>
      <c r="AA262" s="5"/>
    </row>
    <row r="263" s="6" customFormat="true" ht="24" hidden="false" customHeight="true" outlineLevel="0" collapsed="false">
      <c r="A263" s="1"/>
      <c r="B263" s="19"/>
      <c r="C263" s="97" t="s">
        <v>369</v>
      </c>
      <c r="D263" s="97"/>
      <c r="E263" s="97"/>
      <c r="F263" s="97"/>
      <c r="G263" s="97"/>
      <c r="H263" s="97"/>
      <c r="I263" s="98" t="s">
        <v>370</v>
      </c>
      <c r="J263" s="98"/>
      <c r="K263" s="98"/>
      <c r="L263" s="98"/>
      <c r="M263" s="99" t="n">
        <f aca="false">SUM(M15:M262)</f>
        <v>0</v>
      </c>
      <c r="N263" s="21"/>
      <c r="O263" s="1"/>
      <c r="P263" s="1"/>
      <c r="Q263" s="100" t="s">
        <v>371</v>
      </c>
      <c r="R263" s="100"/>
      <c r="S263" s="100"/>
      <c r="T263" s="100"/>
      <c r="U263" s="100"/>
      <c r="V263" s="101" t="s">
        <v>370</v>
      </c>
      <c r="W263" s="102"/>
      <c r="X263" s="102"/>
      <c r="Y263" s="103"/>
      <c r="Z263" s="104" t="n">
        <f aca="false">SUM(Z15:Z262)</f>
        <v>2600000</v>
      </c>
      <c r="AA263" s="5"/>
    </row>
    <row r="264" s="6" customFormat="true" ht="24" hidden="false" customHeight="true" outlineLevel="0" collapsed="false">
      <c r="A264" s="1"/>
      <c r="B264" s="19"/>
      <c r="C264" s="97"/>
      <c r="D264" s="97"/>
      <c r="E264" s="97"/>
      <c r="F264" s="97"/>
      <c r="G264" s="97"/>
      <c r="H264" s="97"/>
      <c r="I264" s="105" t="s">
        <v>372</v>
      </c>
      <c r="J264" s="98"/>
      <c r="K264" s="105"/>
      <c r="L264" s="106" t="n">
        <v>0.22</v>
      </c>
      <c r="M264" s="107" t="n">
        <f aca="false">M265-M263</f>
        <v>0</v>
      </c>
      <c r="N264" s="21"/>
      <c r="O264" s="1"/>
      <c r="P264" s="1"/>
      <c r="Q264" s="100"/>
      <c r="R264" s="100"/>
      <c r="S264" s="100"/>
      <c r="T264" s="100"/>
      <c r="U264" s="100"/>
      <c r="V264" s="108" t="s">
        <v>372</v>
      </c>
      <c r="W264" s="108"/>
      <c r="X264" s="108"/>
      <c r="Y264" s="109" t="n">
        <v>0.22</v>
      </c>
      <c r="Z264" s="110" t="n">
        <f aca="false">Z265-Z263</f>
        <v>572000</v>
      </c>
      <c r="AA264" s="5"/>
    </row>
    <row r="265" s="6" customFormat="true" ht="24" hidden="false" customHeight="true" outlineLevel="0" collapsed="false">
      <c r="A265" s="1"/>
      <c r="B265" s="19"/>
      <c r="C265" s="97"/>
      <c r="D265" s="97"/>
      <c r="E265" s="97"/>
      <c r="F265" s="97"/>
      <c r="G265" s="97"/>
      <c r="H265" s="97"/>
      <c r="I265" s="98" t="s">
        <v>373</v>
      </c>
      <c r="J265" s="98"/>
      <c r="K265" s="98"/>
      <c r="L265" s="98"/>
      <c r="M265" s="107" t="n">
        <f aca="false">M263*1.22</f>
        <v>0</v>
      </c>
      <c r="N265" s="21"/>
      <c r="O265" s="1"/>
      <c r="P265" s="1"/>
      <c r="Q265" s="100"/>
      <c r="R265" s="100"/>
      <c r="S265" s="100"/>
      <c r="T265" s="100"/>
      <c r="U265" s="100"/>
      <c r="V265" s="111" t="s">
        <v>373</v>
      </c>
      <c r="W265" s="112"/>
      <c r="X265" s="112"/>
      <c r="Y265" s="113"/>
      <c r="Z265" s="110" t="n">
        <f aca="false">Z263*1.22</f>
        <v>3172000</v>
      </c>
      <c r="AA265" s="5"/>
    </row>
    <row r="266" s="6" customFormat="true" ht="24" hidden="false" customHeight="true" outlineLevel="0" collapsed="false">
      <c r="A266" s="1"/>
      <c r="B266" s="19"/>
      <c r="C266" s="1"/>
      <c r="D266" s="1"/>
      <c r="E266" s="2"/>
      <c r="F266" s="1"/>
      <c r="G266" s="1"/>
      <c r="H266" s="1"/>
      <c r="I266" s="2"/>
      <c r="J266" s="1"/>
      <c r="K266" s="2"/>
      <c r="L266" s="1"/>
      <c r="M266" s="1"/>
      <c r="N266" s="21"/>
      <c r="O266" s="1"/>
      <c r="P266" s="1"/>
      <c r="Q266" s="1"/>
      <c r="R266" s="3"/>
      <c r="S266" s="2"/>
      <c r="T266" s="3"/>
      <c r="U266" s="1"/>
      <c r="V266" s="1"/>
      <c r="W266" s="1"/>
      <c r="X266" s="1"/>
      <c r="Y266" s="3"/>
      <c r="Z266" s="4"/>
      <c r="AA266" s="5"/>
    </row>
    <row r="267" s="6" customFormat="true" ht="15.75" hidden="false" customHeight="true" outlineLevel="0" collapsed="false">
      <c r="A267" s="1"/>
      <c r="B267" s="19"/>
      <c r="C267" s="27"/>
      <c r="D267" s="27"/>
      <c r="E267" s="27"/>
      <c r="F267" s="2"/>
      <c r="G267" s="114"/>
      <c r="H267" s="2"/>
      <c r="I267" s="114"/>
      <c r="J267" s="115"/>
      <c r="K267" s="115"/>
      <c r="L267" s="1"/>
      <c r="M267" s="1"/>
      <c r="N267" s="21"/>
      <c r="O267" s="1"/>
      <c r="P267" s="1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5"/>
    </row>
    <row r="268" s="6" customFormat="true" ht="15.75" hidden="false" customHeight="false" outlineLevel="0" collapsed="false">
      <c r="A268" s="1"/>
      <c r="B268" s="19"/>
      <c r="C268" s="116" t="s">
        <v>374</v>
      </c>
      <c r="D268" s="116"/>
      <c r="E268" s="116"/>
      <c r="F268" s="2"/>
      <c r="G268" s="117" t="s">
        <v>375</v>
      </c>
      <c r="H268" s="2" t="s">
        <v>376</v>
      </c>
      <c r="I268" s="116"/>
      <c r="J268" s="118"/>
      <c r="K268" s="118"/>
      <c r="L268" s="1"/>
      <c r="M268" s="1"/>
      <c r="N268" s="21"/>
      <c r="O268" s="1"/>
      <c r="P268" s="1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5"/>
    </row>
    <row r="269" s="6" customFormat="true" ht="16.5" hidden="false" customHeight="true" outlineLevel="0" collapsed="false">
      <c r="A269" s="1"/>
      <c r="B269" s="119"/>
      <c r="C269" s="120"/>
      <c r="D269" s="120"/>
      <c r="E269" s="9"/>
      <c r="F269" s="120"/>
      <c r="G269" s="120"/>
      <c r="H269" s="120"/>
      <c r="I269" s="9"/>
      <c r="J269" s="120"/>
      <c r="K269" s="9"/>
      <c r="L269" s="120"/>
      <c r="M269" s="120"/>
      <c r="N269" s="121"/>
      <c r="O269" s="1"/>
      <c r="P269" s="1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5"/>
    </row>
    <row r="270" s="6" customFormat="true" ht="15.75" hidden="false" customHeight="true" outlineLevel="0" collapsed="false">
      <c r="A270" s="1"/>
      <c r="B270" s="1"/>
      <c r="C270" s="1"/>
      <c r="D270" s="1"/>
      <c r="E270" s="2"/>
      <c r="F270" s="1"/>
      <c r="G270" s="1"/>
      <c r="H270" s="1"/>
      <c r="I270" s="2"/>
      <c r="J270" s="1"/>
      <c r="K270" s="2"/>
      <c r="L270" s="1"/>
      <c r="M270" s="1"/>
      <c r="N270" s="1"/>
      <c r="O270" s="1"/>
      <c r="P270" s="1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5"/>
    </row>
    <row r="271" s="6" customFormat="true" ht="75" hidden="false" customHeight="true" outlineLevel="0" collapsed="false">
      <c r="A271" s="1"/>
      <c r="B271" s="122" t="s">
        <v>377</v>
      </c>
      <c r="C271" s="122"/>
      <c r="D271" s="122"/>
      <c r="E271" s="122"/>
      <c r="F271" s="122"/>
      <c r="G271" s="122"/>
      <c r="H271" s="122"/>
      <c r="I271" s="122"/>
      <c r="J271" s="122"/>
      <c r="K271" s="122"/>
      <c r="L271" s="122"/>
      <c r="M271" s="122"/>
      <c r="N271" s="122"/>
      <c r="O271" s="1"/>
      <c r="P271" s="1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5"/>
    </row>
    <row r="272" s="6" customFormat="true" ht="15.75" hidden="false" customHeight="false" outlineLevel="0" collapsed="false">
      <c r="A272" s="1"/>
      <c r="B272" s="1" t="s">
        <v>378</v>
      </c>
      <c r="C272" s="1"/>
      <c r="D272" s="1"/>
      <c r="E272" s="2"/>
      <c r="F272" s="1"/>
      <c r="G272" s="1"/>
      <c r="H272" s="1"/>
      <c r="I272" s="2"/>
      <c r="J272" s="1"/>
      <c r="K272" s="2"/>
      <c r="L272" s="1"/>
      <c r="M272" s="1"/>
      <c r="N272" s="1"/>
      <c r="O272" s="1"/>
      <c r="P272" s="1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5"/>
    </row>
    <row r="273" s="6" customFormat="true" ht="15.75" hidden="false" customHeight="false" outlineLevel="0" collapsed="false">
      <c r="A273" s="1"/>
      <c r="B273" s="1" t="s">
        <v>379</v>
      </c>
      <c r="C273" s="1"/>
      <c r="D273" s="1"/>
      <c r="E273" s="2"/>
      <c r="F273" s="1"/>
      <c r="G273" s="1"/>
      <c r="H273" s="1"/>
      <c r="I273" s="2"/>
      <c r="J273" s="1"/>
      <c r="K273" s="2"/>
      <c r="L273" s="1"/>
      <c r="M273" s="1"/>
      <c r="N273" s="1"/>
      <c r="O273" s="1"/>
      <c r="P273" s="1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5"/>
    </row>
    <row r="274" s="6" customFormat="true" ht="15.75" hidden="false" customHeight="false" outlineLevel="0" collapsed="false">
      <c r="A274" s="1"/>
      <c r="B274" s="1"/>
      <c r="C274" s="1"/>
      <c r="D274" s="1"/>
      <c r="E274" s="2"/>
      <c r="F274" s="1"/>
      <c r="G274" s="1"/>
      <c r="H274" s="1"/>
      <c r="I274" s="2"/>
      <c r="J274" s="1"/>
      <c r="K274" s="2"/>
      <c r="L274" s="1"/>
      <c r="M274" s="1"/>
      <c r="N274" s="1"/>
      <c r="O274" s="1"/>
      <c r="P274" s="1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5"/>
    </row>
    <row r="275" s="6" customFormat="true" ht="15.75" hidden="false" customHeight="false" outlineLevel="0" collapsed="false">
      <c r="A275" s="1"/>
      <c r="B275" s="1"/>
      <c r="C275" s="1"/>
      <c r="D275" s="1"/>
      <c r="E275" s="2"/>
      <c r="F275" s="1"/>
      <c r="G275" s="1"/>
      <c r="H275" s="1"/>
      <c r="I275" s="2"/>
      <c r="J275" s="1"/>
      <c r="K275" s="2"/>
      <c r="L275" s="1"/>
      <c r="M275" s="1"/>
      <c r="N275" s="1"/>
      <c r="O275" s="1"/>
      <c r="P275" s="1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5"/>
    </row>
    <row r="276" s="6" customFormat="true" ht="15.75" hidden="false" customHeight="false" outlineLevel="0" collapsed="false">
      <c r="A276" s="1"/>
      <c r="B276" s="1"/>
      <c r="C276" s="1"/>
      <c r="D276" s="1"/>
      <c r="E276" s="2"/>
      <c r="F276" s="1"/>
      <c r="G276" s="1"/>
      <c r="H276" s="1"/>
      <c r="I276" s="2"/>
      <c r="J276" s="1"/>
      <c r="K276" s="2"/>
      <c r="L276" s="1"/>
      <c r="M276" s="1"/>
      <c r="N276" s="1"/>
      <c r="O276" s="1"/>
      <c r="P276" s="1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5"/>
    </row>
    <row r="277" s="6" customFormat="true" ht="15.75" hidden="false" customHeight="false" outlineLevel="0" collapsed="false">
      <c r="A277" s="1"/>
      <c r="B277" s="1"/>
      <c r="C277" s="1"/>
      <c r="D277" s="1"/>
      <c r="E277" s="2"/>
      <c r="F277" s="1"/>
      <c r="G277" s="1"/>
      <c r="H277" s="1"/>
      <c r="I277" s="2"/>
      <c r="J277" s="1"/>
      <c r="K277" s="2"/>
      <c r="L277" s="1"/>
      <c r="M277" s="1"/>
      <c r="N277" s="1"/>
      <c r="O277" s="1"/>
      <c r="P277" s="1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5"/>
    </row>
    <row r="278" s="6" customFormat="true" ht="15.75" hidden="false" customHeight="false" outlineLevel="0" collapsed="false">
      <c r="A278" s="1"/>
      <c r="B278" s="1"/>
      <c r="C278" s="1"/>
      <c r="D278" s="1"/>
      <c r="E278" s="2"/>
      <c r="F278" s="1"/>
      <c r="G278" s="1"/>
      <c r="H278" s="1"/>
      <c r="I278" s="2"/>
      <c r="J278" s="1"/>
      <c r="K278" s="2"/>
      <c r="L278" s="1"/>
      <c r="M278" s="1"/>
      <c r="N278" s="1"/>
      <c r="O278" s="1"/>
      <c r="P278" s="1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5"/>
    </row>
    <row r="279" s="6" customFormat="true" ht="15.75" hidden="false" customHeight="false" outlineLevel="0" collapsed="false">
      <c r="A279" s="1"/>
      <c r="B279" s="1"/>
      <c r="C279" s="1"/>
      <c r="D279" s="1"/>
      <c r="E279" s="2"/>
      <c r="F279" s="1"/>
      <c r="G279" s="1"/>
      <c r="H279" s="1"/>
      <c r="I279" s="2"/>
      <c r="J279" s="1"/>
      <c r="K279" s="2"/>
      <c r="L279" s="1"/>
      <c r="M279" s="1"/>
      <c r="N279" s="1"/>
      <c r="O279" s="1"/>
      <c r="P279" s="1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5"/>
    </row>
    <row r="280" s="6" customFormat="true" ht="99.75" hidden="false" customHeight="true" outlineLevel="0" collapsed="false">
      <c r="A280" s="1"/>
      <c r="B280" s="1"/>
      <c r="C280" s="1"/>
      <c r="D280" s="1"/>
      <c r="E280" s="2"/>
      <c r="F280" s="1"/>
      <c r="G280" s="1"/>
      <c r="H280" s="1"/>
      <c r="I280" s="2"/>
      <c r="J280" s="1"/>
      <c r="K280" s="2"/>
      <c r="L280" s="1"/>
      <c r="M280" s="1"/>
      <c r="N280" s="1"/>
      <c r="O280" s="1"/>
      <c r="P280" s="1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5"/>
    </row>
    <row r="281" s="6" customFormat="true" ht="15.75" hidden="false" customHeight="false" outlineLevel="0" collapsed="false">
      <c r="A281" s="1"/>
      <c r="B281" s="1"/>
      <c r="C281" s="1"/>
      <c r="D281" s="1"/>
      <c r="E281" s="2"/>
      <c r="F281" s="1"/>
      <c r="G281" s="1"/>
      <c r="H281" s="1"/>
      <c r="I281" s="2"/>
      <c r="J281" s="1"/>
      <c r="K281" s="2"/>
      <c r="L281" s="1"/>
      <c r="M281" s="1"/>
      <c r="N281" s="1"/>
      <c r="O281" s="1"/>
      <c r="P281" s="1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5"/>
    </row>
    <row r="282" s="6" customFormat="true" ht="15.75" hidden="false" customHeight="false" outlineLevel="0" collapsed="false">
      <c r="A282" s="1"/>
      <c r="B282" s="1"/>
      <c r="C282" s="1"/>
      <c r="D282" s="1"/>
      <c r="E282" s="2"/>
      <c r="F282" s="1"/>
      <c r="G282" s="1"/>
      <c r="H282" s="1"/>
      <c r="I282" s="2"/>
      <c r="J282" s="1"/>
      <c r="K282" s="2"/>
      <c r="L282" s="1"/>
      <c r="M282" s="1"/>
      <c r="N282" s="1"/>
      <c r="O282" s="1"/>
      <c r="P282" s="1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5"/>
    </row>
    <row r="283" s="6" customFormat="true" ht="15.75" hidden="false" customHeight="false" outlineLevel="0" collapsed="false">
      <c r="A283" s="1"/>
      <c r="B283" s="1"/>
      <c r="C283" s="1"/>
      <c r="D283" s="1"/>
      <c r="E283" s="2"/>
      <c r="F283" s="1"/>
      <c r="G283" s="1"/>
      <c r="H283" s="1"/>
      <c r="I283" s="2"/>
      <c r="J283" s="1"/>
      <c r="K283" s="2"/>
      <c r="L283" s="1"/>
      <c r="M283" s="1"/>
      <c r="N283" s="1"/>
      <c r="O283" s="1"/>
      <c r="P283" s="1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5"/>
    </row>
    <row r="284" s="6" customFormat="true" ht="18.75" hidden="false" customHeight="false" outlineLevel="0" collapsed="false">
      <c r="A284" s="1"/>
      <c r="B284" s="1"/>
      <c r="C284" s="1"/>
      <c r="D284" s="1"/>
      <c r="E284" s="2"/>
      <c r="F284" s="1"/>
      <c r="G284" s="1"/>
      <c r="H284" s="1"/>
      <c r="I284" s="2"/>
      <c r="J284" s="1"/>
      <c r="K284" s="2"/>
      <c r="L284" s="1"/>
      <c r="M284" s="1"/>
      <c r="N284" s="1"/>
      <c r="O284" s="1"/>
      <c r="P284" s="1"/>
      <c r="Q284" s="1"/>
      <c r="R284" s="3"/>
      <c r="S284" s="2"/>
      <c r="T284" s="3"/>
      <c r="U284" s="1"/>
      <c r="V284" s="1"/>
      <c r="W284" s="1"/>
      <c r="X284" s="1"/>
      <c r="Y284" s="3"/>
      <c r="Z284" s="4"/>
      <c r="AA284" s="5"/>
    </row>
    <row r="285" s="6" customFormat="true" ht="18.75" hidden="false" customHeight="false" outlineLevel="0" collapsed="false">
      <c r="A285" s="1"/>
      <c r="B285" s="1"/>
      <c r="C285" s="1"/>
      <c r="D285" s="1"/>
      <c r="E285" s="2"/>
      <c r="F285" s="1"/>
      <c r="G285" s="1"/>
      <c r="H285" s="1"/>
      <c r="I285" s="2"/>
      <c r="J285" s="1"/>
      <c r="K285" s="2"/>
      <c r="L285" s="1"/>
      <c r="M285" s="1"/>
      <c r="N285" s="1"/>
      <c r="O285" s="1"/>
      <c r="P285" s="1"/>
      <c r="Q285" s="1"/>
      <c r="R285" s="3"/>
      <c r="S285" s="2"/>
      <c r="T285" s="3"/>
      <c r="U285" s="1"/>
      <c r="V285" s="1"/>
      <c r="W285" s="1"/>
      <c r="X285" s="1"/>
      <c r="Y285" s="3"/>
      <c r="Z285" s="4"/>
      <c r="AA285" s="5"/>
    </row>
    <row r="286" s="6" customFormat="true" ht="18.75" hidden="false" customHeight="false" outlineLevel="0" collapsed="false">
      <c r="A286" s="1"/>
      <c r="B286" s="1"/>
      <c r="C286" s="1"/>
      <c r="D286" s="1"/>
      <c r="E286" s="2"/>
      <c r="F286" s="1"/>
      <c r="G286" s="1"/>
      <c r="H286" s="1"/>
      <c r="I286" s="2"/>
      <c r="J286" s="1"/>
      <c r="K286" s="2"/>
      <c r="L286" s="1"/>
      <c r="M286" s="1"/>
      <c r="N286" s="1"/>
      <c r="O286" s="1"/>
      <c r="P286" s="1"/>
      <c r="Q286" s="1"/>
      <c r="R286" s="3"/>
      <c r="S286" s="2"/>
      <c r="T286" s="3"/>
      <c r="U286" s="1"/>
      <c r="V286" s="1"/>
      <c r="W286" s="1"/>
      <c r="X286" s="1"/>
      <c r="Y286" s="3"/>
      <c r="Z286" s="4"/>
      <c r="AA286" s="5"/>
    </row>
    <row r="287" s="6" customFormat="true" ht="18.75" hidden="false" customHeight="false" outlineLevel="0" collapsed="false">
      <c r="A287" s="1"/>
      <c r="B287" s="1"/>
      <c r="C287" s="1"/>
      <c r="D287" s="1"/>
      <c r="E287" s="2"/>
      <c r="F287" s="1"/>
      <c r="G287" s="1"/>
      <c r="H287" s="1"/>
      <c r="I287" s="2"/>
      <c r="J287" s="1"/>
      <c r="K287" s="2"/>
      <c r="L287" s="1"/>
      <c r="M287" s="1"/>
      <c r="N287" s="1"/>
      <c r="O287" s="1"/>
      <c r="P287" s="1"/>
      <c r="Q287" s="1"/>
      <c r="R287" s="3"/>
      <c r="S287" s="2"/>
      <c r="T287" s="3"/>
      <c r="U287" s="1"/>
      <c r="V287" s="1"/>
      <c r="W287" s="1"/>
      <c r="X287" s="1"/>
      <c r="Y287" s="3"/>
      <c r="Z287" s="4"/>
      <c r="AA287" s="5"/>
    </row>
    <row r="288" s="6" customFormat="true" ht="18.75" hidden="false" customHeight="false" outlineLevel="0" collapsed="false">
      <c r="A288" s="1"/>
      <c r="B288" s="1"/>
      <c r="C288" s="1"/>
      <c r="D288" s="1"/>
      <c r="E288" s="2"/>
      <c r="F288" s="1"/>
      <c r="G288" s="1"/>
      <c r="H288" s="1"/>
      <c r="I288" s="2"/>
      <c r="J288" s="1"/>
      <c r="K288" s="2"/>
      <c r="L288" s="1"/>
      <c r="M288" s="1"/>
      <c r="N288" s="1"/>
      <c r="O288" s="1"/>
      <c r="P288" s="1"/>
      <c r="Q288" s="1"/>
      <c r="R288" s="3"/>
      <c r="S288" s="2"/>
      <c r="T288" s="3"/>
      <c r="U288" s="1"/>
      <c r="V288" s="1"/>
      <c r="W288" s="1"/>
      <c r="X288" s="1"/>
      <c r="Y288" s="3"/>
      <c r="Z288" s="4"/>
      <c r="AA288" s="5"/>
    </row>
    <row r="289" s="6" customFormat="true" ht="18.75" hidden="false" customHeight="false" outlineLevel="0" collapsed="false">
      <c r="A289" s="1"/>
      <c r="B289" s="1"/>
      <c r="C289" s="1"/>
      <c r="D289" s="1"/>
      <c r="E289" s="2"/>
      <c r="F289" s="1"/>
      <c r="G289" s="1"/>
      <c r="H289" s="1"/>
      <c r="I289" s="2"/>
      <c r="J289" s="1"/>
      <c r="K289" s="2"/>
      <c r="L289" s="1"/>
      <c r="M289" s="1"/>
      <c r="N289" s="1"/>
      <c r="O289" s="1"/>
      <c r="P289" s="1"/>
      <c r="Q289" s="1"/>
      <c r="R289" s="3"/>
      <c r="S289" s="2"/>
      <c r="T289" s="3"/>
      <c r="U289" s="1"/>
      <c r="V289" s="1"/>
      <c r="W289" s="1"/>
      <c r="X289" s="1"/>
      <c r="Y289" s="3"/>
      <c r="Z289" s="4"/>
      <c r="AA289" s="5"/>
    </row>
    <row r="290" s="6" customFormat="true" ht="18.75" hidden="false" customHeight="false" outlineLevel="0" collapsed="false">
      <c r="A290" s="1"/>
      <c r="B290" s="1"/>
      <c r="C290" s="1"/>
      <c r="D290" s="1"/>
      <c r="E290" s="2"/>
      <c r="F290" s="1"/>
      <c r="G290" s="1"/>
      <c r="H290" s="1"/>
      <c r="I290" s="2"/>
      <c r="J290" s="1"/>
      <c r="K290" s="2"/>
      <c r="L290" s="1"/>
      <c r="M290" s="1"/>
      <c r="N290" s="1"/>
      <c r="O290" s="1"/>
      <c r="P290" s="1"/>
      <c r="Q290" s="1"/>
      <c r="R290" s="3"/>
      <c r="S290" s="2"/>
      <c r="T290" s="3"/>
      <c r="U290" s="1"/>
      <c r="V290" s="1"/>
      <c r="W290" s="1"/>
      <c r="X290" s="1"/>
      <c r="Y290" s="3"/>
      <c r="Z290" s="4"/>
      <c r="AA290" s="5"/>
      <c r="AB290" s="1"/>
    </row>
    <row r="291" s="6" customFormat="true" ht="18.75" hidden="false" customHeight="false" outlineLevel="0" collapsed="false">
      <c r="A291" s="1"/>
      <c r="B291" s="1"/>
      <c r="C291" s="1"/>
      <c r="D291" s="1"/>
      <c r="E291" s="2"/>
      <c r="F291" s="1"/>
      <c r="G291" s="1"/>
      <c r="H291" s="1"/>
      <c r="I291" s="2"/>
      <c r="J291" s="1"/>
      <c r="K291" s="2"/>
      <c r="L291" s="1"/>
      <c r="M291" s="1"/>
      <c r="N291" s="1"/>
      <c r="O291" s="1"/>
      <c r="P291" s="1"/>
      <c r="Q291" s="1"/>
      <c r="R291" s="3"/>
      <c r="S291" s="2"/>
      <c r="T291" s="3"/>
      <c r="U291" s="1"/>
      <c r="V291" s="1"/>
      <c r="W291" s="1"/>
      <c r="X291" s="1"/>
      <c r="Y291" s="3"/>
      <c r="Z291" s="4"/>
      <c r="AA291" s="5"/>
      <c r="AB291" s="1"/>
    </row>
    <row r="300" customFormat="false" ht="18.75" hidden="false" customHeight="false" outlineLevel="0" collapsed="false">
      <c r="AB300" s="5"/>
    </row>
    <row r="302" s="5" customFormat="true" ht="18.75" hidden="false" customHeight="false" outlineLevel="0" collapsed="false">
      <c r="A302" s="1"/>
      <c r="B302" s="1"/>
      <c r="C302" s="1"/>
      <c r="D302" s="1"/>
      <c r="E302" s="2"/>
      <c r="F302" s="1"/>
      <c r="G302" s="1"/>
      <c r="H302" s="1"/>
      <c r="I302" s="2"/>
      <c r="J302" s="1"/>
      <c r="K302" s="2"/>
      <c r="L302" s="1"/>
      <c r="M302" s="1"/>
      <c r="N302" s="1"/>
      <c r="O302" s="1"/>
      <c r="P302" s="1"/>
      <c r="Q302" s="1"/>
      <c r="R302" s="3"/>
      <c r="S302" s="2"/>
      <c r="T302" s="3"/>
      <c r="U302" s="1"/>
      <c r="V302" s="1"/>
      <c r="W302" s="1"/>
      <c r="X302" s="1"/>
      <c r="Y302" s="3"/>
      <c r="Z302" s="4"/>
      <c r="AB302" s="1"/>
    </row>
  </sheetData>
  <autoFilter ref="Q13:Z265"/>
  <mergeCells count="18">
    <mergeCell ref="B1:Z1"/>
    <mergeCell ref="Q4:Z5"/>
    <mergeCell ref="C7:M7"/>
    <mergeCell ref="Q7:Z7"/>
    <mergeCell ref="C9:D9"/>
    <mergeCell ref="E9:G9"/>
    <mergeCell ref="C10:D10"/>
    <mergeCell ref="E10:G10"/>
    <mergeCell ref="C11:D11"/>
    <mergeCell ref="E11:G11"/>
    <mergeCell ref="C263:H265"/>
    <mergeCell ref="I263:L263"/>
    <mergeCell ref="Q263:U265"/>
    <mergeCell ref="I265:L265"/>
    <mergeCell ref="C267:E267"/>
    <mergeCell ref="Q267:Z283"/>
    <mergeCell ref="C268:E268"/>
    <mergeCell ref="B271:N271"/>
  </mergeCells>
  <dataValidations count="1">
    <dataValidation allowBlank="true" errorStyle="stop" operator="between" showDropDown="false" showErrorMessage="true" showInputMessage="true" sqref="E15:E262 S15:S262" type="list">
      <formula1>Справочники!$A$1:$A$5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5"/>
  <sheetViews>
    <sheetView showFormulas="false" showGridLines="false" showRowColHeaders="true" showZeros="true" rightToLeft="false" tabSelected="false" showOutlineSymbols="true" defaultGridColor="true" view="normal" topLeftCell="A1" colorId="64" zoomScale="60" zoomScaleNormal="60" zoomScalePageLayoutView="100" workbookViewId="0">
      <selection pane="topLeft" activeCell="A1" activeCellId="0" sqref="A1"/>
    </sheetView>
  </sheetViews>
  <sheetFormatPr defaultColWidth="8.5703125" defaultRowHeight="12.75" zeroHeight="false" outlineLevelRow="0" outlineLevelCol="0"/>
  <sheetData>
    <row r="1" customFormat="false" ht="15.75" hidden="false" customHeight="false" outlineLevel="0" collapsed="false">
      <c r="A1" s="123" t="s">
        <v>380</v>
      </c>
    </row>
    <row r="2" customFormat="false" ht="15.75" hidden="false" customHeight="false" outlineLevel="0" collapsed="false">
      <c r="A2" s="123" t="s">
        <v>381</v>
      </c>
    </row>
    <row r="3" customFormat="false" ht="15.75" hidden="false" customHeight="false" outlineLevel="0" collapsed="false">
      <c r="A3" s="123" t="s">
        <v>29</v>
      </c>
    </row>
    <row r="4" customFormat="false" ht="15.75" hidden="false" customHeight="false" outlineLevel="0" collapsed="false">
      <c r="A4" s="123" t="s">
        <v>34</v>
      </c>
    </row>
    <row r="5" customFormat="false" ht="15.75" hidden="false" customHeight="false" outlineLevel="0" collapsed="false">
      <c r="A5" s="123" t="s">
        <v>382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555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kovalevaev@corp.gidroogk.com</cp:lastModifiedBy>
  <cp:lastPrinted>2025-02-11T11:26:17Z</cp:lastPrinted>
  <dcterms:modified xsi:type="dcterms:W3CDTF">2026-08-05T15:59:04Z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