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омм. предл. и Структура НМЦ" sheetId="1" state="visible" r:id="rId2"/>
    <sheet name="Справочники" sheetId="2" state="hidden" r:id="rId3"/>
  </sheets>
  <definedNames>
    <definedName function="false" hidden="true" localSheetId="0" name="_xlnm._FilterDatabase" vbProcedure="false">'Комм. предл. и Структура НМЦ'!$Q$13:$Z$203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<sst xmlns="http://schemas.openxmlformats.org/spreadsheetml/2006/main" count="996" uniqueCount="284">
  <si>
    <t xml:space="preserve">Приложение 1 к Письму о подаче оферты</t>
  </si>
  <si>
    <t xml:space="preserve">от «___» __________ 202__ г. № _____</t>
  </si>
  <si>
    <t xml:space="preserve">КОММЕРЧЕСКОЕ ПРЕДЛОЖЕНИЕ</t>
  </si>
  <si>
    <t xml:space="preserve">СТРУКТУРА НМЦ</t>
  </si>
  <si>
    <t xml:space="preserve">Наименование Участника:</t>
  </si>
  <si>
    <t xml:space="preserve">ИНН Участника:</t>
  </si>
  <si>
    <t xml:space="preserve">ЛОТ 21-ЭКСП-БПД-2026-ККГЭС</t>
  </si>
  <si>
    <t xml:space="preserve">Предмет договора:</t>
  </si>
  <si>
    <t xml:space="preserve">ОКПД2 27.90.39.110 Поставка электротехнической продукции для нужд филиала ПАО РусГидро-Каскад Кубанских ГЭС</t>
  </si>
  <si>
    <t xml:space="preserve">№
п/п</t>
  </si>
  <si>
    <t xml:space="preserve">Наименование
продукции
(товара, работы, услуги)</t>
  </si>
  <si>
    <t xml:space="preserve">Применение законодательства
о национальном режиме (ст. 3.1-4 Закона 223-ФЗ, ПП 1875)</t>
  </si>
  <si>
    <t xml:space="preserve">Единица
измерения</t>
  </si>
  <si>
    <t xml:space="preserve">Закупаемое
количество</t>
  </si>
  <si>
    <t xml:space="preserve">Страна происхождения предлагаемого товара /
страна регистрации лица выполняющего работу, оказывающего услугу</t>
  </si>
  <si>
    <r>
      <rPr>
        <b val="true"/>
        <sz val="12"/>
        <color rgb="FF000000"/>
        <rFont val="Times New Roman"/>
        <family val="1"/>
        <charset val="204"/>
      </rPr>
      <t xml:space="preserve">Наименование реестра и
номер реестровой записи
</t>
    </r>
    <r>
      <rPr>
        <sz val="12"/>
        <color rgb="FF767171"/>
        <rFont val="Times New Roman"/>
        <family val="1"/>
        <charset val="204"/>
      </rPr>
      <t xml:space="preserve">(</t>
    </r>
    <r>
      <rPr>
        <i val="true"/>
        <sz val="12"/>
        <color rgb="FF767171"/>
        <rFont val="Times New Roman"/>
        <family val="1"/>
        <charset val="204"/>
      </rPr>
      <t xml:space="preserve">указывается обязательно при "запрете или ограничении*"; при "преимуществе российской продукции" - по желанию)</t>
    </r>
  </si>
  <si>
    <t xml:space="preserve">Производитель продукции</t>
  </si>
  <si>
    <r>
      <rPr>
        <b val="true"/>
        <sz val="12"/>
        <color rgb="FF000000"/>
        <rFont val="Times New Roman"/>
        <family val="1"/>
        <charset val="204"/>
      </rPr>
      <t xml:space="preserve">НМЦ единицы закупаемой продукции, руб.без НДС </t>
    </r>
    <r>
      <rPr>
        <b val="true"/>
        <i val="true"/>
        <sz val="12"/>
        <color rgb="FF000000"/>
        <rFont val="Times New Roman"/>
        <family val="1"/>
        <charset val="204"/>
      </rPr>
      <t xml:space="preserve">(опционально)</t>
    </r>
  </si>
  <si>
    <t xml:space="preserve">Предлагаемая цена одной единицы продукции,
руб. без НДС</t>
  </si>
  <si>
    <t xml:space="preserve">Итоговая стоимость позиции,
руб. без НДС</t>
  </si>
  <si>
    <t xml:space="preserve">Наименование
закупаемой продукции
(товара, работы, услуги)</t>
  </si>
  <si>
    <t xml:space="preserve">Применение законодательств
о национальном режиме (ст. 3.1-4 Закона 223-ФЗ, ПП 1875)</t>
  </si>
  <si>
    <t xml:space="preserve">Код ОКПД 2
закупаемой продукции
(товара, работы, услуги)</t>
  </si>
  <si>
    <r>
      <rPr>
        <b val="true"/>
        <sz val="12"/>
        <color rgb="FF000000"/>
        <rFont val="Times New Roman"/>
        <family val="1"/>
        <charset val="204"/>
      </rPr>
      <t xml:space="preserve">Сведения, которые должны быть представлены Участником в Коммерческом предложении для подтверждения соответствия установленным требованиям в части применения законодательства о национальном режиме 
</t>
    </r>
    <r>
      <rPr>
        <i val="true"/>
        <sz val="12"/>
        <color rgb="FF000000"/>
        <rFont val="Times New Roman"/>
        <family val="1"/>
        <charset val="204"/>
      </rPr>
      <t xml:space="preserve">(номера столбцов, которые должны быть заполнены в Коммерческом предложении)</t>
    </r>
  </si>
  <si>
    <t xml:space="preserve">Примечание*</t>
  </si>
  <si>
    <r>
      <rPr>
        <b val="true"/>
        <sz val="14"/>
        <color rgb="FF000000"/>
        <rFont val="Times New Roman"/>
        <family val="1"/>
        <charset val="204"/>
      </rPr>
      <t xml:space="preserve">НМЦ единицы закупаемой продукции,
руб. без НДС
</t>
    </r>
    <r>
      <rPr>
        <b val="true"/>
        <i val="true"/>
        <sz val="14"/>
        <color rgb="FF000000"/>
        <rFont val="Times New Roman"/>
        <family val="1"/>
        <charset val="204"/>
      </rPr>
      <t xml:space="preserve">(опционально)</t>
    </r>
  </si>
  <si>
    <t xml:space="preserve">НМЦ по позиции продукции,
руб. без НДС</t>
  </si>
  <si>
    <t xml:space="preserve">…</t>
  </si>
  <si>
    <t xml:space="preserve">Агрегат 1К100-80-160а с двигателем 15,0кВт</t>
  </si>
  <si>
    <t xml:space="preserve">Национальный режим не предоставляется – ограничение</t>
  </si>
  <si>
    <t xml:space="preserve">28.13.14.190</t>
  </si>
  <si>
    <t xml:space="preserve">шт </t>
  </si>
  <si>
    <t xml:space="preserve">столбцы 6-7</t>
  </si>
  <si>
    <t xml:space="preserve">Амперметр Э8030-М1 (~2,5 ┴, 400 А, 50 Гц)</t>
  </si>
  <si>
    <t xml:space="preserve">26.51.43.111</t>
  </si>
  <si>
    <t xml:space="preserve">Батарейка алкалиновая АА GP Super Alkaline G-Tech, набор 8 шт. GP 15A-CR8  </t>
  </si>
  <si>
    <t xml:space="preserve">Национальный режим не предоставляется – преимущество</t>
  </si>
  <si>
    <t xml:space="preserve">27.20.11.000</t>
  </si>
  <si>
    <t xml:space="preserve">Батарейка ProMega АА 20 штук в упаковке</t>
  </si>
  <si>
    <t xml:space="preserve">Батарейка ААA Super Alkaline 24А GP 24A-2CR4 (4 шт. в блистере)</t>
  </si>
  <si>
    <t xml:space="preserve">Батарейка АА аккумуляторная, аккумуляторы, 2100 мАч  12штук в упак.</t>
  </si>
  <si>
    <t xml:space="preserve">Батарейка ААА аккумуляторная, аккумуляторы, 1000 мАч  12штук в упак.</t>
  </si>
  <si>
    <t xml:space="preserve">Бирка маркировочная без информации 50×80, нержавеющая сталь (T02-1307MS)</t>
  </si>
  <si>
    <t xml:space="preserve">27.33.13.130</t>
  </si>
  <si>
    <t xml:space="preserve">Бирка кабельная маркировочная У-135 круг белая комплект 100шт</t>
  </si>
  <si>
    <t xml:space="preserve">Бирка кабельная маркировочная У-134 Б квадрат белая комплект 100шт</t>
  </si>
  <si>
    <t xml:space="preserve">Блок питания для светодиодного освещения, корпус D-1.ИПС100-700Т </t>
  </si>
  <si>
    <t xml:space="preserve">27.40.42.112</t>
  </si>
  <si>
    <t xml:space="preserve">Бокс для автоматов с дверцей на 4 модуля (щиток электрический с крышкой) </t>
  </si>
  <si>
    <t xml:space="preserve">27.12.31.000</t>
  </si>
  <si>
    <t xml:space="preserve">шт</t>
  </si>
  <si>
    <t xml:space="preserve">Вилка TDM прямая, с заземлением, белая, 16А, 250В </t>
  </si>
  <si>
    <t xml:space="preserve">27.33.13.110</t>
  </si>
  <si>
    <t xml:space="preserve">Вилка переносная  EKF 025 3Р+РЕ+N 32А 380В  </t>
  </si>
  <si>
    <t xml:space="preserve">Вилка переносная влагозащищенная  REXANT 3Р+РЕ, 32А  </t>
  </si>
  <si>
    <t xml:space="preserve">Вилка электрическая Jilion без заземления 10А </t>
  </si>
  <si>
    <t xml:space="preserve">Вилка электрическая пряма/каучуковая/с заземлением 16А 250В</t>
  </si>
  <si>
    <t xml:space="preserve">Вилка электрическая ударопрочная с заземлением, 16А / 220В </t>
  </si>
  <si>
    <t xml:space="preserve">Вольтметр Э8030-М1 (~2,5 ┴, 500 В, 50 Гц)</t>
  </si>
  <si>
    <t xml:space="preserve">26.51.43.112</t>
  </si>
  <si>
    <t xml:space="preserve">Вставка плавкая  ПН2-100-100А-У3</t>
  </si>
  <si>
    <t xml:space="preserve">27.12.21.000</t>
  </si>
  <si>
    <t xml:space="preserve">Вставка плавкая  ПН2-100-С-63А-У3 </t>
  </si>
  <si>
    <t xml:space="preserve">Вставка плавкая ППН-33 100/16А </t>
  </si>
  <si>
    <t xml:space="preserve">Вставка плавкая ППН-33 160/32А  </t>
  </si>
  <si>
    <t xml:space="preserve">Выключатель автоматический  3P 25А (C) 4,5kA ВА 47-63  </t>
  </si>
  <si>
    <t xml:space="preserve">27.33.13.161</t>
  </si>
  <si>
    <t xml:space="preserve">Выключатель автоматический  3Р 80А тип C 10кА  </t>
  </si>
  <si>
    <t xml:space="preserve">Выключатель автоматический 3P 32А (C) 4,5kA ВА 47-63 </t>
  </si>
  <si>
    <t xml:space="preserve">Выключатель автоматический 3-полюсный 16А С ВА47-29 4.5кА </t>
  </si>
  <si>
    <t xml:space="preserve">Выключатель автоматический 1P 16А (С) ВА 47-63 4.5kА </t>
  </si>
  <si>
    <t xml:space="preserve">Выключатель автоматический 1P 25А (C) 4,5kA ВА 47-63 </t>
  </si>
  <si>
    <t xml:space="preserve">Выключатель автоматический 3P 32А (С) ВА 47-63 4.5кА </t>
  </si>
  <si>
    <t xml:space="preserve">Выключатель автоматический 3P 40А (С) ВА 47-63 4.5кА </t>
  </si>
  <si>
    <t xml:space="preserve">Выключатель автоматический S201 B16</t>
  </si>
  <si>
    <t xml:space="preserve">Выключатель автоматический S201 B25</t>
  </si>
  <si>
    <t xml:space="preserve">Выключатель автоматический S203 B16</t>
  </si>
  <si>
    <t xml:space="preserve">Выключатель автоматический АЕ2046М 100 25А 12Iн 400AC У3 </t>
  </si>
  <si>
    <t xml:space="preserve">Выключатель автоматический АЕ2046М 100 63А 12Iн 400AC У3 </t>
  </si>
  <si>
    <t xml:space="preserve">Выключатель автоматический трехполюсный 10А С ВА47-63 4.5кА </t>
  </si>
  <si>
    <t xml:space="preserve">Выключатель автоматический трехполюсный 16А С ВА47-63 4.5кА </t>
  </si>
  <si>
    <t xml:space="preserve">Выключатель автоматический трехполюсный 25А С ВА47-63 4.5кА</t>
  </si>
  <si>
    <t xml:space="preserve">Выключатель автоматический трехполюсный 63А С ВА47-29 4.5кА </t>
  </si>
  <si>
    <t xml:space="preserve">Выключатель автоматический трехполюсный 80А C ВА47-100 10кА MVA40-3-080-C </t>
  </si>
  <si>
    <t xml:space="preserve">Выключатель автоматический трехполюсный 63А С ВА47-63 4.5кА </t>
  </si>
  <si>
    <t xml:space="preserve">Выключатель поплавковый Unipump 5м</t>
  </si>
  <si>
    <t xml:space="preserve">27.33.11.190</t>
  </si>
  <si>
    <t xml:space="preserve">Генератор бензиновый электрический с комбинированным способом запуска EST 4500</t>
  </si>
  <si>
    <t xml:space="preserve">27.11.32.110</t>
  </si>
  <si>
    <t xml:space="preserve">столбцы 6-6</t>
  </si>
  <si>
    <t xml:space="preserve">Датчик-реле давления Д210-11-1 0,5-2,0MPa </t>
  </si>
  <si>
    <t xml:space="preserve">26.51.52.130</t>
  </si>
  <si>
    <t xml:space="preserve">Датчик-реле избыточного давления ДР-Д520 </t>
  </si>
  <si>
    <t xml:space="preserve">Датчик-реле уровня РОС 301</t>
  </si>
  <si>
    <t xml:space="preserve">Драйвер светодиодный ИПС50-350Т </t>
  </si>
  <si>
    <t xml:space="preserve">Дюбель-хомут FORTISFLEX нейлон ДХ 5-10 (б) упаковка 100 штук</t>
  </si>
  <si>
    <t xml:space="preserve">22.23.19.190 </t>
  </si>
  <si>
    <t xml:space="preserve">Изолента самоспекающаяся 3м  СИЛ-20  </t>
  </si>
  <si>
    <t xml:space="preserve">22.29.21.000</t>
  </si>
  <si>
    <t xml:space="preserve">Изолятор ИП-10/1600-7,5 УХЛ2</t>
  </si>
  <si>
    <t xml:space="preserve">27.90.12.120</t>
  </si>
  <si>
    <t xml:space="preserve">Изолятор проходной ИПУ-10/630-7,5 УХЛ1 (квадрат. Фланец)</t>
  </si>
  <si>
    <t xml:space="preserve">Изолятор полимерный  ЛК 70/20-И-3 </t>
  </si>
  <si>
    <t xml:space="preserve">Индикатор часового типа 0-10мм, точность 0,01мм</t>
  </si>
  <si>
    <t xml:space="preserve">26.51.33.190</t>
  </si>
  <si>
    <t xml:space="preserve">Кабель сварочный КГ 1х16</t>
  </si>
  <si>
    <t xml:space="preserve">27.32.13.125</t>
  </si>
  <si>
    <t xml:space="preserve">м</t>
  </si>
  <si>
    <t xml:space="preserve">Кабель силовой алюминиевый ААШв 3х50-10кВ </t>
  </si>
  <si>
    <t xml:space="preserve">27.32.13.111</t>
  </si>
  <si>
    <t xml:space="preserve">Кабель с клеммой заземления Ресанта 25 кв.мм, 1,5м</t>
  </si>
  <si>
    <t xml:space="preserve">27.33.13.120</t>
  </si>
  <si>
    <t xml:space="preserve">Кабель с электрододержателем Ресанта 25 кв.мм, 2 м</t>
  </si>
  <si>
    <t xml:space="preserve">Клемма соединительная 2-контактная  222-412, сечение 0,08-4,0 мм2, 32А/400В  </t>
  </si>
  <si>
    <t xml:space="preserve">Комплект сварочных проводов для инвертора КГ10 3м </t>
  </si>
  <si>
    <t xml:space="preserve">Конвектор Eurolux OK-EU-2000C 67/4/30 или эквивалент</t>
  </si>
  <si>
    <t xml:space="preserve">27.51.26.110</t>
  </si>
  <si>
    <t xml:space="preserve">Конвектор NOBO Viking NFK 4S, 1500Вт, с терморегулятором, белый или эквивалент</t>
  </si>
  <si>
    <t xml:space="preserve">Конвектор электрический Рэмо 2000 Вт Солнечный бриз Сбр2000 701079 или эквивалент</t>
  </si>
  <si>
    <t xml:space="preserve">Контактор КМИ-22511 25А</t>
  </si>
  <si>
    <t xml:space="preserve">27.33.13.140</t>
  </si>
  <si>
    <t xml:space="preserve">Контактор КМИ-11811 18А</t>
  </si>
  <si>
    <t xml:space="preserve">Контактор КМИ KKM11-012-230-01</t>
  </si>
  <si>
    <t xml:space="preserve">Контактор КМИ-11211 12А</t>
  </si>
  <si>
    <t xml:space="preserve">Контактор КМИп-10910 </t>
  </si>
  <si>
    <t xml:space="preserve">Коробка распаечная открытой проводки 100х100х50мм с гермовводами, 8 входов</t>
  </si>
  <si>
    <t xml:space="preserve">Коробка распределительная для о/п безгалогенная HF черная 70х70х40 </t>
  </si>
  <si>
    <t xml:space="preserve">Котел настенный электрически. Тип котла -электрический. Электропитание 400В, 50Гц. Мощность 12 кВт. Количество контуров 1. Максимальное давление не более 3 атм. КПД 99,5%. </t>
  </si>
  <si>
    <t xml:space="preserve">Краскопульт электрический ЭКП-400 </t>
  </si>
  <si>
    <t xml:space="preserve">28.29.22.120</t>
  </si>
  <si>
    <t xml:space="preserve">Лампа светодиодная LED-A60-VC 12Вт 230В Е27 6500К 1140Лм </t>
  </si>
  <si>
    <t xml:space="preserve">27.40.15.150</t>
  </si>
  <si>
    <t xml:space="preserve">Лампа светодиодная LED-T8-М-PRO 10Вт 230В G13 4000К 1000Лм 600мм матовая неповоротная </t>
  </si>
  <si>
    <t xml:space="preserve">Лампа светодиодная 10Вт 230В G13 4000К 1000Лм 600мм матовая неповоротная </t>
  </si>
  <si>
    <t xml:space="preserve">Лампа светодиодная 12-48В AC/DC, 12Вт, 4000K E27</t>
  </si>
  <si>
    <t xml:space="preserve">Лампа светодиодная 20Вт 230В G13 4000К 2000Лм 1200мм матовая</t>
  </si>
  <si>
    <t xml:space="preserve">Лампа светодиодная A60 11Вт 160-260В, Е27</t>
  </si>
  <si>
    <t xml:space="preserve">Лампа светодиодная A65, E27, 20 Вт, 6500К</t>
  </si>
  <si>
    <t xml:space="preserve">Лампа светодиодная A65, E27, 25 Вт, 6500К</t>
  </si>
  <si>
    <t xml:space="preserve">Лампа светодиодная LED-T8-М-PRO 20Вт 230В G13 4000К 2000Лм 1200мм матовая</t>
  </si>
  <si>
    <t xml:space="preserve">Лампа светодиодная LED 40Вт E27/E40 3600Лм 6500К</t>
  </si>
  <si>
    <t xml:space="preserve">Лампа светодиодная LED A60 Е27 12W 12-48вольт 6500К</t>
  </si>
  <si>
    <t xml:space="preserve">Лампа светодиодная SBT6010 Мощность 10Вт</t>
  </si>
  <si>
    <t xml:space="preserve">Лампа низковольтная светодиодная Е27 11Вт 12-24-36 вольт, нейтральный белый свет 4000K матовая  </t>
  </si>
  <si>
    <t xml:space="preserve">Мачта освещения ЯРКИЙ ЛУЧ YLP GIRAFFE 1.0</t>
  </si>
  <si>
    <t xml:space="preserve">25.11.22.190</t>
  </si>
  <si>
    <t xml:space="preserve">Машина шлифовальная угловая аккумуляторная ЗУБР УШМ-18-125-41 или эквивалент</t>
  </si>
  <si>
    <t xml:space="preserve">28.93.13.132</t>
  </si>
  <si>
    <t xml:space="preserve">Машина шлифовальная угловая Болгарка (УШМ) ИНТЕРСКОЛ УШМ- 125/1400ЭЛ 302.1.0.00 или эквивалент</t>
  </si>
  <si>
    <t xml:space="preserve">Машина шлифовальная угловая УШМ-2322ЭМ 747.1.1.70 Интерскол или эквивалент</t>
  </si>
  <si>
    <t xml:space="preserve">Машина шлифовальная аккумуляторная угловая УШМ-125/36В или эквивалент</t>
  </si>
  <si>
    <t xml:space="preserve">Машина шлифовальная угловая Elitech AG 1512E(E2213.052.01) HD 205378 или эквивалент</t>
  </si>
  <si>
    <t xml:space="preserve">Мотопомпа бензиновая ЗУБР МП-1000 </t>
  </si>
  <si>
    <t xml:space="preserve">28.13.12.110</t>
  </si>
  <si>
    <t xml:space="preserve">столбцы 6-8</t>
  </si>
  <si>
    <t xml:space="preserve">Мультиметр цифровой KT 830L </t>
  </si>
  <si>
    <t xml:space="preserve">26.51.43.110</t>
  </si>
  <si>
    <t xml:space="preserve">Муфта концевая три жилы винил 10кВ с наконечниками 3КНТп-10-35/50</t>
  </si>
  <si>
    <t xml:space="preserve">Муфта концевая три жилы винил 10кВ с наконечниками 3КНТп-10 70/120</t>
  </si>
  <si>
    <t xml:space="preserve">Муфта концевая три жилы винил 10кВ с наконечниками 3КНТп-10 150/240</t>
  </si>
  <si>
    <t xml:space="preserve">Муфта соединительная 4СТп-1-35/50(Б) Б</t>
  </si>
  <si>
    <t xml:space="preserve">Набор быстросъемных зажимов для направляющей Makita 199826-6 или эквивалент</t>
  </si>
  <si>
    <t xml:space="preserve">28.14.13.141</t>
  </si>
  <si>
    <t xml:space="preserve">Набор втулочных наконечников НШВИ №4  </t>
  </si>
  <si>
    <t xml:space="preserve">Набор втулочных наконечников НШВИ №5 </t>
  </si>
  <si>
    <t xml:space="preserve">Набор термоусадочных трубок 8 размеров 328 штук 4 цвета</t>
  </si>
  <si>
    <t xml:space="preserve">27.90.12.130 </t>
  </si>
  <si>
    <t xml:space="preserve">Набор термоусадочных трубок ТУТ NST-4-12-10-34-M 34 шт</t>
  </si>
  <si>
    <t xml:space="preserve">Наконечник кольцевой ТМЛ 6-6-4</t>
  </si>
  <si>
    <t xml:space="preserve">Наконечник кабельный ТМЛс 16-10 </t>
  </si>
  <si>
    <t xml:space="preserve">Наконечник кольцевой медный изолированный тип О</t>
  </si>
  <si>
    <t xml:space="preserve">Наконечник кольцевой ТМЛ 25-10-7 медный луженый    </t>
  </si>
  <si>
    <t xml:space="preserve">Наконечник медный луженый ТМЛ 35-10-10  </t>
  </si>
  <si>
    <t xml:space="preserve">Органайзер КВТ К-06 81443</t>
  </si>
  <si>
    <t xml:space="preserve">22.22.13.190</t>
  </si>
  <si>
    <t xml:space="preserve">Паста контактная проводящая КВТ 55362</t>
  </si>
  <si>
    <t xml:space="preserve">20.59.41.000</t>
  </si>
  <si>
    <t xml:space="preserve">Патрон ПТ 1.1-10-31,5-12,5 У3</t>
  </si>
  <si>
    <t xml:space="preserve">27.33.12.000</t>
  </si>
  <si>
    <t xml:space="preserve">Патрон ПТ 1.2-10-40-31,5 У3</t>
  </si>
  <si>
    <t xml:space="preserve">Патрон электрический, подвесной, карболит Е27</t>
  </si>
  <si>
    <t xml:space="preserve">Пост кнопочный ПКЕ 222-3-У2-IP54-КЭАЗ (красный гриб)</t>
  </si>
  <si>
    <t xml:space="preserve">27.33.13.162</t>
  </si>
  <si>
    <t xml:space="preserve">Привод электрический четвертьоборотный ГЗ-ОФ-300/28М F07/F10 квадрат 380В IP65</t>
  </si>
  <si>
    <t xml:space="preserve">28.14.20.112</t>
  </si>
  <si>
    <t xml:space="preserve">Привод электрический ASO-R16.FS  230В АС</t>
  </si>
  <si>
    <t xml:space="preserve">Пробка Hoppecke AquaGen 12V ( аналогов нет)</t>
  </si>
  <si>
    <t xml:space="preserve">25.92.13.000</t>
  </si>
  <si>
    <t xml:space="preserve">Провод ВВГ 2х2,5</t>
  </si>
  <si>
    <t xml:space="preserve">27.32.13.199</t>
  </si>
  <si>
    <t xml:space="preserve">Провод ОРЕОЛ ПуГВнг А LS 1х2,5 желто-зеленый бухта 50 метров</t>
  </si>
  <si>
    <t xml:space="preserve">Провод ПВС 3х1,5</t>
  </si>
  <si>
    <t xml:space="preserve">27.32.13.135</t>
  </si>
  <si>
    <t xml:space="preserve">Провод ПВС 3х2,5</t>
  </si>
  <si>
    <t xml:space="preserve">Провод ПВС 3х2,5+1х1,5</t>
  </si>
  <si>
    <t xml:space="preserve">Провод ПВС 4х4</t>
  </si>
  <si>
    <t xml:space="preserve">Провод ПВС 5х6</t>
  </si>
  <si>
    <t xml:space="preserve">Провод ПВС 4х2,5 бухта 20метров</t>
  </si>
  <si>
    <t xml:space="preserve">Провод ПЩ 4 мм² (⌀ 3,12мм)</t>
  </si>
  <si>
    <t xml:space="preserve">Провод ПЩ 6 мм² (⌀ 3,94мм)</t>
  </si>
  <si>
    <t xml:space="preserve">Провод ПЩ 10 мм² (⌀ 4,74мм)</t>
  </si>
  <si>
    <t xml:space="preserve">Пускатель магнитный ПМА 3100 40А Uкат 220В (2нр+2нз)  </t>
  </si>
  <si>
    <t xml:space="preserve">27.33.13.150</t>
  </si>
  <si>
    <t xml:space="preserve">Пускатель магнитный ПМЛ-1100 10А УХЛ4 Б, 220В/50Гц </t>
  </si>
  <si>
    <t xml:space="preserve">Пускатель магнитный ПМЕ-211 УХЛ4 В, 220В/50Гц, 2з+2р, 25А</t>
  </si>
  <si>
    <t xml:space="preserve">Пушка тепловая электрическая ТЭПК-5000K - 50 м2/ 5 кВт/ 380В Ресанта или эквивалент</t>
  </si>
  <si>
    <t xml:space="preserve">Пушка электрическая тепловая Ресанта ТЭП-3000К 67/1/8 или эквивалент</t>
  </si>
  <si>
    <t xml:space="preserve">Пылесос строительный  с системой очистки DAEWOO DAVC 2500SD  Мощность 1400Вт. Объем бака 25л. Расход воздуха 50л/с. Разрежение 210 мбар. или эквивалент</t>
  </si>
  <si>
    <t xml:space="preserve">27.51.21.111</t>
  </si>
  <si>
    <t xml:space="preserve">Разъем герметичный SZC28 9P-F-M  </t>
  </si>
  <si>
    <t xml:space="preserve">Реле тепловое РТИ-1312 5.5-8А  </t>
  </si>
  <si>
    <t xml:space="preserve">27.12.24.140</t>
  </si>
  <si>
    <t xml:space="preserve">Реле тепловое РТИ-1321 12-18А  </t>
  </si>
  <si>
    <t xml:space="preserve">Розетка 1-местная СП с заземлением 16А  </t>
  </si>
  <si>
    <t xml:space="preserve">Розетка UNIVersal Аллегро с/з, з/ш, с крышкой IP54 </t>
  </si>
  <si>
    <t xml:space="preserve">Розетка встраиваемая BLNRS000021  16А белый</t>
  </si>
  <si>
    <t xml:space="preserve">Розетка двойная с заземлением BOLLETO белая накладная  </t>
  </si>
  <si>
    <t xml:space="preserve">Розетка накладная двухместная,с/з, 250В, 16А, IP20, пластик АВS </t>
  </si>
  <si>
    <t xml:space="preserve">Розетка накладная с заземлением с/з, з/ш, с крышкой IP54, РА16-297(03)</t>
  </si>
  <si>
    <t xml:space="preserve">Розетка переносная влагозащищенная с крышкой 3Р+РЕ 32А IP44 каучук</t>
  </si>
  <si>
    <t xml:space="preserve">Розетка РА16-254 1-ая з/к </t>
  </si>
  <si>
    <t xml:space="preserve">Светильник ДДО-8 40W-5000Lm IP65 5000-5500к Прозрачный</t>
  </si>
  <si>
    <t xml:space="preserve">27.40.25.123</t>
  </si>
  <si>
    <t xml:space="preserve">Светильник светодиодн. встраив. Армстронг 40W 6500K белый ЭПРА в комплекте</t>
  </si>
  <si>
    <t xml:space="preserve">Светильник светодиодный ДВО 36Вт 595x595 4000К 3100Лм призма IP20</t>
  </si>
  <si>
    <t xml:space="preserve">Светильник светодиодный ДВО 36Вт 1200х180х19 4000K 3400Лм призма</t>
  </si>
  <si>
    <t xml:space="preserve">Светильник светодиодный промышленный ДСП-100Вт 10000Лм 5000К IP65 </t>
  </si>
  <si>
    <t xml:space="preserve">Светильник светодиодный с драйвером Армстронг 36Вт 330Лм 6500К </t>
  </si>
  <si>
    <t xml:space="preserve">Светильник Экоэл ОМЕГА v2-150.5К.Д.IP67-370.ПКП.MW.Vi7  </t>
  </si>
  <si>
    <t xml:space="preserve">Стойка для индикатора с магнитным основанием 200мм, штатив</t>
  </si>
  <si>
    <t xml:space="preserve">26.51.33.135</t>
  </si>
  <si>
    <t xml:space="preserve">Стяжка нейлоновая 3,6х300мм упак. 100шт</t>
  </si>
  <si>
    <t xml:space="preserve">Стяжка нейлоновая 2,5х150мм упак. 100шт</t>
  </si>
  <si>
    <t xml:space="preserve">Стяжка нейлоновая 2,5х200мм упак. 100шт</t>
  </si>
  <si>
    <t xml:space="preserve">Стяжка нейлоновая 3,6x250мм упак. 100шт</t>
  </si>
  <si>
    <t xml:space="preserve">Стяжка нейлоновая 3х150мм упак. 100шт</t>
  </si>
  <si>
    <t xml:space="preserve">Стяжка нейлоновая 4х250мм упак. 100шт</t>
  </si>
  <si>
    <t xml:space="preserve">Стяжка нейлоновая 5х300мм упак. 100шт</t>
  </si>
  <si>
    <t xml:space="preserve">Стяжка нейлоновая 4,8х500 упак. 100шт</t>
  </si>
  <si>
    <t xml:space="preserve">Стяжка нейлоновая 2,5х100 упак. 100шт</t>
  </si>
  <si>
    <t xml:space="preserve">Трубка термоусадочная для проводов клеевая  2,4-12,7 мм, степень усадки  3:1   (Термоусадка клеевая для проводов и кабелей набор 130 шт в боксе)</t>
  </si>
  <si>
    <t xml:space="preserve">Трубка термоусадочная клеевая 18.0 / 6.0мм (3:1) 1м черная</t>
  </si>
  <si>
    <t xml:space="preserve">Трубка термоусадочная клеевая 9.0 / 3.0мм (3:1) 1м</t>
  </si>
  <si>
    <t xml:space="preserve">Трансформатор тока ТТИ-А 400/5А 5ВА 0,5  </t>
  </si>
  <si>
    <t xml:space="preserve">27.11.42.000</t>
  </si>
  <si>
    <t xml:space="preserve">Труба гофрированная ПНД Plast с зондом d25мм   50 метров</t>
  </si>
  <si>
    <t xml:space="preserve">22.21.29.120.</t>
  </si>
  <si>
    <t xml:space="preserve">Трубка термоусадочная ТУТнг-LS-50/25 черн с коэффициентом усадки 2:1 50метров</t>
  </si>
  <si>
    <t xml:space="preserve">Угломер электронный с линейкой SKATA 300, металл</t>
  </si>
  <si>
    <t xml:space="preserve">26.51.43.114 </t>
  </si>
  <si>
    <t xml:space="preserve">Угломер электронный с магнитным основанием IP 54, строительный уровень</t>
  </si>
  <si>
    <t xml:space="preserve">Удлинитель  3x1,5мм 50метров на катушке  </t>
  </si>
  <si>
    <t xml:space="preserve">27.32.13.130</t>
  </si>
  <si>
    <t xml:space="preserve">Удлинитель силовой на катушке 3x2,5мм 30метров 4 разъема 16А 220В </t>
  </si>
  <si>
    <t xml:space="preserve">Удлинитель силовой на катушке 4 гнезда 4000 Вт 30метров 16А 220В </t>
  </si>
  <si>
    <t xml:space="preserve">Указатель напряжения ПИН-90Э  </t>
  </si>
  <si>
    <t xml:space="preserve">26.51.43.137</t>
  </si>
  <si>
    <t xml:space="preserve">Фонарь автомобильный аккумуляторный светодиодный с магнитом ФОТОН AU-500  или эквивалент</t>
  </si>
  <si>
    <t xml:space="preserve">27.40.21.120</t>
  </si>
  <si>
    <t xml:space="preserve">Фонарь аккумуляторный ручной ФАZА AccuF1-L15WZ-bk или эквивалент</t>
  </si>
  <si>
    <t xml:space="preserve">Фонарь налобный аккумуляторный Focusray 1058 XML T6 или эквивалент</t>
  </si>
  <si>
    <t xml:space="preserve">Фонарь налобный Gauss светодиодный 3 LED 5Вт или эквивалент</t>
  </si>
  <si>
    <t xml:space="preserve">Фонарь ручной Camelion светодиодный 1 LED на батарейках AA алюминий 3 режима (LED5135) или эквивалент</t>
  </si>
  <si>
    <t xml:space="preserve">Фонарь-прожектор Яркость: 140 лм. Разность мощности светодиода: 3Вт  или эквивалент</t>
  </si>
  <si>
    <t xml:space="preserve">Фонарь прожекторный ЭРА Рабочие Практик PA-802 аккумулятор 15Вт, COB, 6 режимов или эквивалент</t>
  </si>
  <si>
    <t xml:space="preserve">Фонарь светодиодный налобный КОСМОС 3Вт XPE, 5Вт COB, 1200Mah LI-On, зарядка Micro USB KOCH5WLi-On или эквивалент</t>
  </si>
  <si>
    <t xml:space="preserve">Фонарь ЭРА SDA30M NEW 5хLED, аккумулятор NiMH, блистер Б0020022 или эквивалент</t>
  </si>
  <si>
    <t xml:space="preserve">Хомут пластиковый 8х400мм упак 100шт</t>
  </si>
  <si>
    <t xml:space="preserve">Щит распределительный навесной (1х12м) ЩРН-12-265х310х120</t>
  </si>
  <si>
    <t xml:space="preserve">Электродвигатель 5АИ 80 В2 2.2/3000 IM 3081</t>
  </si>
  <si>
    <t xml:space="preserve">27.11.24.000</t>
  </si>
  <si>
    <t xml:space="preserve">Стоимость заявки (цена Договора):</t>
  </si>
  <si>
    <t xml:space="preserve">Итого без НДС:</t>
  </si>
  <si>
    <t xml:space="preserve">НМЦ:</t>
  </si>
  <si>
    <t xml:space="preserve">Кроме того, НДС:</t>
  </si>
  <si>
    <t xml:space="preserve">Итого с НДС:</t>
  </si>
  <si>
    <t xml:space="preserve">* Если в столбце 8 в отношении закупаемой продукции (с применяемой защитной мерой "Ограничение") указано "Товар отсутствует в реестре" – это означает, что закупаемый товар с характеристиками, соответствующими потребностям Заказчика, отсутствует в Реестре российской промышленной продукции. При заполнении формы Коммерческого предложения в отношении такого товара Участник должен указать наименование страны происхождения предлагаемого товара (без указания номера реестровой записи), за исключением случая, если Участником предлагается к поставке товар, который по состоянию на момент подачи заявки на участие в закупке включен в Реестр российской промышленной продукции (необходимо заполнить соответствующим образом столбцы 6 и 7 Коммерческого предложения).</t>
  </si>
  <si>
    <t xml:space="preserve">(должность подписавшего)</t>
  </si>
  <si>
    <t xml:space="preserve">(подпись)</t>
  </si>
  <si>
    <t xml:space="preserve">М.П.</t>
  </si>
  <si>
    <r>
      <rPr>
        <i val="true"/>
        <sz val="12"/>
        <color rgb="FF000000"/>
        <rFont val="Times New Roman"/>
        <family val="1"/>
        <charset val="1"/>
      </rPr>
      <t xml:space="preserve">[Участник заполняет ячейки, в том числе ячейк</t>
    </r>
    <r>
      <rPr>
        <i val="true"/>
        <sz val="12"/>
        <rFont val="Times New Roman"/>
        <family val="1"/>
        <charset val="204"/>
      </rPr>
      <t xml:space="preserve">и в столбцах 6 и 7 (в соответствии с требованиями столбца 7 Структуры НМЦ), 8, 10,</t>
    </r>
    <r>
      <rPr>
        <i val="true"/>
        <sz val="12"/>
        <color rgb="FF000000"/>
        <rFont val="Times New Roman"/>
        <family val="1"/>
        <charset val="1"/>
      </rPr>
      <t xml:space="preserve"> подсвеченные </t>
    </r>
    <r>
      <rPr>
        <i val="true"/>
        <sz val="12"/>
        <color rgb="FF70AD47"/>
        <rFont val="Times New Roman"/>
        <family val="1"/>
        <charset val="1"/>
      </rPr>
      <t xml:space="preserve">светло-зеленым</t>
    </r>
    <r>
      <rPr>
        <i val="true"/>
        <sz val="12"/>
        <color rgb="FF000000"/>
        <rFont val="Times New Roman"/>
        <family val="1"/>
        <charset val="1"/>
      </rPr>
      <t xml:space="preserve"> цветом</t>
    </r>
    <r>
      <rPr>
        <i val="true"/>
        <sz val="12"/>
        <rFont val="Times New Roman"/>
        <family val="1"/>
        <charset val="1"/>
      </rPr>
      <t xml:space="preserve">. Если Участником предлагается эквивалентная продукция, то в этом случае ее наименование в столбце 2 может быть скорректировано.
Страна происхождения предлагаемого товара / страна регистрации лица выполняющего работу, оказывающего услугу заполняется в соответствии с общероссийским классификатором стран мира.
В столбце 7 при необходимости указывается наименование соответствующего реестра (Реестр российской промышленной продукции; Реестр промышленных товаров государств – членов Евразийского экономического союза, за исключением Российской Федерации; Единый реестр российских программ для электронных вычислительных машин и баз данных; Единый реестр программ для электронных вычислительных машин и баз данных из государств – членов Евразийского экономического союза, за исключением Рос</t>
    </r>
    <r>
      <rPr>
        <i val="true"/>
        <sz val="12"/>
        <color rgb="FF000000"/>
        <rFont val="Times New Roman"/>
        <family val="1"/>
        <charset val="1"/>
      </rPr>
      <t xml:space="preserve">сийской Федерации) и номер реестровой записи.
</t>
    </r>
    <r>
      <rPr>
        <i val="true"/>
        <u val="single"/>
        <sz val="12"/>
        <color rgb="FF000000"/>
        <rFont val="Times New Roman"/>
        <family val="1"/>
        <charset val="204"/>
      </rPr>
      <t xml:space="preserve">Примечание</t>
    </r>
    <r>
      <rPr>
        <i val="true"/>
        <sz val="12"/>
        <color rgb="FF000000"/>
        <rFont val="Times New Roman"/>
        <family val="1"/>
        <charset val="1"/>
      </rPr>
      <t xml:space="preserve">: если в столбце 8 Структуры НМЦ указано "Товар не в реестре" – это означает, что закупаемый товар с характеристиками, соответствующими потребностям Заказчика, отсутствует в реестре российской промышленной продукции. При заполнении формы Коммерческого предложения в отношении такого товара Участник указывает в столбце 6 наименование страны происхождения предлагаемого товара (без заполнения соответствующей ячейки столбца 7), за исключением случая, если Участником предлагается к поставке товар, который по состоянию на момент подачи заявки на участие в закупке включен в реестр российской промышленной продукции (необходимо заполнить соответствующим образом ячейки столбцов 6 и 7).
В столбце 10 при необходимости указать коррективную ставку НДС в процентах.]
</t>
    </r>
    <r>
      <rPr>
        <b val="true"/>
        <i val="true"/>
        <u val="single"/>
        <sz val="12"/>
        <color rgb="FF000000"/>
        <rFont val="Times New Roman"/>
        <family val="1"/>
        <charset val="204"/>
      </rPr>
      <t xml:space="preserve">ВНИМАНИЕ: </t>
    </r>
    <r>
      <rPr>
        <i val="true"/>
        <u val="single"/>
        <sz val="12"/>
        <color rgb="FF000000"/>
        <rFont val="Times New Roman"/>
        <family val="1"/>
        <charset val="204"/>
      </rPr>
      <t xml:space="preserve">указание Участником в Коммерческом предложении кодов ОКПД 2 не требуется. Предлагаемая к поставке продукция должна соответствовать кодам ОКПД 2, указанным в столбце 4 Структуры НМЦ (данные коды будут перенесены в заключаемый по результатам закупки договор)</t>
    </r>
    <r>
      <rPr>
        <i val="true"/>
        <sz val="12"/>
        <color rgb="FF000000"/>
        <rFont val="Times New Roman"/>
        <family val="1"/>
        <charset val="1"/>
      </rPr>
      <t xml:space="preserve">.</t>
    </r>
  </si>
  <si>
    <t xml:space="preserve">Национальный режим предоставляется</t>
  </si>
  <si>
    <t xml:space="preserve">Национальный режим не предоставляется – запрет</t>
  </si>
  <si>
    <t xml:space="preserve">Национальный режим не предоставляется – минимальная обязательная доля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</si>
</sst>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General"/>
    <numFmt numFmtId="166" formatCode="#,##0"/>
    <numFmt numFmtId="167" formatCode="@"/>
    <numFmt numFmtId="168" formatCode="0.00_ ;\-0.00\ "/>
    <numFmt numFmtId="169" formatCode="#,##0.00"/>
    <numFmt numFmtId="170" formatCode="#,###.00"/>
    <numFmt numFmtId="171" formatCode="0%"/>
  </numFmts>
  <fonts count="28">
    <font>
      <sz val="10"/>
      <color rgb="FF000000"/>
      <name val="PT Mono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 val="true"/>
      <sz val="12"/>
      <color rgb="FF000000"/>
      <name val="Times New Roman"/>
      <family val="1"/>
      <charset val="204"/>
    </font>
    <font>
      <i val="true"/>
      <sz val="14"/>
      <color rgb="FF000000"/>
      <name val="Times New Roman"/>
      <family val="1"/>
      <charset val="204"/>
    </font>
    <font>
      <i val="true"/>
      <sz val="13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sz val="12"/>
      <color rgb="FF767171"/>
      <name val="Times New Roman"/>
      <family val="1"/>
      <charset val="204"/>
    </font>
    <font>
      <i val="true"/>
      <sz val="12"/>
      <color rgb="FF767171"/>
      <name val="Times New Roman"/>
      <family val="1"/>
      <charset val="204"/>
    </font>
    <font>
      <b val="true"/>
      <i val="true"/>
      <sz val="12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b val="true"/>
      <i val="true"/>
      <sz val="14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1"/>
    </font>
    <font>
      <i val="true"/>
      <sz val="10"/>
      <color rgb="FF000000"/>
      <name val="Times New Roman"/>
      <family val="1"/>
      <charset val="204"/>
    </font>
    <font>
      <i val="true"/>
      <sz val="12"/>
      <color rgb="FF000000"/>
      <name val="Times New Roman"/>
      <family val="1"/>
      <charset val="1"/>
    </font>
    <font>
      <i val="true"/>
      <sz val="12"/>
      <name val="Times New Roman"/>
      <family val="1"/>
      <charset val="204"/>
    </font>
    <font>
      <i val="true"/>
      <sz val="12"/>
      <color rgb="FF70AD47"/>
      <name val="Times New Roman"/>
      <family val="1"/>
      <charset val="1"/>
    </font>
    <font>
      <i val="true"/>
      <sz val="12"/>
      <name val="Times New Roman"/>
      <family val="1"/>
      <charset val="1"/>
    </font>
    <font>
      <i val="true"/>
      <u val="single"/>
      <sz val="12"/>
      <color rgb="FF000000"/>
      <name val="Times New Roman"/>
      <family val="1"/>
      <charset val="204"/>
    </font>
    <font>
      <b val="true"/>
      <i val="true"/>
      <u val="single"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1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D7"/>
      </patternFill>
    </fill>
    <fill>
      <patternFill patternType="solid">
        <fgColor rgb="FFE2F0D9"/>
        <bgColor rgb="FFDDE8CB"/>
      </patternFill>
    </fill>
    <fill>
      <patternFill patternType="solid">
        <fgColor rgb="FFFBE5D6"/>
        <bgColor rgb="FFE2F0D9"/>
      </patternFill>
    </fill>
    <fill>
      <patternFill patternType="solid">
        <fgColor rgb="FFFFFFCC"/>
        <bgColor rgb="FFFFFFD7"/>
      </patternFill>
    </fill>
    <fill>
      <patternFill patternType="solid">
        <fgColor rgb="FFDDE8CB"/>
        <bgColor rgb="FFE2F0D9"/>
      </patternFill>
    </fill>
    <fill>
      <patternFill patternType="solid">
        <fgColor rgb="FFDEEBF7"/>
        <bgColor rgb="FFE2F0D9"/>
      </patternFill>
    </fill>
    <fill>
      <patternFill patternType="solid">
        <fgColor rgb="FFFFFFD7"/>
        <bgColor rgb="FFFFFFCC"/>
      </patternFill>
    </fill>
    <fill>
      <patternFill patternType="solid">
        <fgColor rgb="FFD0CECE"/>
        <bgColor rgb="FFCCCCFF"/>
      </patternFill>
    </fill>
  </fills>
  <borders count="24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7F7F7F"/>
      </bottom>
      <diagonal/>
    </border>
    <border diagonalUp="false" diagonalDown="false">
      <left style="medium">
        <color rgb="FF7F7F7F"/>
      </left>
      <right/>
      <top style="medium">
        <color rgb="FF7F7F7F"/>
      </top>
      <bottom/>
      <diagonal/>
    </border>
    <border diagonalUp="false" diagonalDown="false">
      <left/>
      <right/>
      <top style="medium">
        <color rgb="FF7F7F7F"/>
      </top>
      <bottom/>
      <diagonal/>
    </border>
    <border diagonalUp="false" diagonalDown="false">
      <left/>
      <right style="medium">
        <color rgb="FF7F7F7F"/>
      </right>
      <top style="medium">
        <color rgb="FF7F7F7F"/>
      </top>
      <bottom/>
      <diagonal/>
    </border>
    <border diagonalUp="false" diagonalDown="false">
      <left style="medium">
        <color rgb="FF7F7F7F"/>
      </left>
      <right/>
      <top/>
      <bottom/>
      <diagonal/>
    </border>
    <border diagonalUp="false" diagonalDown="false">
      <left/>
      <right style="medium">
        <color rgb="FF7F7F7F"/>
      </right>
      <top/>
      <bottom/>
      <diagonal/>
    </border>
    <border diagonalUp="false" diagonalDown="false">
      <left/>
      <right/>
      <top/>
      <bottom style="thin">
        <color rgb="FF7F7F7F"/>
      </bottom>
      <diagonal/>
    </border>
    <border diagonalUp="false" diagonalDown="false">
      <left/>
      <right/>
      <top style="thin">
        <color rgb="FF7F7F7F"/>
      </top>
      <bottom style="thin">
        <color rgb="FF7F7F7F"/>
      </bottom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 diagonalUp="false" diagonalDown="false">
      <left style="thin">
        <color rgb="FF7F7F7F"/>
      </left>
      <right/>
      <top/>
      <bottom style="thin">
        <color rgb="FF7F7F7F"/>
      </bottom>
      <diagonal/>
    </border>
    <border diagonalUp="false" diagonalDown="false">
      <left/>
      <right style="thin">
        <color rgb="FF7F7F7F"/>
      </right>
      <top/>
      <bottom style="thin">
        <color rgb="FF7F7F7F"/>
      </bottom>
      <diagonal/>
    </border>
    <border diagonalUp="false" diagonalDown="false">
      <left style="thin">
        <color rgb="FF7F7F7F"/>
      </left>
      <right/>
      <top style="thin">
        <color rgb="FF7F7F7F"/>
      </top>
      <bottom style="thin">
        <color rgb="FF7F7F7F"/>
      </bottom>
      <diagonal/>
    </border>
    <border diagonalUp="false" diagonalDown="false">
      <left/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/>
      <right/>
      <top style="thin">
        <color rgb="FF7F7F7F"/>
      </top>
      <bottom/>
      <diagonal/>
    </border>
    <border diagonalUp="false" diagonalDown="false">
      <left style="medium">
        <color rgb="FF7F7F7F"/>
      </left>
      <right/>
      <top/>
      <bottom style="medium">
        <color rgb="FF7F7F7F"/>
      </bottom>
      <diagonal/>
    </border>
    <border diagonalUp="false" diagonalDown="false">
      <left/>
      <right style="medium">
        <color rgb="FF7F7F7F"/>
      </right>
      <top/>
      <bottom style="medium">
        <color rgb="FF7F7F7F"/>
      </bottom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0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center" textRotation="0" wrapText="false" indent="0" shrinkToFit="false"/>
      <protection locked="false" hidden="false"/>
    </xf>
    <xf numFmtId="164" fontId="8" fillId="0" borderId="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9" fillId="2" borderId="0" xfId="0" applyFont="true" applyBorder="false" applyAlignment="true" applyProtection="true">
      <alignment horizontal="general" vertical="center" textRotation="0" wrapText="true" indent="0" shrinkToFit="false"/>
      <protection locked="false" hidden="false"/>
    </xf>
    <xf numFmtId="164" fontId="5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general" vertical="center" textRotation="0" wrapText="true" indent="0" shrinkToFit="false"/>
      <protection locked="false" hidden="false"/>
    </xf>
    <xf numFmtId="164" fontId="9" fillId="2" borderId="0" xfId="0" applyFont="true" applyBorder="false" applyAlignment="true" applyProtection="true">
      <alignment horizontal="right" vertical="center" textRotation="0" wrapText="true" indent="0" shrinkToFit="false"/>
      <protection locked="false" hidden="false"/>
    </xf>
    <xf numFmtId="164" fontId="5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3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6" fillId="2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3" borderId="7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3" borderId="8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5" fillId="0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4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5" fillId="0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4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5" fontId="5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5" fillId="0" borderId="9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6" fontId="5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3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3" borderId="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8" fontId="5" fillId="3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5" fillId="3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5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6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0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8" fillId="0" borderId="1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5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5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4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0" fontId="6" fillId="0" borderId="1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9" fontId="6" fillId="0" borderId="12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5" fillId="3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9" fillId="3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3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6" fillId="0" borderId="12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5" borderId="12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3" borderId="12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6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6" borderId="12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6" fillId="5" borderId="1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6" fillId="5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7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6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1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8" fillId="0" borderId="1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9" fontId="5" fillId="0" borderId="0" xfId="0" applyFont="true" applyBorder="false" applyAlignment="true" applyProtection="true">
      <alignment horizontal="left" vertical="center" textRotation="0" wrapText="false" indent="0" shrinkToFit="false"/>
      <protection locked="false" hidden="false"/>
    </xf>
    <xf numFmtId="164" fontId="19" fillId="8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1" fillId="0" borderId="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11" fillId="0" borderId="1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11" fillId="0" borderId="1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11" fillId="0" borderId="17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1" fillId="0" borderId="7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5" fillId="0" borderId="18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9" fontId="15" fillId="0" borderId="1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71" fontId="11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1" fillId="0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11" fillId="0" borderId="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71" fontId="15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15" fillId="0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11" fillId="0" borderId="1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1" fillId="0" borderId="8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5" fillId="0" borderId="2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9" fontId="6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5" fillId="3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3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0" fillId="0" borderId="2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2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2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1" fillId="9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27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 2" xfId="20"/>
    <cellStyle name="Обычный 2 3" xfId="21"/>
  </cellStyles>
  <dxfs count="8"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FFDDE8CB"/>
        </patternFill>
      </fill>
    </dxf>
    <dxf>
      <fill>
        <patternFill patternType="solid">
          <fgColor rgb="FFE2F0D9"/>
        </patternFill>
      </fill>
    </dxf>
    <dxf>
      <fill>
        <patternFill patternType="solid">
          <fgColor rgb="FFFFFFCC"/>
        </patternFill>
      </fill>
    </dxf>
    <dxf>
      <fill>
        <patternFill patternType="solid">
          <fgColor rgb="FFFFFFD7"/>
        </patternFill>
      </fill>
    </dxf>
    <dxf>
      <fill>
        <patternFill patternType="solid">
          <fgColor rgb="FFDEEBF7"/>
        </patternFill>
      </fill>
    </dxf>
    <dxf>
      <fill>
        <patternFill patternType="solid">
          <fgColor rgb="FFFBE5D6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7F7F7F"/>
      <rgbColor rgb="FF9999FF"/>
      <rgbColor rgb="FF993366"/>
      <rgbColor rgb="FFFFFF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DE8CB"/>
      <rgbColor rgb="FFE2F0D9"/>
      <rgbColor rgb="FFFFFFD7"/>
      <rgbColor rgb="FF99CCFF"/>
      <rgbColor rgb="FFFF99CC"/>
      <rgbColor rgb="FFCC99FF"/>
      <rgbColor rgb="FFFBE5D6"/>
      <rgbColor rgb="FF3366FF"/>
      <rgbColor rgb="FF33CCCC"/>
      <rgbColor rgb="FF99CC00"/>
      <rgbColor rgb="FFFFCC00"/>
      <rgbColor rgb="FFFF9900"/>
      <rgbColor rgb="FFFF6600"/>
      <rgbColor rgb="FF767171"/>
      <rgbColor rgb="FF70AD47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B248"/>
  <sheetViews>
    <sheetView showFormulas="false" showGridLines="false" showRowColHeaders="true" showZeros="true" rightToLeft="false" tabSelected="true" showOutlineSymbols="true" defaultGridColor="true" view="normal" topLeftCell="L55" colorId="64" zoomScale="60" zoomScaleNormal="60" zoomScalePageLayoutView="100" workbookViewId="0">
      <selection pane="topLeft" activeCell="S70" activeCellId="0" sqref="S70"/>
    </sheetView>
  </sheetViews>
  <sheetFormatPr defaultColWidth="18.5703125" defaultRowHeight="18.75" zeroHeight="false" outlineLevelRow="0" outlineLevelCol="0"/>
  <cols>
    <col collapsed="false" customWidth="true" hidden="false" outlineLevel="0" max="2" min="1" style="1" width="4.57"/>
    <col collapsed="false" customWidth="true" hidden="false" outlineLevel="0" max="3" min="3" style="1" width="6.57"/>
    <col collapsed="false" customWidth="true" hidden="false" outlineLevel="0" max="4" min="4" style="1" width="72.57"/>
    <col collapsed="false" customWidth="true" hidden="false" outlineLevel="0" max="5" min="5" style="2" width="58.29"/>
    <col collapsed="false" customWidth="true" hidden="false" outlineLevel="0" max="7" min="6" style="1" width="14.57"/>
    <col collapsed="false" customWidth="true" hidden="false" outlineLevel="0" max="8" min="8" style="1" width="27.86"/>
    <col collapsed="false" customWidth="true" hidden="false" outlineLevel="0" max="9" min="9" style="1" width="35.14"/>
    <col collapsed="false" customWidth="true" hidden="false" outlineLevel="0" max="10" min="10" style="1" width="33.43"/>
    <col collapsed="false" customWidth="true" hidden="false" outlineLevel="0" max="11" min="11" style="1" width="23.14"/>
    <col collapsed="false" customWidth="false" hidden="false" outlineLevel="0" max="13" min="12" style="1" width="18.57"/>
    <col collapsed="false" customWidth="true" hidden="false" outlineLevel="0" max="16" min="14" style="1" width="4.57"/>
    <col collapsed="false" customWidth="true" hidden="false" outlineLevel="0" max="17" min="17" style="1" width="6.57"/>
    <col collapsed="false" customWidth="true" hidden="false" outlineLevel="0" max="18" min="18" style="3" width="97"/>
    <col collapsed="false" customWidth="true" hidden="false" outlineLevel="0" max="19" min="19" style="2" width="59.57"/>
    <col collapsed="false" customWidth="true" hidden="false" outlineLevel="0" max="20" min="20" style="3" width="24.57"/>
    <col collapsed="false" customWidth="true" hidden="false" outlineLevel="0" max="21" min="21" style="3" width="14.71"/>
    <col collapsed="false" customWidth="true" hidden="false" outlineLevel="0" max="22" min="22" style="3" width="17.42"/>
    <col collapsed="false" customWidth="true" hidden="false" outlineLevel="0" max="24" min="23" style="1" width="34.71"/>
    <col collapsed="false" customWidth="true" hidden="false" outlineLevel="0" max="25" min="25" style="3" width="20.57"/>
    <col collapsed="false" customWidth="true" hidden="false" outlineLevel="0" max="26" min="26" style="4" width="20.57"/>
    <col collapsed="false" customWidth="false" hidden="false" outlineLevel="0" max="27" min="27" style="5" width="18.57"/>
    <col collapsed="false" customWidth="false" hidden="false" outlineLevel="0" max="16384" min="28" style="1" width="18.57"/>
  </cols>
  <sheetData>
    <row r="1" s="6" customFormat="true" ht="63" hidden="true" customHeight="true" outlineLevel="0" collapsed="false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5"/>
    </row>
    <row r="2" customFormat="false" ht="16.5" hidden="true" customHeight="true" outlineLevel="0" collapsed="false">
      <c r="B2" s="8"/>
      <c r="C2" s="8"/>
      <c r="D2" s="8"/>
      <c r="E2" s="9"/>
      <c r="F2" s="8"/>
      <c r="G2" s="8"/>
      <c r="H2" s="8"/>
      <c r="I2" s="8"/>
      <c r="J2" s="8"/>
      <c r="K2" s="8"/>
      <c r="L2" s="8"/>
      <c r="M2" s="8"/>
      <c r="Q2" s="10"/>
      <c r="R2" s="11"/>
      <c r="S2" s="12"/>
      <c r="T2" s="11"/>
      <c r="U2" s="11"/>
      <c r="V2" s="11"/>
      <c r="W2" s="13"/>
      <c r="X2" s="13"/>
      <c r="Y2" s="11"/>
      <c r="Z2" s="14"/>
    </row>
    <row r="3" customFormat="false" ht="47.25" hidden="true" customHeight="true" outlineLevel="0" collapsed="false">
      <c r="B3" s="15"/>
      <c r="C3" s="16"/>
      <c r="D3" s="16"/>
      <c r="E3" s="17"/>
      <c r="F3" s="16"/>
      <c r="G3" s="16"/>
      <c r="H3" s="16"/>
      <c r="I3" s="16"/>
      <c r="J3" s="16"/>
      <c r="K3" s="16"/>
      <c r="L3" s="16"/>
      <c r="M3" s="16"/>
      <c r="N3" s="18"/>
    </row>
    <row r="4" customFormat="false" ht="15.75" hidden="false" customHeight="true" outlineLevel="0" collapsed="false">
      <c r="B4" s="19"/>
      <c r="C4" s="20" t="s">
        <v>0</v>
      </c>
      <c r="D4" s="20"/>
      <c r="F4" s="20"/>
      <c r="G4" s="20"/>
      <c r="H4" s="20"/>
      <c r="N4" s="21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customFormat="false" ht="15.75" hidden="false" customHeight="true" outlineLevel="0" collapsed="false">
      <c r="B5" s="19"/>
      <c r="C5" s="23" t="s">
        <v>1</v>
      </c>
      <c r="D5" s="23"/>
      <c r="F5" s="20"/>
      <c r="G5" s="20"/>
      <c r="H5" s="20"/>
      <c r="N5" s="21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customFormat="false" ht="24" hidden="false" customHeight="true" outlineLevel="0" collapsed="false">
      <c r="B6" s="19"/>
      <c r="F6" s="20"/>
      <c r="G6" s="20"/>
      <c r="H6" s="20"/>
      <c r="N6" s="21"/>
      <c r="Q6" s="10"/>
      <c r="R6" s="24"/>
    </row>
    <row r="7" customFormat="false" ht="15.75" hidden="false" customHeight="false" outlineLevel="0" collapsed="false">
      <c r="B7" s="19"/>
      <c r="C7" s="25" t="s">
        <v>2</v>
      </c>
      <c r="D7" s="25"/>
      <c r="E7" s="25"/>
      <c r="F7" s="25"/>
      <c r="G7" s="25"/>
      <c r="H7" s="25"/>
      <c r="I7" s="25"/>
      <c r="J7" s="25"/>
      <c r="K7" s="25"/>
      <c r="L7" s="25"/>
      <c r="M7" s="25"/>
      <c r="N7" s="21"/>
      <c r="Q7" s="25" t="s">
        <v>3</v>
      </c>
      <c r="R7" s="25"/>
      <c r="S7" s="25"/>
      <c r="T7" s="25"/>
      <c r="U7" s="25"/>
      <c r="V7" s="25"/>
      <c r="W7" s="25"/>
      <c r="X7" s="25"/>
      <c r="Y7" s="25"/>
      <c r="Z7" s="25"/>
    </row>
    <row r="8" customFormat="false" ht="24" hidden="false" customHeight="true" outlineLevel="0" collapsed="false">
      <c r="B8" s="19"/>
      <c r="N8" s="21"/>
    </row>
    <row r="9" customFormat="false" ht="24" hidden="false" customHeight="true" outlineLevel="0" collapsed="false">
      <c r="B9" s="19"/>
      <c r="C9" s="26" t="s">
        <v>4</v>
      </c>
      <c r="D9" s="26"/>
      <c r="E9" s="27"/>
      <c r="F9" s="27"/>
      <c r="G9" s="27"/>
      <c r="N9" s="21"/>
    </row>
    <row r="10" customFormat="false" ht="24" hidden="false" customHeight="true" outlineLevel="0" collapsed="false">
      <c r="B10" s="19"/>
      <c r="C10" s="26" t="s">
        <v>5</v>
      </c>
      <c r="D10" s="26"/>
      <c r="E10" s="28"/>
      <c r="F10" s="28"/>
      <c r="G10" s="28"/>
      <c r="N10" s="21"/>
      <c r="R10" s="3" t="s">
        <v>6</v>
      </c>
    </row>
    <row r="11" customFormat="false" ht="24" hidden="false" customHeight="true" outlineLevel="0" collapsed="false">
      <c r="B11" s="19"/>
      <c r="C11" s="26" t="s">
        <v>7</v>
      </c>
      <c r="D11" s="26"/>
      <c r="E11" s="28"/>
      <c r="F11" s="28"/>
      <c r="G11" s="28"/>
      <c r="N11" s="21"/>
      <c r="R11" s="29" t="s">
        <v>8</v>
      </c>
    </row>
    <row r="12" customFormat="false" ht="18.75" hidden="false" customHeight="false" outlineLevel="0" collapsed="false">
      <c r="B12" s="19"/>
      <c r="N12" s="21"/>
    </row>
    <row r="13" customFormat="false" ht="244.5" hidden="false" customHeight="true" outlineLevel="0" collapsed="false">
      <c r="B13" s="19"/>
      <c r="C13" s="30" t="s">
        <v>9</v>
      </c>
      <c r="D13" s="30" t="s">
        <v>10</v>
      </c>
      <c r="E13" s="30" t="s">
        <v>11</v>
      </c>
      <c r="F13" s="30" t="s">
        <v>12</v>
      </c>
      <c r="G13" s="30" t="s">
        <v>13</v>
      </c>
      <c r="H13" s="30" t="s">
        <v>14</v>
      </c>
      <c r="I13" s="30" t="s">
        <v>15</v>
      </c>
      <c r="J13" s="30" t="s">
        <v>16</v>
      </c>
      <c r="K13" s="30" t="s">
        <v>17</v>
      </c>
      <c r="L13" s="30" t="s">
        <v>18</v>
      </c>
      <c r="M13" s="30" t="s">
        <v>19</v>
      </c>
      <c r="N13" s="21"/>
      <c r="Q13" s="31" t="s">
        <v>9</v>
      </c>
      <c r="R13" s="32" t="s">
        <v>20</v>
      </c>
      <c r="S13" s="31" t="s">
        <v>21</v>
      </c>
      <c r="T13" s="32" t="s">
        <v>22</v>
      </c>
      <c r="U13" s="32" t="s">
        <v>12</v>
      </c>
      <c r="V13" s="32" t="s">
        <v>13</v>
      </c>
      <c r="W13" s="33" t="s">
        <v>23</v>
      </c>
      <c r="X13" s="33" t="s">
        <v>24</v>
      </c>
      <c r="Y13" s="32" t="s">
        <v>25</v>
      </c>
      <c r="Z13" s="32" t="s">
        <v>26</v>
      </c>
    </row>
    <row r="14" s="34" customFormat="true" ht="29.25" hidden="false" customHeight="true" outlineLevel="0" collapsed="false">
      <c r="B14" s="35"/>
      <c r="C14" s="30" t="n">
        <v>1</v>
      </c>
      <c r="D14" s="30" t="n">
        <v>2</v>
      </c>
      <c r="E14" s="30" t="n">
        <v>3</v>
      </c>
      <c r="F14" s="30" t="n">
        <v>4</v>
      </c>
      <c r="G14" s="30" t="n">
        <v>5</v>
      </c>
      <c r="H14" s="30" t="n">
        <v>6</v>
      </c>
      <c r="I14" s="30" t="n">
        <v>7</v>
      </c>
      <c r="J14" s="30" t="n">
        <v>8</v>
      </c>
      <c r="K14" s="30" t="n">
        <v>9</v>
      </c>
      <c r="L14" s="30" t="n">
        <v>10</v>
      </c>
      <c r="M14" s="30" t="n">
        <v>11</v>
      </c>
      <c r="N14" s="36"/>
      <c r="Q14" s="37" t="n">
        <v>1</v>
      </c>
      <c r="R14" s="38" t="n">
        <v>2</v>
      </c>
      <c r="S14" s="37" t="n">
        <v>3</v>
      </c>
      <c r="T14" s="38" t="n">
        <v>4</v>
      </c>
      <c r="U14" s="38" t="n">
        <v>5</v>
      </c>
      <c r="V14" s="37" t="n">
        <v>6</v>
      </c>
      <c r="W14" s="39" t="n">
        <v>7</v>
      </c>
      <c r="X14" s="39" t="n">
        <v>8</v>
      </c>
      <c r="Y14" s="38" t="n">
        <v>9</v>
      </c>
      <c r="Z14" s="38" t="n">
        <v>10</v>
      </c>
      <c r="AA14" s="40"/>
    </row>
    <row r="15" s="6" customFormat="true" ht="39" hidden="false" customHeight="true" outlineLevel="0" collapsed="false">
      <c r="B15" s="41"/>
      <c r="C15" s="42" t="n">
        <f aca="false">Q15</f>
        <v>1</v>
      </c>
      <c r="D15" s="43" t="str">
        <f aca="false">R15</f>
        <v>Агрегат 1К100-80-160а с двигателем 15,0кВт</v>
      </c>
      <c r="E15" s="42" t="str">
        <f aca="false">S15</f>
        <v>Национальный режим не предоставляется – ограничение</v>
      </c>
      <c r="F15" s="42" t="str">
        <f aca="false">U15</f>
        <v>шт</v>
      </c>
      <c r="G15" s="44" t="n">
        <f aca="false">V15</f>
        <v>1</v>
      </c>
      <c r="H15" s="45" t="s">
        <v>27</v>
      </c>
      <c r="I15" s="46" t="s">
        <v>27</v>
      </c>
      <c r="J15" s="46"/>
      <c r="K15" s="47" t="n">
        <f aca="false">Y15</f>
        <v>64029</v>
      </c>
      <c r="L15" s="48" t="n">
        <v>0</v>
      </c>
      <c r="M15" s="49" t="n">
        <f aca="false">G15*L15</f>
        <v>0</v>
      </c>
      <c r="N15" s="50"/>
      <c r="Q15" s="51" t="n">
        <v>1</v>
      </c>
      <c r="R15" s="52" t="s">
        <v>28</v>
      </c>
      <c r="S15" s="53" t="s">
        <v>29</v>
      </c>
      <c r="T15" s="54" t="s">
        <v>30</v>
      </c>
      <c r="U15" s="55" t="s">
        <v>31</v>
      </c>
      <c r="V15" s="56" t="n">
        <v>1</v>
      </c>
      <c r="W15" s="57" t="s">
        <v>32</v>
      </c>
      <c r="X15" s="57"/>
      <c r="Y15" s="58" t="n">
        <v>64029</v>
      </c>
      <c r="Z15" s="59" t="n">
        <f aca="false">V15*Y15</f>
        <v>64029</v>
      </c>
      <c r="AA15" s="5"/>
    </row>
    <row r="16" s="6" customFormat="true" ht="39" hidden="false" customHeight="true" outlineLevel="0" collapsed="false">
      <c r="B16" s="41"/>
      <c r="C16" s="42" t="n">
        <f aca="false">Q16</f>
        <v>2</v>
      </c>
      <c r="D16" s="43" t="str">
        <f aca="false">R16</f>
        <v>Амперметр Э8030-М1 (~2,5 ┴, 400 А, 50 Гц)</v>
      </c>
      <c r="E16" s="42" t="str">
        <f aca="false">S16</f>
        <v>Национальный режим не предоставляется – ограничение</v>
      </c>
      <c r="F16" s="42" t="str">
        <f aca="false">U16</f>
        <v>шт</v>
      </c>
      <c r="G16" s="44" t="n">
        <f aca="false">V16</f>
        <v>3</v>
      </c>
      <c r="H16" s="45" t="s">
        <v>27</v>
      </c>
      <c r="I16" s="46" t="s">
        <v>27</v>
      </c>
      <c r="J16" s="46"/>
      <c r="K16" s="47" t="n">
        <f aca="false">Y16</f>
        <v>820</v>
      </c>
      <c r="L16" s="48" t="n">
        <v>0</v>
      </c>
      <c r="M16" s="49" t="n">
        <f aca="false">G16*L16</f>
        <v>0</v>
      </c>
      <c r="N16" s="50"/>
      <c r="Q16" s="51" t="n">
        <v>2</v>
      </c>
      <c r="R16" s="52" t="s">
        <v>33</v>
      </c>
      <c r="S16" s="53" t="s">
        <v>29</v>
      </c>
      <c r="T16" s="54" t="s">
        <v>34</v>
      </c>
      <c r="U16" s="55" t="s">
        <v>31</v>
      </c>
      <c r="V16" s="56" t="n">
        <v>3</v>
      </c>
      <c r="W16" s="57" t="s">
        <v>32</v>
      </c>
      <c r="X16" s="57"/>
      <c r="Y16" s="58" t="n">
        <v>820</v>
      </c>
      <c r="Z16" s="59" t="n">
        <f aca="false">V16*Y16</f>
        <v>2460</v>
      </c>
      <c r="AA16" s="5"/>
    </row>
    <row r="17" s="6" customFormat="true" ht="39" hidden="false" customHeight="true" outlineLevel="0" collapsed="false">
      <c r="B17" s="41"/>
      <c r="C17" s="42" t="n">
        <f aca="false">Q17</f>
        <v>3</v>
      </c>
      <c r="D17" s="43" t="str">
        <f aca="false">R17</f>
        <v>Батарейка алкалиновая АА GP Super Alkaline G-Tech, набор 8 шт. GP 15A-CR8</v>
      </c>
      <c r="E17" s="42" t="str">
        <f aca="false">S17</f>
        <v>Национальный режим не предоставляется – преимущество</v>
      </c>
      <c r="F17" s="42" t="str">
        <f aca="false">U17</f>
        <v>шт</v>
      </c>
      <c r="G17" s="44" t="n">
        <f aca="false">V17</f>
        <v>9</v>
      </c>
      <c r="H17" s="45" t="s">
        <v>27</v>
      </c>
      <c r="I17" s="46" t="s">
        <v>27</v>
      </c>
      <c r="J17" s="46"/>
      <c r="K17" s="47" t="n">
        <f aca="false">Y17</f>
        <v>500</v>
      </c>
      <c r="L17" s="48" t="n">
        <v>0</v>
      </c>
      <c r="M17" s="49" t="n">
        <f aca="false">G17*L17</f>
        <v>0</v>
      </c>
      <c r="N17" s="50"/>
      <c r="Q17" s="51" t="n">
        <v>3</v>
      </c>
      <c r="R17" s="52" t="s">
        <v>35</v>
      </c>
      <c r="S17" s="60" t="s">
        <v>36</v>
      </c>
      <c r="T17" s="61" t="s">
        <v>37</v>
      </c>
      <c r="U17" s="55" t="s">
        <v>31</v>
      </c>
      <c r="V17" s="56" t="n">
        <v>9</v>
      </c>
      <c r="W17" s="57" t="s">
        <v>32</v>
      </c>
      <c r="X17" s="57"/>
      <c r="Y17" s="58" t="n">
        <v>500</v>
      </c>
      <c r="Z17" s="59" t="n">
        <f aca="false">V17*Y17</f>
        <v>4500</v>
      </c>
      <c r="AA17" s="5"/>
    </row>
    <row r="18" s="6" customFormat="true" ht="39" hidden="false" customHeight="true" outlineLevel="0" collapsed="false">
      <c r="B18" s="41"/>
      <c r="C18" s="42" t="n">
        <f aca="false">Q18</f>
        <v>4</v>
      </c>
      <c r="D18" s="43" t="str">
        <f aca="false">R18</f>
        <v>Батарейка ProMega АА 20 штук в упаковке</v>
      </c>
      <c r="E18" s="42" t="str">
        <f aca="false">S18</f>
        <v>Национальный режим не предоставляется – преимущество</v>
      </c>
      <c r="F18" s="42" t="str">
        <f aca="false">U18</f>
        <v>шт</v>
      </c>
      <c r="G18" s="44" t="n">
        <f aca="false">V18</f>
        <v>10</v>
      </c>
      <c r="H18" s="45" t="s">
        <v>27</v>
      </c>
      <c r="I18" s="46" t="s">
        <v>27</v>
      </c>
      <c r="J18" s="46"/>
      <c r="K18" s="47" t="n">
        <f aca="false">Y18</f>
        <v>1000</v>
      </c>
      <c r="L18" s="48" t="n">
        <v>0</v>
      </c>
      <c r="M18" s="49" t="n">
        <f aca="false">G18*L18</f>
        <v>0</v>
      </c>
      <c r="N18" s="50"/>
      <c r="Q18" s="51" t="n">
        <v>4</v>
      </c>
      <c r="R18" s="52" t="s">
        <v>38</v>
      </c>
      <c r="S18" s="60" t="s">
        <v>36</v>
      </c>
      <c r="T18" s="61" t="s">
        <v>37</v>
      </c>
      <c r="U18" s="55" t="s">
        <v>31</v>
      </c>
      <c r="V18" s="56" t="n">
        <v>10</v>
      </c>
      <c r="W18" s="57" t="s">
        <v>32</v>
      </c>
      <c r="X18" s="57"/>
      <c r="Y18" s="58" t="n">
        <v>1000</v>
      </c>
      <c r="Z18" s="59" t="n">
        <f aca="false">V18*Y18</f>
        <v>10000</v>
      </c>
      <c r="AA18" s="5"/>
    </row>
    <row r="19" s="6" customFormat="true" ht="39" hidden="false" customHeight="true" outlineLevel="0" collapsed="false">
      <c r="B19" s="41"/>
      <c r="C19" s="42" t="n">
        <f aca="false">Q19</f>
        <v>5</v>
      </c>
      <c r="D19" s="43" t="str">
        <f aca="false">R19</f>
        <v>Батарейка ААA Super Alkaline 24А GP 24A-2CR4 (4 шт. в блистере)</v>
      </c>
      <c r="E19" s="42" t="str">
        <f aca="false">S19</f>
        <v>Национальный режим не предоставляется – преимущество</v>
      </c>
      <c r="F19" s="42" t="str">
        <f aca="false">U19</f>
        <v>шт</v>
      </c>
      <c r="G19" s="44" t="n">
        <f aca="false">V19</f>
        <v>3</v>
      </c>
      <c r="H19" s="45" t="s">
        <v>27</v>
      </c>
      <c r="I19" s="46" t="s">
        <v>27</v>
      </c>
      <c r="J19" s="46"/>
      <c r="K19" s="47" t="n">
        <f aca="false">Y19</f>
        <v>300</v>
      </c>
      <c r="L19" s="48" t="n">
        <v>0</v>
      </c>
      <c r="M19" s="49" t="n">
        <f aca="false">G19*L19</f>
        <v>0</v>
      </c>
      <c r="N19" s="50"/>
      <c r="Q19" s="51" t="n">
        <v>5</v>
      </c>
      <c r="R19" s="52" t="s">
        <v>39</v>
      </c>
      <c r="S19" s="60" t="s">
        <v>36</v>
      </c>
      <c r="T19" s="61" t="s">
        <v>37</v>
      </c>
      <c r="U19" s="55" t="s">
        <v>31</v>
      </c>
      <c r="V19" s="56" t="n">
        <v>3</v>
      </c>
      <c r="W19" s="57" t="s">
        <v>32</v>
      </c>
      <c r="X19" s="57"/>
      <c r="Y19" s="58" t="n">
        <v>300</v>
      </c>
      <c r="Z19" s="59" t="n">
        <f aca="false">V19*Y19</f>
        <v>900</v>
      </c>
      <c r="AA19" s="5"/>
    </row>
    <row r="20" s="6" customFormat="true" ht="39" hidden="false" customHeight="true" outlineLevel="0" collapsed="false">
      <c r="B20" s="41"/>
      <c r="C20" s="42" t="n">
        <f aca="false">Q20</f>
        <v>6</v>
      </c>
      <c r="D20" s="43" t="str">
        <f aca="false">R20</f>
        <v>Батарейка АА аккумуляторная, аккумуляторы, 2100 мАч  12штук в упак.</v>
      </c>
      <c r="E20" s="42" t="str">
        <f aca="false">S20</f>
        <v>Национальный режим не предоставляется – преимущество</v>
      </c>
      <c r="F20" s="42" t="str">
        <f aca="false">U20</f>
        <v>шт</v>
      </c>
      <c r="G20" s="44" t="n">
        <f aca="false">V20</f>
        <v>1</v>
      </c>
      <c r="H20" s="45" t="s">
        <v>27</v>
      </c>
      <c r="I20" s="46" t="s">
        <v>27</v>
      </c>
      <c r="J20" s="46"/>
      <c r="K20" s="47" t="n">
        <f aca="false">Y20</f>
        <v>2800</v>
      </c>
      <c r="L20" s="48" t="n">
        <v>0</v>
      </c>
      <c r="M20" s="49" t="n">
        <f aca="false">G20*L20</f>
        <v>0</v>
      </c>
      <c r="N20" s="50"/>
      <c r="Q20" s="51" t="n">
        <v>6</v>
      </c>
      <c r="R20" s="52" t="s">
        <v>40</v>
      </c>
      <c r="S20" s="60" t="s">
        <v>36</v>
      </c>
      <c r="T20" s="61" t="s">
        <v>37</v>
      </c>
      <c r="U20" s="55" t="s">
        <v>31</v>
      </c>
      <c r="V20" s="56" t="n">
        <v>1</v>
      </c>
      <c r="W20" s="57" t="s">
        <v>32</v>
      </c>
      <c r="X20" s="57"/>
      <c r="Y20" s="58" t="n">
        <v>2800</v>
      </c>
      <c r="Z20" s="59" t="n">
        <f aca="false">V20*Y20</f>
        <v>2800</v>
      </c>
      <c r="AA20" s="5"/>
    </row>
    <row r="21" s="6" customFormat="true" ht="39" hidden="false" customHeight="true" outlineLevel="0" collapsed="false">
      <c r="B21" s="41"/>
      <c r="C21" s="42" t="n">
        <f aca="false">Q21</f>
        <v>7</v>
      </c>
      <c r="D21" s="43" t="str">
        <f aca="false">R21</f>
        <v>Батарейка ААА аккумуляторная, аккумуляторы, 1000 мАч  12штук в упак.</v>
      </c>
      <c r="E21" s="42" t="str">
        <f aca="false">S21</f>
        <v>Национальный режим не предоставляется – преимущество</v>
      </c>
      <c r="F21" s="42" t="str">
        <f aca="false">U21</f>
        <v>шт</v>
      </c>
      <c r="G21" s="44" t="n">
        <f aca="false">V21</f>
        <v>1</v>
      </c>
      <c r="H21" s="45" t="s">
        <v>27</v>
      </c>
      <c r="I21" s="46" t="s">
        <v>27</v>
      </c>
      <c r="J21" s="46"/>
      <c r="K21" s="47" t="n">
        <f aca="false">Y21</f>
        <v>4000</v>
      </c>
      <c r="L21" s="48" t="n">
        <v>0</v>
      </c>
      <c r="M21" s="49" t="n">
        <f aca="false">G21*L21</f>
        <v>0</v>
      </c>
      <c r="N21" s="50"/>
      <c r="Q21" s="51" t="n">
        <v>7</v>
      </c>
      <c r="R21" s="52" t="s">
        <v>41</v>
      </c>
      <c r="S21" s="60" t="s">
        <v>36</v>
      </c>
      <c r="T21" s="61" t="s">
        <v>37</v>
      </c>
      <c r="U21" s="55" t="s">
        <v>31</v>
      </c>
      <c r="V21" s="56" t="n">
        <v>1</v>
      </c>
      <c r="W21" s="57" t="s">
        <v>32</v>
      </c>
      <c r="X21" s="57"/>
      <c r="Y21" s="58" t="n">
        <v>4000</v>
      </c>
      <c r="Z21" s="59" t="n">
        <f aca="false">V21*Y21</f>
        <v>4000</v>
      </c>
      <c r="AA21" s="5"/>
    </row>
    <row r="22" s="6" customFormat="true" ht="39" hidden="false" customHeight="true" outlineLevel="0" collapsed="false">
      <c r="B22" s="41"/>
      <c r="C22" s="42" t="n">
        <f aca="false">Q22</f>
        <v>8</v>
      </c>
      <c r="D22" s="43" t="str">
        <f aca="false">R22</f>
        <v>Бирка маркировочная без информации 50×80, нержавеющая сталь (T02-1307MS)</v>
      </c>
      <c r="E22" s="42" t="str">
        <f aca="false">S22</f>
        <v>Национальный режим не предоставляется – преимущество</v>
      </c>
      <c r="F22" s="42" t="str">
        <f aca="false">U22</f>
        <v>шт</v>
      </c>
      <c r="G22" s="44" t="n">
        <f aca="false">V22</f>
        <v>1050</v>
      </c>
      <c r="H22" s="45" t="s">
        <v>27</v>
      </c>
      <c r="I22" s="46" t="s">
        <v>27</v>
      </c>
      <c r="J22" s="46"/>
      <c r="K22" s="47" t="n">
        <f aca="false">Y22</f>
        <v>41</v>
      </c>
      <c r="L22" s="48" t="n">
        <v>0</v>
      </c>
      <c r="M22" s="49" t="n">
        <f aca="false">G22*L22</f>
        <v>0</v>
      </c>
      <c r="N22" s="50"/>
      <c r="Q22" s="51" t="n">
        <v>8</v>
      </c>
      <c r="R22" s="52" t="s">
        <v>42</v>
      </c>
      <c r="S22" s="60" t="s">
        <v>36</v>
      </c>
      <c r="T22" s="61" t="s">
        <v>43</v>
      </c>
      <c r="U22" s="55" t="s">
        <v>31</v>
      </c>
      <c r="V22" s="56" t="n">
        <v>1050</v>
      </c>
      <c r="W22" s="57" t="s">
        <v>32</v>
      </c>
      <c r="X22" s="57"/>
      <c r="Y22" s="58" t="n">
        <v>41</v>
      </c>
      <c r="Z22" s="59" t="n">
        <f aca="false">V22*Y22</f>
        <v>43050</v>
      </c>
      <c r="AA22" s="5"/>
    </row>
    <row r="23" s="6" customFormat="true" ht="39" hidden="false" customHeight="true" outlineLevel="0" collapsed="false">
      <c r="B23" s="41"/>
      <c r="C23" s="42" t="n">
        <f aca="false">Q23</f>
        <v>9</v>
      </c>
      <c r="D23" s="43" t="str">
        <f aca="false">R23</f>
        <v>Бирка кабельная маркировочная У-135 круг белая комплект 100шт</v>
      </c>
      <c r="E23" s="42" t="str">
        <f aca="false">S23</f>
        <v>Национальный режим не предоставляется – преимущество</v>
      </c>
      <c r="F23" s="42" t="str">
        <f aca="false">U23</f>
        <v>шт</v>
      </c>
      <c r="G23" s="44" t="n">
        <f aca="false">V23</f>
        <v>1</v>
      </c>
      <c r="H23" s="45" t="s">
        <v>27</v>
      </c>
      <c r="I23" s="46" t="s">
        <v>27</v>
      </c>
      <c r="J23" s="46"/>
      <c r="K23" s="47" t="n">
        <f aca="false">Y23</f>
        <v>220</v>
      </c>
      <c r="L23" s="48" t="n">
        <v>0</v>
      </c>
      <c r="M23" s="49" t="n">
        <f aca="false">G23*L23</f>
        <v>0</v>
      </c>
      <c r="N23" s="50"/>
      <c r="Q23" s="51" t="n">
        <v>9</v>
      </c>
      <c r="R23" s="52" t="s">
        <v>44</v>
      </c>
      <c r="S23" s="60" t="s">
        <v>36</v>
      </c>
      <c r="T23" s="62" t="s">
        <v>43</v>
      </c>
      <c r="U23" s="55" t="s">
        <v>31</v>
      </c>
      <c r="V23" s="56" t="n">
        <v>1</v>
      </c>
      <c r="W23" s="57" t="s">
        <v>32</v>
      </c>
      <c r="X23" s="57"/>
      <c r="Y23" s="58" t="n">
        <v>220</v>
      </c>
      <c r="Z23" s="59" t="n">
        <f aca="false">V23*Y23</f>
        <v>220</v>
      </c>
      <c r="AA23" s="5"/>
    </row>
    <row r="24" s="6" customFormat="true" ht="39" hidden="false" customHeight="true" outlineLevel="0" collapsed="false">
      <c r="B24" s="41"/>
      <c r="C24" s="42" t="n">
        <f aca="false">Q24</f>
        <v>10</v>
      </c>
      <c r="D24" s="43" t="str">
        <f aca="false">R24</f>
        <v>Бирка кабельная маркировочная У-134 Б квадрат белая комплект 100шт</v>
      </c>
      <c r="E24" s="42" t="str">
        <f aca="false">S24</f>
        <v>Национальный режим не предоставляется – преимущество</v>
      </c>
      <c r="F24" s="42" t="str">
        <f aca="false">U24</f>
        <v>шт</v>
      </c>
      <c r="G24" s="44" t="n">
        <f aca="false">V24</f>
        <v>2</v>
      </c>
      <c r="H24" s="45" t="s">
        <v>27</v>
      </c>
      <c r="I24" s="46" t="s">
        <v>27</v>
      </c>
      <c r="J24" s="46"/>
      <c r="K24" s="47" t="n">
        <f aca="false">Y24</f>
        <v>262</v>
      </c>
      <c r="L24" s="48" t="n">
        <v>0</v>
      </c>
      <c r="M24" s="49" t="n">
        <f aca="false">G24*L24</f>
        <v>0</v>
      </c>
      <c r="N24" s="50"/>
      <c r="Q24" s="51" t="n">
        <v>10</v>
      </c>
      <c r="R24" s="52" t="s">
        <v>45</v>
      </c>
      <c r="S24" s="60" t="s">
        <v>36</v>
      </c>
      <c r="T24" s="62" t="s">
        <v>43</v>
      </c>
      <c r="U24" s="55" t="s">
        <v>31</v>
      </c>
      <c r="V24" s="56" t="n">
        <v>2</v>
      </c>
      <c r="W24" s="57" t="s">
        <v>32</v>
      </c>
      <c r="X24" s="57"/>
      <c r="Y24" s="58" t="n">
        <v>262</v>
      </c>
      <c r="Z24" s="59" t="n">
        <f aca="false">V24*Y24</f>
        <v>524</v>
      </c>
      <c r="AA24" s="5"/>
    </row>
    <row r="25" s="6" customFormat="true" ht="39" hidden="false" customHeight="true" outlineLevel="0" collapsed="false">
      <c r="B25" s="41"/>
      <c r="C25" s="42" t="n">
        <f aca="false">Q25</f>
        <v>11</v>
      </c>
      <c r="D25" s="43" t="str">
        <f aca="false">R25</f>
        <v>Блок питания для светодиодного освещения, корпус D-1.ИПС100-700Т</v>
      </c>
      <c r="E25" s="42" t="str">
        <f aca="false">S25</f>
        <v>Национальный режим не предоставляется – ограничение</v>
      </c>
      <c r="F25" s="42" t="str">
        <f aca="false">U25</f>
        <v>шт</v>
      </c>
      <c r="G25" s="44" t="n">
        <f aca="false">V25</f>
        <v>5</v>
      </c>
      <c r="H25" s="45"/>
      <c r="I25" s="46"/>
      <c r="J25" s="46"/>
      <c r="K25" s="47" t="n">
        <f aca="false">Y25</f>
        <v>3100</v>
      </c>
      <c r="L25" s="48" t="n">
        <v>0</v>
      </c>
      <c r="M25" s="49" t="n">
        <f aca="false">G25*L25</f>
        <v>0</v>
      </c>
      <c r="N25" s="50"/>
      <c r="Q25" s="51" t="n">
        <v>11</v>
      </c>
      <c r="R25" s="52" t="s">
        <v>46</v>
      </c>
      <c r="S25" s="53" t="s">
        <v>29</v>
      </c>
      <c r="T25" s="54" t="s">
        <v>47</v>
      </c>
      <c r="U25" s="55" t="s">
        <v>31</v>
      </c>
      <c r="V25" s="56" t="n">
        <v>5</v>
      </c>
      <c r="W25" s="57" t="s">
        <v>32</v>
      </c>
      <c r="X25" s="57"/>
      <c r="Y25" s="63" t="n">
        <v>3100</v>
      </c>
      <c r="Z25" s="59" t="n">
        <f aca="false">V25*Y25</f>
        <v>15500</v>
      </c>
      <c r="AA25" s="5"/>
    </row>
    <row r="26" s="6" customFormat="true" ht="39" hidden="false" customHeight="true" outlineLevel="0" collapsed="false">
      <c r="B26" s="41"/>
      <c r="C26" s="42" t="n">
        <f aca="false">Q26</f>
        <v>12</v>
      </c>
      <c r="D26" s="43" t="str">
        <f aca="false">R26</f>
        <v>Бокс для автоматов с дверцей на 4 модуля (щиток электрический с крышкой)</v>
      </c>
      <c r="E26" s="42" t="str">
        <f aca="false">S26</f>
        <v>Национальный режим не предоставляется – ограничение</v>
      </c>
      <c r="F26" s="42" t="str">
        <f aca="false">U26</f>
        <v>шт</v>
      </c>
      <c r="G26" s="44" t="n">
        <f aca="false">V26</f>
        <v>3</v>
      </c>
      <c r="H26" s="45"/>
      <c r="I26" s="46"/>
      <c r="J26" s="46"/>
      <c r="K26" s="47" t="n">
        <f aca="false">Y26</f>
        <v>350</v>
      </c>
      <c r="L26" s="48" t="n">
        <v>0</v>
      </c>
      <c r="M26" s="49" t="n">
        <f aca="false">G26*L26</f>
        <v>0</v>
      </c>
      <c r="N26" s="50"/>
      <c r="Q26" s="51" t="n">
        <v>12</v>
      </c>
      <c r="R26" s="52" t="s">
        <v>48</v>
      </c>
      <c r="S26" s="53" t="s">
        <v>29</v>
      </c>
      <c r="T26" s="64" t="s">
        <v>49</v>
      </c>
      <c r="U26" s="55" t="s">
        <v>50</v>
      </c>
      <c r="V26" s="56" t="n">
        <v>3</v>
      </c>
      <c r="W26" s="57" t="s">
        <v>32</v>
      </c>
      <c r="X26" s="57"/>
      <c r="Y26" s="58" t="n">
        <v>350</v>
      </c>
      <c r="Z26" s="59" t="n">
        <f aca="false">V26*Y26</f>
        <v>1050</v>
      </c>
      <c r="AA26" s="5"/>
    </row>
    <row r="27" s="6" customFormat="true" ht="39" hidden="false" customHeight="true" outlineLevel="0" collapsed="false">
      <c r="B27" s="41"/>
      <c r="C27" s="42" t="n">
        <f aca="false">Q27</f>
        <v>13</v>
      </c>
      <c r="D27" s="43" t="str">
        <f aca="false">R27</f>
        <v>Вилка TDM прямая, с заземлением, белая, 16А, 250В</v>
      </c>
      <c r="E27" s="42" t="str">
        <f aca="false">S27</f>
        <v>Национальный режим не предоставляется – преимущество</v>
      </c>
      <c r="F27" s="42" t="str">
        <f aca="false">U27</f>
        <v>шт</v>
      </c>
      <c r="G27" s="44" t="n">
        <f aca="false">V27</f>
        <v>30</v>
      </c>
      <c r="H27" s="45"/>
      <c r="I27" s="46"/>
      <c r="J27" s="46"/>
      <c r="K27" s="47" t="n">
        <f aca="false">Y27</f>
        <v>100</v>
      </c>
      <c r="L27" s="48" t="n">
        <v>0</v>
      </c>
      <c r="M27" s="49" t="n">
        <f aca="false">G27*L27</f>
        <v>0</v>
      </c>
      <c r="N27" s="50"/>
      <c r="Q27" s="51" t="n">
        <v>13</v>
      </c>
      <c r="R27" s="52" t="s">
        <v>51</v>
      </c>
      <c r="S27" s="60" t="s">
        <v>36</v>
      </c>
      <c r="T27" s="61" t="s">
        <v>52</v>
      </c>
      <c r="U27" s="55" t="s">
        <v>31</v>
      </c>
      <c r="V27" s="56" t="n">
        <v>30</v>
      </c>
      <c r="W27" s="57" t="s">
        <v>32</v>
      </c>
      <c r="X27" s="57"/>
      <c r="Y27" s="58" t="n">
        <v>100</v>
      </c>
      <c r="Z27" s="59" t="n">
        <f aca="false">V27*Y27</f>
        <v>3000</v>
      </c>
      <c r="AA27" s="5"/>
    </row>
    <row r="28" s="6" customFormat="true" ht="39" hidden="false" customHeight="true" outlineLevel="0" collapsed="false">
      <c r="B28" s="41"/>
      <c r="C28" s="42" t="n">
        <f aca="false">Q28</f>
        <v>14</v>
      </c>
      <c r="D28" s="43" t="str">
        <f aca="false">R28</f>
        <v>Вилка переносная  EKF 025 3Р+РЕ+N 32А 380В</v>
      </c>
      <c r="E28" s="42" t="str">
        <f aca="false">S28</f>
        <v>Национальный режим не предоставляется – преимущество</v>
      </c>
      <c r="F28" s="42" t="str">
        <f aca="false">U28</f>
        <v>шт</v>
      </c>
      <c r="G28" s="44" t="n">
        <f aca="false">V28</f>
        <v>3</v>
      </c>
      <c r="H28" s="45"/>
      <c r="I28" s="46"/>
      <c r="J28" s="46"/>
      <c r="K28" s="47" t="n">
        <f aca="false">Y28</f>
        <v>508</v>
      </c>
      <c r="L28" s="48" t="n">
        <v>0</v>
      </c>
      <c r="M28" s="49" t="n">
        <f aca="false">G28*L28</f>
        <v>0</v>
      </c>
      <c r="N28" s="50"/>
      <c r="Q28" s="51" t="n">
        <v>14</v>
      </c>
      <c r="R28" s="52" t="s">
        <v>53</v>
      </c>
      <c r="S28" s="60" t="s">
        <v>36</v>
      </c>
      <c r="T28" s="62" t="s">
        <v>52</v>
      </c>
      <c r="U28" s="55" t="s">
        <v>31</v>
      </c>
      <c r="V28" s="56" t="n">
        <v>3</v>
      </c>
      <c r="W28" s="57" t="s">
        <v>32</v>
      </c>
      <c r="X28" s="57"/>
      <c r="Y28" s="58" t="n">
        <v>508</v>
      </c>
      <c r="Z28" s="59" t="n">
        <f aca="false">V28*Y28</f>
        <v>1524</v>
      </c>
      <c r="AA28" s="5"/>
    </row>
    <row r="29" s="6" customFormat="true" ht="39" hidden="false" customHeight="true" outlineLevel="0" collapsed="false">
      <c r="B29" s="41"/>
      <c r="C29" s="42" t="n">
        <f aca="false">Q29</f>
        <v>15</v>
      </c>
      <c r="D29" s="43" t="str">
        <f aca="false">R29</f>
        <v>Вилка переносная влагозащищенная  REXANT 3Р+РЕ, 32А</v>
      </c>
      <c r="E29" s="42" t="str">
        <f aca="false">S29</f>
        <v>Национальный режим не предоставляется – преимущество</v>
      </c>
      <c r="F29" s="42" t="str">
        <f aca="false">U29</f>
        <v>шт</v>
      </c>
      <c r="G29" s="44" t="n">
        <f aca="false">V29</f>
        <v>2</v>
      </c>
      <c r="H29" s="45"/>
      <c r="I29" s="46"/>
      <c r="J29" s="46"/>
      <c r="K29" s="47" t="n">
        <f aca="false">Y29</f>
        <v>380</v>
      </c>
      <c r="L29" s="48" t="n">
        <v>0</v>
      </c>
      <c r="M29" s="49" t="n">
        <f aca="false">G29*L29</f>
        <v>0</v>
      </c>
      <c r="N29" s="50"/>
      <c r="Q29" s="51" t="n">
        <v>15</v>
      </c>
      <c r="R29" s="52" t="s">
        <v>54</v>
      </c>
      <c r="S29" s="60" t="s">
        <v>36</v>
      </c>
      <c r="T29" s="65" t="s">
        <v>52</v>
      </c>
      <c r="U29" s="55" t="s">
        <v>31</v>
      </c>
      <c r="V29" s="56" t="n">
        <v>2</v>
      </c>
      <c r="W29" s="57" t="s">
        <v>32</v>
      </c>
      <c r="X29" s="57"/>
      <c r="Y29" s="58" t="n">
        <v>380</v>
      </c>
      <c r="Z29" s="59" t="n">
        <f aca="false">V29*Y29</f>
        <v>760</v>
      </c>
      <c r="AA29" s="5"/>
    </row>
    <row r="30" s="6" customFormat="true" ht="39" hidden="false" customHeight="true" outlineLevel="0" collapsed="false">
      <c r="B30" s="41"/>
      <c r="C30" s="42" t="n">
        <f aca="false">Q30</f>
        <v>16</v>
      </c>
      <c r="D30" s="43" t="str">
        <f aca="false">R30</f>
        <v>Вилка электрическая Jilion без заземления 10А</v>
      </c>
      <c r="E30" s="42" t="str">
        <f aca="false">S30</f>
        <v>Национальный режим не предоставляется – преимущество</v>
      </c>
      <c r="F30" s="42" t="str">
        <f aca="false">U30</f>
        <v>шт</v>
      </c>
      <c r="G30" s="44" t="n">
        <f aca="false">V30</f>
        <v>4</v>
      </c>
      <c r="H30" s="45"/>
      <c r="I30" s="46"/>
      <c r="J30" s="46"/>
      <c r="K30" s="47" t="n">
        <f aca="false">Y30</f>
        <v>95</v>
      </c>
      <c r="L30" s="48" t="n">
        <v>0</v>
      </c>
      <c r="M30" s="49" t="n">
        <f aca="false">G30*L30</f>
        <v>0</v>
      </c>
      <c r="N30" s="50"/>
      <c r="Q30" s="51" t="n">
        <v>16</v>
      </c>
      <c r="R30" s="52" t="s">
        <v>55</v>
      </c>
      <c r="S30" s="60" t="s">
        <v>36</v>
      </c>
      <c r="T30" s="62" t="s">
        <v>52</v>
      </c>
      <c r="U30" s="55" t="s">
        <v>31</v>
      </c>
      <c r="V30" s="56" t="n">
        <v>4</v>
      </c>
      <c r="W30" s="57" t="s">
        <v>32</v>
      </c>
      <c r="X30" s="57"/>
      <c r="Y30" s="58" t="n">
        <v>95</v>
      </c>
      <c r="Z30" s="59" t="n">
        <f aca="false">V30*Y30</f>
        <v>380</v>
      </c>
      <c r="AA30" s="5"/>
    </row>
    <row r="31" s="6" customFormat="true" ht="39" hidden="false" customHeight="true" outlineLevel="0" collapsed="false">
      <c r="B31" s="41"/>
      <c r="C31" s="42" t="n">
        <f aca="false">Q31</f>
        <v>17</v>
      </c>
      <c r="D31" s="43" t="str">
        <f aca="false">R31</f>
        <v>Вилка электрическая пряма/каучуковая/с заземлением 16А 250В</v>
      </c>
      <c r="E31" s="42" t="str">
        <f aca="false">S31</f>
        <v>Национальный режим не предоставляется – преимущество</v>
      </c>
      <c r="F31" s="42" t="str">
        <f aca="false">U31</f>
        <v>шт</v>
      </c>
      <c r="G31" s="44" t="n">
        <f aca="false">V31</f>
        <v>10</v>
      </c>
      <c r="H31" s="45"/>
      <c r="I31" s="46"/>
      <c r="J31" s="46"/>
      <c r="K31" s="47" t="n">
        <f aca="false">Y31</f>
        <v>133</v>
      </c>
      <c r="L31" s="48" t="n">
        <v>0</v>
      </c>
      <c r="M31" s="49" t="n">
        <f aca="false">G31*L31</f>
        <v>0</v>
      </c>
      <c r="N31" s="50"/>
      <c r="Q31" s="51" t="n">
        <v>17</v>
      </c>
      <c r="R31" s="52" t="s">
        <v>56</v>
      </c>
      <c r="S31" s="60" t="s">
        <v>36</v>
      </c>
      <c r="T31" s="62" t="s">
        <v>52</v>
      </c>
      <c r="U31" s="55" t="s">
        <v>31</v>
      </c>
      <c r="V31" s="56" t="n">
        <v>10</v>
      </c>
      <c r="W31" s="57" t="s">
        <v>32</v>
      </c>
      <c r="X31" s="57"/>
      <c r="Y31" s="58" t="n">
        <v>133</v>
      </c>
      <c r="Z31" s="59" t="n">
        <f aca="false">V31*Y31</f>
        <v>1330</v>
      </c>
      <c r="AA31" s="5"/>
    </row>
    <row r="32" s="6" customFormat="true" ht="39" hidden="false" customHeight="true" outlineLevel="0" collapsed="false">
      <c r="B32" s="41"/>
      <c r="C32" s="42" t="n">
        <f aca="false">Q32</f>
        <v>18</v>
      </c>
      <c r="D32" s="43" t="str">
        <f aca="false">R32</f>
        <v>Вилка электрическая ударопрочная с заземлением, 16А / 220В</v>
      </c>
      <c r="E32" s="42" t="str">
        <f aca="false">S32</f>
        <v>Национальный режим не предоставляется – преимущество</v>
      </c>
      <c r="F32" s="42" t="str">
        <f aca="false">U32</f>
        <v>шт</v>
      </c>
      <c r="G32" s="44" t="n">
        <f aca="false">V32</f>
        <v>15</v>
      </c>
      <c r="H32" s="45"/>
      <c r="I32" s="46"/>
      <c r="J32" s="46"/>
      <c r="K32" s="47" t="n">
        <f aca="false">Y32</f>
        <v>235</v>
      </c>
      <c r="L32" s="48" t="n">
        <v>0</v>
      </c>
      <c r="M32" s="49" t="n">
        <f aca="false">G32*L32</f>
        <v>0</v>
      </c>
      <c r="N32" s="50"/>
      <c r="Q32" s="51" t="n">
        <v>18</v>
      </c>
      <c r="R32" s="52" t="s">
        <v>57</v>
      </c>
      <c r="S32" s="60" t="s">
        <v>36</v>
      </c>
      <c r="T32" s="62" t="s">
        <v>52</v>
      </c>
      <c r="U32" s="55" t="s">
        <v>31</v>
      </c>
      <c r="V32" s="56" t="n">
        <v>15</v>
      </c>
      <c r="W32" s="57" t="s">
        <v>32</v>
      </c>
      <c r="X32" s="57"/>
      <c r="Y32" s="58" t="n">
        <v>235</v>
      </c>
      <c r="Z32" s="59" t="n">
        <f aca="false">V32*Y32</f>
        <v>3525</v>
      </c>
      <c r="AA32" s="5"/>
    </row>
    <row r="33" s="6" customFormat="true" ht="39" hidden="false" customHeight="true" outlineLevel="0" collapsed="false">
      <c r="B33" s="41"/>
      <c r="C33" s="42" t="n">
        <f aca="false">Q33</f>
        <v>19</v>
      </c>
      <c r="D33" s="43" t="str">
        <f aca="false">R33</f>
        <v>Вольтметр Э8030-М1 (~2,5 ┴, 500 В, 50 Гц)</v>
      </c>
      <c r="E33" s="42" t="str">
        <f aca="false">S33</f>
        <v>Национальный режим не предоставляется – ограничение</v>
      </c>
      <c r="F33" s="42" t="str">
        <f aca="false">U33</f>
        <v>шт</v>
      </c>
      <c r="G33" s="44" t="n">
        <f aca="false">V33</f>
        <v>1</v>
      </c>
      <c r="H33" s="45"/>
      <c r="I33" s="46"/>
      <c r="J33" s="46"/>
      <c r="K33" s="47" t="n">
        <f aca="false">Y33</f>
        <v>950</v>
      </c>
      <c r="L33" s="48" t="n">
        <v>0</v>
      </c>
      <c r="M33" s="49" t="n">
        <f aca="false">G33*L33</f>
        <v>0</v>
      </c>
      <c r="N33" s="50"/>
      <c r="Q33" s="51" t="n">
        <v>19</v>
      </c>
      <c r="R33" s="52" t="s">
        <v>58</v>
      </c>
      <c r="S33" s="53" t="s">
        <v>29</v>
      </c>
      <c r="T33" s="64" t="s">
        <v>59</v>
      </c>
      <c r="U33" s="55" t="s">
        <v>31</v>
      </c>
      <c r="V33" s="56" t="n">
        <v>1</v>
      </c>
      <c r="W33" s="57" t="s">
        <v>32</v>
      </c>
      <c r="X33" s="57"/>
      <c r="Y33" s="58" t="n">
        <v>950</v>
      </c>
      <c r="Z33" s="59" t="n">
        <f aca="false">V33*Y33</f>
        <v>950</v>
      </c>
      <c r="AA33" s="5"/>
    </row>
    <row r="34" s="6" customFormat="true" ht="39" hidden="false" customHeight="true" outlineLevel="0" collapsed="false">
      <c r="B34" s="41"/>
      <c r="C34" s="42" t="n">
        <f aca="false">Q34</f>
        <v>20</v>
      </c>
      <c r="D34" s="43" t="str">
        <f aca="false">R34</f>
        <v>Вставка плавкая  ПН2-100-100А-У3</v>
      </c>
      <c r="E34" s="42" t="str">
        <f aca="false">S34</f>
        <v>Национальный режим не предоставляется – преимущество</v>
      </c>
      <c r="F34" s="42" t="str">
        <f aca="false">U34</f>
        <v>шт</v>
      </c>
      <c r="G34" s="44" t="n">
        <f aca="false">V34</f>
        <v>13</v>
      </c>
      <c r="H34" s="45"/>
      <c r="I34" s="46"/>
      <c r="J34" s="46"/>
      <c r="K34" s="47" t="n">
        <f aca="false">Y34</f>
        <v>445</v>
      </c>
      <c r="L34" s="48" t="n">
        <v>0</v>
      </c>
      <c r="M34" s="49" t="n">
        <f aca="false">G34*L34</f>
        <v>0</v>
      </c>
      <c r="N34" s="50"/>
      <c r="Q34" s="51" t="n">
        <v>20</v>
      </c>
      <c r="R34" s="52" t="s">
        <v>60</v>
      </c>
      <c r="S34" s="60" t="s">
        <v>36</v>
      </c>
      <c r="T34" s="62" t="s">
        <v>61</v>
      </c>
      <c r="U34" s="55" t="s">
        <v>31</v>
      </c>
      <c r="V34" s="56" t="n">
        <v>13</v>
      </c>
      <c r="W34" s="57" t="s">
        <v>32</v>
      </c>
      <c r="X34" s="57"/>
      <c r="Y34" s="58" t="n">
        <v>445</v>
      </c>
      <c r="Z34" s="59" t="n">
        <f aca="false">V34*Y34</f>
        <v>5785</v>
      </c>
      <c r="AA34" s="5"/>
    </row>
    <row r="35" s="6" customFormat="true" ht="39" hidden="false" customHeight="true" outlineLevel="0" collapsed="false">
      <c r="B35" s="41"/>
      <c r="C35" s="42" t="n">
        <f aca="false">Q35</f>
        <v>21</v>
      </c>
      <c r="D35" s="43" t="str">
        <f aca="false">R35</f>
        <v>Вставка плавкая  ПН2-100-С-63А-У3</v>
      </c>
      <c r="E35" s="42" t="str">
        <f aca="false">S35</f>
        <v>Национальный режим не предоставляется – преимущество</v>
      </c>
      <c r="F35" s="42" t="str">
        <f aca="false">U35</f>
        <v>шт</v>
      </c>
      <c r="G35" s="44" t="n">
        <f aca="false">V35</f>
        <v>10</v>
      </c>
      <c r="H35" s="45"/>
      <c r="I35" s="46"/>
      <c r="J35" s="46"/>
      <c r="K35" s="47" t="n">
        <f aca="false">Y35</f>
        <v>305</v>
      </c>
      <c r="L35" s="48" t="n">
        <v>0</v>
      </c>
      <c r="M35" s="49" t="n">
        <f aca="false">G35*L35</f>
        <v>0</v>
      </c>
      <c r="N35" s="50"/>
      <c r="Q35" s="51" t="n">
        <v>21</v>
      </c>
      <c r="R35" s="52" t="s">
        <v>62</v>
      </c>
      <c r="S35" s="60" t="s">
        <v>36</v>
      </c>
      <c r="T35" s="62" t="s">
        <v>61</v>
      </c>
      <c r="U35" s="55" t="s">
        <v>31</v>
      </c>
      <c r="V35" s="56" t="n">
        <v>10</v>
      </c>
      <c r="W35" s="57" t="s">
        <v>32</v>
      </c>
      <c r="X35" s="57"/>
      <c r="Y35" s="58" t="n">
        <v>305</v>
      </c>
      <c r="Z35" s="59" t="n">
        <f aca="false">V35*Y35</f>
        <v>3050</v>
      </c>
      <c r="AA35" s="5"/>
    </row>
    <row r="36" s="6" customFormat="true" ht="39" hidden="false" customHeight="true" outlineLevel="0" collapsed="false">
      <c r="B36" s="41"/>
      <c r="C36" s="42" t="n">
        <f aca="false">Q36</f>
        <v>22</v>
      </c>
      <c r="D36" s="43" t="str">
        <f aca="false">R36</f>
        <v>Вставка плавкая ППН-33 100/16А</v>
      </c>
      <c r="E36" s="42" t="str">
        <f aca="false">S36</f>
        <v>Национальный режим не предоставляется – преимущество</v>
      </c>
      <c r="F36" s="42" t="str">
        <f aca="false">U36</f>
        <v>шт</v>
      </c>
      <c r="G36" s="44" t="n">
        <f aca="false">V36</f>
        <v>2</v>
      </c>
      <c r="H36" s="45"/>
      <c r="I36" s="46"/>
      <c r="J36" s="46"/>
      <c r="K36" s="47" t="n">
        <f aca="false">Y36</f>
        <v>375</v>
      </c>
      <c r="L36" s="48" t="n">
        <v>0</v>
      </c>
      <c r="M36" s="49" t="n">
        <f aca="false">G36*L36</f>
        <v>0</v>
      </c>
      <c r="N36" s="50"/>
      <c r="Q36" s="51" t="n">
        <v>22</v>
      </c>
      <c r="R36" s="52" t="s">
        <v>63</v>
      </c>
      <c r="S36" s="60" t="s">
        <v>36</v>
      </c>
      <c r="T36" s="62" t="s">
        <v>61</v>
      </c>
      <c r="U36" s="55" t="s">
        <v>31</v>
      </c>
      <c r="V36" s="56" t="n">
        <v>2</v>
      </c>
      <c r="W36" s="57" t="s">
        <v>32</v>
      </c>
      <c r="X36" s="57"/>
      <c r="Y36" s="58" t="n">
        <v>375</v>
      </c>
      <c r="Z36" s="59" t="n">
        <f aca="false">V36*Y36</f>
        <v>750</v>
      </c>
      <c r="AA36" s="5"/>
    </row>
    <row r="37" s="6" customFormat="true" ht="39" hidden="false" customHeight="true" outlineLevel="0" collapsed="false">
      <c r="B37" s="41"/>
      <c r="C37" s="42" t="n">
        <f aca="false">Q37</f>
        <v>23</v>
      </c>
      <c r="D37" s="43" t="str">
        <f aca="false">R37</f>
        <v>Вставка плавкая ППН-33 160/32А</v>
      </c>
      <c r="E37" s="42" t="str">
        <f aca="false">S37</f>
        <v>Национальный режим не предоставляется – преимущество</v>
      </c>
      <c r="F37" s="42" t="str">
        <f aca="false">U37</f>
        <v>шт</v>
      </c>
      <c r="G37" s="44" t="n">
        <f aca="false">V37</f>
        <v>3</v>
      </c>
      <c r="H37" s="45"/>
      <c r="I37" s="46"/>
      <c r="J37" s="46"/>
      <c r="K37" s="47" t="n">
        <f aca="false">Y37</f>
        <v>400</v>
      </c>
      <c r="L37" s="48" t="n">
        <v>0</v>
      </c>
      <c r="M37" s="49" t="n">
        <f aca="false">G37*L37</f>
        <v>0</v>
      </c>
      <c r="N37" s="50"/>
      <c r="Q37" s="51" t="n">
        <v>23</v>
      </c>
      <c r="R37" s="52" t="s">
        <v>64</v>
      </c>
      <c r="S37" s="60" t="s">
        <v>36</v>
      </c>
      <c r="T37" s="62" t="s">
        <v>61</v>
      </c>
      <c r="U37" s="55" t="s">
        <v>31</v>
      </c>
      <c r="V37" s="56" t="n">
        <v>3</v>
      </c>
      <c r="W37" s="57" t="s">
        <v>32</v>
      </c>
      <c r="X37" s="57"/>
      <c r="Y37" s="58" t="n">
        <v>400</v>
      </c>
      <c r="Z37" s="59" t="n">
        <f aca="false">V37*Y37</f>
        <v>1200</v>
      </c>
      <c r="AA37" s="5"/>
    </row>
    <row r="38" s="6" customFormat="true" ht="39" hidden="false" customHeight="true" outlineLevel="0" collapsed="false">
      <c r="B38" s="41"/>
      <c r="C38" s="42" t="n">
        <f aca="false">Q38</f>
        <v>24</v>
      </c>
      <c r="D38" s="43" t="str">
        <f aca="false">R38</f>
        <v>Выключатель автоматический  3P 25А (C) 4,5kA ВА 47-63</v>
      </c>
      <c r="E38" s="42" t="str">
        <f aca="false">S38</f>
        <v>Национальный режим не предоставляется – ограничение</v>
      </c>
      <c r="F38" s="42" t="str">
        <f aca="false">U38</f>
        <v>шт</v>
      </c>
      <c r="G38" s="44" t="n">
        <f aca="false">V38</f>
        <v>1</v>
      </c>
      <c r="H38" s="45"/>
      <c r="I38" s="46"/>
      <c r="J38" s="46"/>
      <c r="K38" s="47" t="n">
        <f aca="false">Y38</f>
        <v>456</v>
      </c>
      <c r="L38" s="48" t="n">
        <v>0</v>
      </c>
      <c r="M38" s="49" t="n">
        <f aca="false">G38*L38</f>
        <v>0</v>
      </c>
      <c r="N38" s="50"/>
      <c r="Q38" s="51" t="n">
        <v>24</v>
      </c>
      <c r="R38" s="52" t="s">
        <v>65</v>
      </c>
      <c r="S38" s="53" t="s">
        <v>29</v>
      </c>
      <c r="T38" s="64" t="s">
        <v>66</v>
      </c>
      <c r="U38" s="55" t="s">
        <v>31</v>
      </c>
      <c r="V38" s="56" t="n">
        <v>1</v>
      </c>
      <c r="W38" s="57" t="s">
        <v>32</v>
      </c>
      <c r="X38" s="57"/>
      <c r="Y38" s="58" t="n">
        <v>456</v>
      </c>
      <c r="Z38" s="59" t="n">
        <f aca="false">V38*Y38</f>
        <v>456</v>
      </c>
      <c r="AA38" s="5"/>
    </row>
    <row r="39" s="6" customFormat="true" ht="39" hidden="false" customHeight="true" outlineLevel="0" collapsed="false">
      <c r="B39" s="41"/>
      <c r="C39" s="42" t="n">
        <f aca="false">Q39</f>
        <v>25</v>
      </c>
      <c r="D39" s="43" t="str">
        <f aca="false">R39</f>
        <v>Выключатель автоматический  3Р 80А тип C 10кА</v>
      </c>
      <c r="E39" s="42" t="str">
        <f aca="false">S39</f>
        <v>Национальный режим не предоставляется – ограничение</v>
      </c>
      <c r="F39" s="42" t="str">
        <f aca="false">U39</f>
        <v>шт</v>
      </c>
      <c r="G39" s="44" t="n">
        <f aca="false">V39</f>
        <v>2</v>
      </c>
      <c r="H39" s="45"/>
      <c r="I39" s="46"/>
      <c r="J39" s="46"/>
      <c r="K39" s="47" t="n">
        <f aca="false">Y39</f>
        <v>1120</v>
      </c>
      <c r="L39" s="48" t="n">
        <v>0</v>
      </c>
      <c r="M39" s="49" t="n">
        <f aca="false">G39*L39</f>
        <v>0</v>
      </c>
      <c r="N39" s="50"/>
      <c r="Q39" s="51" t="n">
        <v>25</v>
      </c>
      <c r="R39" s="52" t="s">
        <v>67</v>
      </c>
      <c r="S39" s="53" t="s">
        <v>29</v>
      </c>
      <c r="T39" s="64" t="s">
        <v>66</v>
      </c>
      <c r="U39" s="55" t="s">
        <v>31</v>
      </c>
      <c r="V39" s="56" t="n">
        <v>2</v>
      </c>
      <c r="W39" s="57" t="s">
        <v>32</v>
      </c>
      <c r="X39" s="57"/>
      <c r="Y39" s="63" t="n">
        <v>1120</v>
      </c>
      <c r="Z39" s="59" t="n">
        <f aca="false">V39*Y39</f>
        <v>2240</v>
      </c>
      <c r="AA39" s="5"/>
    </row>
    <row r="40" s="6" customFormat="true" ht="39" hidden="false" customHeight="true" outlineLevel="0" collapsed="false">
      <c r="B40" s="41"/>
      <c r="C40" s="42" t="n">
        <f aca="false">Q40</f>
        <v>26</v>
      </c>
      <c r="D40" s="43" t="str">
        <f aca="false">R40</f>
        <v>Выключатель автоматический 3P 32А (C) 4,5kA ВА 47-63</v>
      </c>
      <c r="E40" s="42" t="str">
        <f aca="false">S40</f>
        <v>Национальный режим не предоставляется – ограничение</v>
      </c>
      <c r="F40" s="42" t="str">
        <f aca="false">U40</f>
        <v>шт</v>
      </c>
      <c r="G40" s="44" t="n">
        <f aca="false">V40</f>
        <v>3</v>
      </c>
      <c r="H40" s="45"/>
      <c r="I40" s="46"/>
      <c r="J40" s="46"/>
      <c r="K40" s="47" t="n">
        <f aca="false">Y40</f>
        <v>705</v>
      </c>
      <c r="L40" s="48" t="n">
        <v>0</v>
      </c>
      <c r="M40" s="49" t="n">
        <f aca="false">G40*L40</f>
        <v>0</v>
      </c>
      <c r="N40" s="50"/>
      <c r="Q40" s="51" t="n">
        <v>26</v>
      </c>
      <c r="R40" s="52" t="s">
        <v>68</v>
      </c>
      <c r="S40" s="53" t="s">
        <v>29</v>
      </c>
      <c r="T40" s="64" t="s">
        <v>66</v>
      </c>
      <c r="U40" s="55" t="s">
        <v>31</v>
      </c>
      <c r="V40" s="56" t="n">
        <v>3</v>
      </c>
      <c r="W40" s="57" t="s">
        <v>32</v>
      </c>
      <c r="X40" s="57"/>
      <c r="Y40" s="58" t="n">
        <v>705</v>
      </c>
      <c r="Z40" s="59" t="n">
        <f aca="false">V40*Y40</f>
        <v>2115</v>
      </c>
      <c r="AA40" s="5"/>
    </row>
    <row r="41" s="6" customFormat="true" ht="39" hidden="false" customHeight="true" outlineLevel="0" collapsed="false">
      <c r="B41" s="41"/>
      <c r="C41" s="42" t="n">
        <f aca="false">Q41</f>
        <v>27</v>
      </c>
      <c r="D41" s="43" t="str">
        <f aca="false">R41</f>
        <v>Выключатель автоматический 3-полюсный 16А С ВА47-29 4.5кА</v>
      </c>
      <c r="E41" s="42" t="str">
        <f aca="false">S41</f>
        <v>Национальный режим не предоставляется – ограничение</v>
      </c>
      <c r="F41" s="42" t="str">
        <f aca="false">U41</f>
        <v>шт</v>
      </c>
      <c r="G41" s="44" t="n">
        <f aca="false">V41</f>
        <v>1</v>
      </c>
      <c r="H41" s="45"/>
      <c r="I41" s="46"/>
      <c r="J41" s="46"/>
      <c r="K41" s="47" t="n">
        <f aca="false">Y41</f>
        <v>746</v>
      </c>
      <c r="L41" s="48" t="n">
        <v>0</v>
      </c>
      <c r="M41" s="49" t="n">
        <f aca="false">G41*L41</f>
        <v>0</v>
      </c>
      <c r="N41" s="50"/>
      <c r="Q41" s="51" t="n">
        <v>27</v>
      </c>
      <c r="R41" s="52" t="s">
        <v>69</v>
      </c>
      <c r="S41" s="53" t="s">
        <v>29</v>
      </c>
      <c r="T41" s="64" t="s">
        <v>66</v>
      </c>
      <c r="U41" s="55" t="s">
        <v>31</v>
      </c>
      <c r="V41" s="56" t="n">
        <v>1</v>
      </c>
      <c r="W41" s="57" t="s">
        <v>32</v>
      </c>
      <c r="X41" s="57"/>
      <c r="Y41" s="58" t="n">
        <v>746</v>
      </c>
      <c r="Z41" s="59" t="n">
        <f aca="false">V41*Y41</f>
        <v>746</v>
      </c>
      <c r="AA41" s="5"/>
    </row>
    <row r="42" s="6" customFormat="true" ht="39" hidden="false" customHeight="true" outlineLevel="0" collapsed="false">
      <c r="B42" s="41"/>
      <c r="C42" s="42" t="n">
        <f aca="false">Q42</f>
        <v>28</v>
      </c>
      <c r="D42" s="43" t="str">
        <f aca="false">R42</f>
        <v>Выключатель автоматический 1P 16А (С) ВА 47-63 4.5kА</v>
      </c>
      <c r="E42" s="42" t="str">
        <f aca="false">S42</f>
        <v>Национальный режим не предоставляется – ограничение</v>
      </c>
      <c r="F42" s="42" t="str">
        <f aca="false">U42</f>
        <v>шт</v>
      </c>
      <c r="G42" s="44" t="n">
        <f aca="false">V42</f>
        <v>16</v>
      </c>
      <c r="H42" s="45"/>
      <c r="I42" s="46"/>
      <c r="J42" s="46"/>
      <c r="K42" s="47" t="n">
        <f aca="false">Y42</f>
        <v>193</v>
      </c>
      <c r="L42" s="48" t="n">
        <v>0</v>
      </c>
      <c r="M42" s="49" t="n">
        <f aca="false">G42*L42</f>
        <v>0</v>
      </c>
      <c r="N42" s="50"/>
      <c r="Q42" s="51" t="n">
        <v>28</v>
      </c>
      <c r="R42" s="52" t="s">
        <v>70</v>
      </c>
      <c r="S42" s="53" t="s">
        <v>29</v>
      </c>
      <c r="T42" s="64" t="s">
        <v>66</v>
      </c>
      <c r="U42" s="55" t="s">
        <v>31</v>
      </c>
      <c r="V42" s="56" t="n">
        <v>16</v>
      </c>
      <c r="W42" s="57" t="s">
        <v>32</v>
      </c>
      <c r="X42" s="57"/>
      <c r="Y42" s="58" t="n">
        <v>193</v>
      </c>
      <c r="Z42" s="59" t="n">
        <f aca="false">V42*Y42</f>
        <v>3088</v>
      </c>
      <c r="AA42" s="5"/>
    </row>
    <row r="43" s="6" customFormat="true" ht="39" hidden="false" customHeight="true" outlineLevel="0" collapsed="false">
      <c r="B43" s="41"/>
      <c r="C43" s="42" t="n">
        <f aca="false">Q43</f>
        <v>29</v>
      </c>
      <c r="D43" s="43" t="str">
        <f aca="false">R43</f>
        <v>Выключатель автоматический 1P 25А (C) 4,5kA ВА 47-63</v>
      </c>
      <c r="E43" s="42" t="str">
        <f aca="false">S43</f>
        <v>Национальный режим не предоставляется – ограничение</v>
      </c>
      <c r="F43" s="42" t="str">
        <f aca="false">U43</f>
        <v>шт</v>
      </c>
      <c r="G43" s="44" t="n">
        <f aca="false">V43</f>
        <v>16</v>
      </c>
      <c r="H43" s="45"/>
      <c r="I43" s="46"/>
      <c r="J43" s="46"/>
      <c r="K43" s="47" t="n">
        <f aca="false">Y43</f>
        <v>200</v>
      </c>
      <c r="L43" s="48" t="n">
        <v>0</v>
      </c>
      <c r="M43" s="49" t="n">
        <f aca="false">G43*L43</f>
        <v>0</v>
      </c>
      <c r="N43" s="50"/>
      <c r="Q43" s="51" t="n">
        <v>29</v>
      </c>
      <c r="R43" s="52" t="s">
        <v>71</v>
      </c>
      <c r="S43" s="53" t="s">
        <v>29</v>
      </c>
      <c r="T43" s="64" t="s">
        <v>66</v>
      </c>
      <c r="U43" s="55" t="s">
        <v>31</v>
      </c>
      <c r="V43" s="56" t="n">
        <v>16</v>
      </c>
      <c r="W43" s="57" t="s">
        <v>32</v>
      </c>
      <c r="X43" s="57"/>
      <c r="Y43" s="58" t="n">
        <v>200</v>
      </c>
      <c r="Z43" s="59" t="n">
        <f aca="false">V43*Y43</f>
        <v>3200</v>
      </c>
      <c r="AA43" s="5"/>
    </row>
    <row r="44" s="6" customFormat="true" ht="39" hidden="false" customHeight="true" outlineLevel="0" collapsed="false">
      <c r="B44" s="41"/>
      <c r="C44" s="42" t="n">
        <f aca="false">Q44</f>
        <v>30</v>
      </c>
      <c r="D44" s="43" t="str">
        <f aca="false">R44</f>
        <v>Выключатель автоматический 3P 32А (С) ВА 47-63 4.5кА</v>
      </c>
      <c r="E44" s="42" t="str">
        <f aca="false">S44</f>
        <v>Национальный режим не предоставляется – ограничение</v>
      </c>
      <c r="F44" s="42" t="str">
        <f aca="false">U44</f>
        <v>шт</v>
      </c>
      <c r="G44" s="44" t="n">
        <f aca="false">V44</f>
        <v>6</v>
      </c>
      <c r="H44" s="45"/>
      <c r="I44" s="46"/>
      <c r="J44" s="46"/>
      <c r="K44" s="47" t="n">
        <f aca="false">Y44</f>
        <v>485</v>
      </c>
      <c r="L44" s="48" t="n">
        <v>0</v>
      </c>
      <c r="M44" s="49" t="n">
        <f aca="false">G44*L44</f>
        <v>0</v>
      </c>
      <c r="N44" s="50"/>
      <c r="Q44" s="51" t="n">
        <v>30</v>
      </c>
      <c r="R44" s="52" t="s">
        <v>72</v>
      </c>
      <c r="S44" s="53" t="s">
        <v>29</v>
      </c>
      <c r="T44" s="64" t="s">
        <v>66</v>
      </c>
      <c r="U44" s="55" t="s">
        <v>31</v>
      </c>
      <c r="V44" s="56" t="n">
        <v>6</v>
      </c>
      <c r="W44" s="57" t="s">
        <v>32</v>
      </c>
      <c r="X44" s="57"/>
      <c r="Y44" s="58" t="n">
        <v>485</v>
      </c>
      <c r="Z44" s="59" t="n">
        <f aca="false">V44*Y44</f>
        <v>2910</v>
      </c>
      <c r="AA44" s="5"/>
    </row>
    <row r="45" s="6" customFormat="true" ht="39" hidden="false" customHeight="true" outlineLevel="0" collapsed="false">
      <c r="B45" s="41"/>
      <c r="C45" s="42" t="n">
        <f aca="false">Q45</f>
        <v>31</v>
      </c>
      <c r="D45" s="43" t="str">
        <f aca="false">R45</f>
        <v>Выключатель автоматический 3P 40А (С) ВА 47-63 4.5кА</v>
      </c>
      <c r="E45" s="42" t="str">
        <f aca="false">S45</f>
        <v>Национальный режим не предоставляется – ограничение</v>
      </c>
      <c r="F45" s="42" t="str">
        <f aca="false">U45</f>
        <v>шт</v>
      </c>
      <c r="G45" s="44" t="n">
        <f aca="false">V45</f>
        <v>3</v>
      </c>
      <c r="H45" s="45"/>
      <c r="I45" s="46"/>
      <c r="J45" s="46"/>
      <c r="K45" s="47" t="n">
        <f aca="false">Y45</f>
        <v>733</v>
      </c>
      <c r="L45" s="48" t="n">
        <v>0</v>
      </c>
      <c r="M45" s="49" t="n">
        <f aca="false">G45*L45</f>
        <v>0</v>
      </c>
      <c r="N45" s="50"/>
      <c r="Q45" s="51" t="n">
        <v>31</v>
      </c>
      <c r="R45" s="52" t="s">
        <v>73</v>
      </c>
      <c r="S45" s="53" t="s">
        <v>29</v>
      </c>
      <c r="T45" s="64" t="s">
        <v>66</v>
      </c>
      <c r="U45" s="55" t="s">
        <v>31</v>
      </c>
      <c r="V45" s="56" t="n">
        <v>3</v>
      </c>
      <c r="W45" s="57" t="s">
        <v>32</v>
      </c>
      <c r="X45" s="57"/>
      <c r="Y45" s="58" t="n">
        <v>733</v>
      </c>
      <c r="Z45" s="59" t="n">
        <f aca="false">V45*Y45</f>
        <v>2199</v>
      </c>
      <c r="AA45" s="5"/>
    </row>
    <row r="46" s="6" customFormat="true" ht="39" hidden="false" customHeight="true" outlineLevel="0" collapsed="false">
      <c r="B46" s="41"/>
      <c r="C46" s="42" t="n">
        <f aca="false">Q46</f>
        <v>32</v>
      </c>
      <c r="D46" s="43" t="str">
        <f aca="false">R46</f>
        <v>Выключатель автоматический S201 B16</v>
      </c>
      <c r="E46" s="42" t="str">
        <f aca="false">S46</f>
        <v>Национальный режим не предоставляется – ограничение</v>
      </c>
      <c r="F46" s="42" t="str">
        <f aca="false">U46</f>
        <v>шт</v>
      </c>
      <c r="G46" s="44" t="n">
        <f aca="false">V46</f>
        <v>5</v>
      </c>
      <c r="H46" s="45"/>
      <c r="I46" s="46"/>
      <c r="J46" s="46"/>
      <c r="K46" s="47" t="n">
        <f aca="false">Y46</f>
        <v>520</v>
      </c>
      <c r="L46" s="48" t="n">
        <v>0</v>
      </c>
      <c r="M46" s="49" t="n">
        <f aca="false">G46*L46</f>
        <v>0</v>
      </c>
      <c r="N46" s="50"/>
      <c r="Q46" s="51" t="n">
        <v>32</v>
      </c>
      <c r="R46" s="52" t="s">
        <v>74</v>
      </c>
      <c r="S46" s="53" t="s">
        <v>29</v>
      </c>
      <c r="T46" s="64" t="s">
        <v>66</v>
      </c>
      <c r="U46" s="55" t="s">
        <v>31</v>
      </c>
      <c r="V46" s="56" t="n">
        <v>5</v>
      </c>
      <c r="W46" s="57" t="s">
        <v>32</v>
      </c>
      <c r="X46" s="57"/>
      <c r="Y46" s="58" t="n">
        <v>520</v>
      </c>
      <c r="Z46" s="59" t="n">
        <f aca="false">V46*Y46</f>
        <v>2600</v>
      </c>
      <c r="AA46" s="5"/>
    </row>
    <row r="47" s="6" customFormat="true" ht="39" hidden="false" customHeight="true" outlineLevel="0" collapsed="false">
      <c r="B47" s="41"/>
      <c r="C47" s="42" t="n">
        <f aca="false">Q47</f>
        <v>33</v>
      </c>
      <c r="D47" s="43" t="str">
        <f aca="false">R47</f>
        <v>Выключатель автоматический S201 B25</v>
      </c>
      <c r="E47" s="42" t="str">
        <f aca="false">S47</f>
        <v>Национальный режим не предоставляется – ограничение</v>
      </c>
      <c r="F47" s="42" t="str">
        <f aca="false">U47</f>
        <v>шт</v>
      </c>
      <c r="G47" s="44" t="n">
        <f aca="false">V47</f>
        <v>5</v>
      </c>
      <c r="H47" s="45"/>
      <c r="I47" s="46"/>
      <c r="J47" s="46"/>
      <c r="K47" s="47" t="n">
        <f aca="false">Y47</f>
        <v>750</v>
      </c>
      <c r="L47" s="48" t="n">
        <v>0</v>
      </c>
      <c r="M47" s="49" t="n">
        <f aca="false">G47*L47</f>
        <v>0</v>
      </c>
      <c r="N47" s="50"/>
      <c r="Q47" s="51" t="n">
        <v>33</v>
      </c>
      <c r="R47" s="52" t="s">
        <v>75</v>
      </c>
      <c r="S47" s="53" t="s">
        <v>29</v>
      </c>
      <c r="T47" s="64" t="s">
        <v>66</v>
      </c>
      <c r="U47" s="55" t="s">
        <v>31</v>
      </c>
      <c r="V47" s="56" t="n">
        <v>5</v>
      </c>
      <c r="W47" s="57" t="s">
        <v>32</v>
      </c>
      <c r="X47" s="57"/>
      <c r="Y47" s="58" t="n">
        <v>750</v>
      </c>
      <c r="Z47" s="59" t="n">
        <f aca="false">V47*Y47</f>
        <v>3750</v>
      </c>
      <c r="AA47" s="5"/>
    </row>
    <row r="48" s="6" customFormat="true" ht="39" hidden="false" customHeight="true" outlineLevel="0" collapsed="false">
      <c r="B48" s="41"/>
      <c r="C48" s="42" t="n">
        <f aca="false">Q48</f>
        <v>34</v>
      </c>
      <c r="D48" s="43" t="str">
        <f aca="false">R48</f>
        <v>Выключатель автоматический S203 B16</v>
      </c>
      <c r="E48" s="42" t="str">
        <f aca="false">S48</f>
        <v>Национальный режим не предоставляется – ограничение</v>
      </c>
      <c r="F48" s="42" t="str">
        <f aca="false">U48</f>
        <v>шт</v>
      </c>
      <c r="G48" s="44" t="n">
        <f aca="false">V48</f>
        <v>5</v>
      </c>
      <c r="H48" s="45"/>
      <c r="I48" s="46"/>
      <c r="J48" s="46"/>
      <c r="K48" s="47" t="n">
        <f aca="false">Y48</f>
        <v>2600</v>
      </c>
      <c r="L48" s="48" t="n">
        <v>0</v>
      </c>
      <c r="M48" s="49" t="n">
        <f aca="false">G48*L48</f>
        <v>0</v>
      </c>
      <c r="N48" s="50"/>
      <c r="Q48" s="51" t="n">
        <v>34</v>
      </c>
      <c r="R48" s="52" t="s">
        <v>76</v>
      </c>
      <c r="S48" s="53" t="s">
        <v>29</v>
      </c>
      <c r="T48" s="64" t="s">
        <v>66</v>
      </c>
      <c r="U48" s="55" t="s">
        <v>31</v>
      </c>
      <c r="V48" s="56" t="n">
        <v>5</v>
      </c>
      <c r="W48" s="57" t="s">
        <v>32</v>
      </c>
      <c r="X48" s="57"/>
      <c r="Y48" s="58" t="n">
        <v>2600</v>
      </c>
      <c r="Z48" s="59" t="n">
        <f aca="false">V48*Y48</f>
        <v>13000</v>
      </c>
      <c r="AA48" s="5"/>
    </row>
    <row r="49" s="6" customFormat="true" ht="39" hidden="false" customHeight="true" outlineLevel="0" collapsed="false">
      <c r="B49" s="41"/>
      <c r="C49" s="42" t="n">
        <f aca="false">Q49</f>
        <v>35</v>
      </c>
      <c r="D49" s="43" t="str">
        <f aca="false">R49</f>
        <v>Выключатель автоматический АЕ2046М 100 25А 12Iн 400AC У3</v>
      </c>
      <c r="E49" s="42" t="str">
        <f aca="false">S49</f>
        <v>Национальный режим не предоставляется – ограничение</v>
      </c>
      <c r="F49" s="42" t="str">
        <f aca="false">U49</f>
        <v>шт</v>
      </c>
      <c r="G49" s="44" t="n">
        <f aca="false">V49</f>
        <v>1</v>
      </c>
      <c r="H49" s="45"/>
      <c r="I49" s="46"/>
      <c r="J49" s="46"/>
      <c r="K49" s="47" t="n">
        <f aca="false">Y49</f>
        <v>4694</v>
      </c>
      <c r="L49" s="48" t="n">
        <v>0</v>
      </c>
      <c r="M49" s="49" t="n">
        <f aca="false">G49*L49</f>
        <v>0</v>
      </c>
      <c r="N49" s="50"/>
      <c r="Q49" s="51" t="n">
        <v>35</v>
      </c>
      <c r="R49" s="52" t="s">
        <v>77</v>
      </c>
      <c r="S49" s="53" t="s">
        <v>29</v>
      </c>
      <c r="T49" s="64" t="s">
        <v>66</v>
      </c>
      <c r="U49" s="55" t="s">
        <v>31</v>
      </c>
      <c r="V49" s="56" t="n">
        <v>1</v>
      </c>
      <c r="W49" s="57" t="s">
        <v>32</v>
      </c>
      <c r="X49" s="57"/>
      <c r="Y49" s="58" t="n">
        <v>4694</v>
      </c>
      <c r="Z49" s="59" t="n">
        <f aca="false">V49*Y49</f>
        <v>4694</v>
      </c>
      <c r="AA49" s="5"/>
    </row>
    <row r="50" s="6" customFormat="true" ht="39" hidden="false" customHeight="true" outlineLevel="0" collapsed="false">
      <c r="B50" s="41"/>
      <c r="C50" s="42" t="n">
        <f aca="false">Q50</f>
        <v>36</v>
      </c>
      <c r="D50" s="43" t="str">
        <f aca="false">R50</f>
        <v>Выключатель автоматический АЕ2046М 100 63А 12Iн 400AC У3</v>
      </c>
      <c r="E50" s="42" t="str">
        <f aca="false">S50</f>
        <v>Национальный режим не предоставляется – ограничение</v>
      </c>
      <c r="F50" s="42" t="str">
        <f aca="false">U50</f>
        <v>шт</v>
      </c>
      <c r="G50" s="44" t="n">
        <f aca="false">V50</f>
        <v>1</v>
      </c>
      <c r="H50" s="45"/>
      <c r="I50" s="46"/>
      <c r="J50" s="46"/>
      <c r="K50" s="47" t="n">
        <f aca="false">Y50</f>
        <v>4696</v>
      </c>
      <c r="L50" s="48" t="n">
        <v>0</v>
      </c>
      <c r="M50" s="49" t="n">
        <f aca="false">G50*L50</f>
        <v>0</v>
      </c>
      <c r="N50" s="50"/>
      <c r="Q50" s="51" t="n">
        <v>36</v>
      </c>
      <c r="R50" s="52" t="s">
        <v>78</v>
      </c>
      <c r="S50" s="53" t="s">
        <v>29</v>
      </c>
      <c r="T50" s="64" t="s">
        <v>66</v>
      </c>
      <c r="U50" s="55" t="s">
        <v>31</v>
      </c>
      <c r="V50" s="56" t="n">
        <v>1</v>
      </c>
      <c r="W50" s="57" t="s">
        <v>32</v>
      </c>
      <c r="X50" s="57"/>
      <c r="Y50" s="58" t="n">
        <v>4696</v>
      </c>
      <c r="Z50" s="59" t="n">
        <f aca="false">V50*Y50</f>
        <v>4696</v>
      </c>
      <c r="AA50" s="5"/>
    </row>
    <row r="51" s="6" customFormat="true" ht="39" hidden="false" customHeight="true" outlineLevel="0" collapsed="false">
      <c r="B51" s="41"/>
      <c r="C51" s="42" t="n">
        <f aca="false">Q51</f>
        <v>37</v>
      </c>
      <c r="D51" s="43" t="str">
        <f aca="false">R51</f>
        <v>Выключатель автоматический трехполюсный 10А С ВА47-63 4.5кА</v>
      </c>
      <c r="E51" s="42" t="str">
        <f aca="false">S51</f>
        <v>Национальный режим не предоставляется – ограничение</v>
      </c>
      <c r="F51" s="42" t="str">
        <f aca="false">U51</f>
        <v>шт</v>
      </c>
      <c r="G51" s="44" t="n">
        <f aca="false">V51</f>
        <v>3</v>
      </c>
      <c r="H51" s="45"/>
      <c r="I51" s="46"/>
      <c r="J51" s="46"/>
      <c r="K51" s="47" t="n">
        <f aca="false">Y51</f>
        <v>767</v>
      </c>
      <c r="L51" s="48" t="n">
        <v>0</v>
      </c>
      <c r="M51" s="49" t="n">
        <f aca="false">G51*L51</f>
        <v>0</v>
      </c>
      <c r="N51" s="50"/>
      <c r="Q51" s="51" t="n">
        <v>37</v>
      </c>
      <c r="R51" s="52" t="s">
        <v>79</v>
      </c>
      <c r="S51" s="53" t="s">
        <v>29</v>
      </c>
      <c r="T51" s="64" t="s">
        <v>66</v>
      </c>
      <c r="U51" s="55" t="s">
        <v>31</v>
      </c>
      <c r="V51" s="56" t="n">
        <v>3</v>
      </c>
      <c r="W51" s="57" t="s">
        <v>32</v>
      </c>
      <c r="X51" s="57"/>
      <c r="Y51" s="58" t="n">
        <v>767</v>
      </c>
      <c r="Z51" s="59" t="n">
        <f aca="false">V51*Y51</f>
        <v>2301</v>
      </c>
      <c r="AA51" s="5"/>
    </row>
    <row r="52" s="6" customFormat="true" ht="39" hidden="false" customHeight="true" outlineLevel="0" collapsed="false">
      <c r="B52" s="41"/>
      <c r="C52" s="42" t="n">
        <f aca="false">Q52</f>
        <v>38</v>
      </c>
      <c r="D52" s="43" t="str">
        <f aca="false">R52</f>
        <v>Выключатель автоматический трехполюсный 16А С ВА47-63 4.5кА</v>
      </c>
      <c r="E52" s="42" t="str">
        <f aca="false">S52</f>
        <v>Национальный режим не предоставляется – ограничение</v>
      </c>
      <c r="F52" s="42" t="str">
        <f aca="false">U52</f>
        <v>шт</v>
      </c>
      <c r="G52" s="44" t="n">
        <f aca="false">V52</f>
        <v>8</v>
      </c>
      <c r="H52" s="45"/>
      <c r="I52" s="46"/>
      <c r="J52" s="46"/>
      <c r="K52" s="47" t="n">
        <f aca="false">Y52</f>
        <v>723</v>
      </c>
      <c r="L52" s="48" t="n">
        <v>0</v>
      </c>
      <c r="M52" s="49" t="n">
        <f aca="false">G52*L52</f>
        <v>0</v>
      </c>
      <c r="N52" s="50"/>
      <c r="Q52" s="51" t="n">
        <v>38</v>
      </c>
      <c r="R52" s="52" t="s">
        <v>80</v>
      </c>
      <c r="S52" s="53" t="s">
        <v>29</v>
      </c>
      <c r="T52" s="64" t="s">
        <v>66</v>
      </c>
      <c r="U52" s="55" t="s">
        <v>31</v>
      </c>
      <c r="V52" s="56" t="n">
        <v>8</v>
      </c>
      <c r="W52" s="57" t="s">
        <v>32</v>
      </c>
      <c r="X52" s="57"/>
      <c r="Y52" s="58" t="n">
        <v>723</v>
      </c>
      <c r="Z52" s="59" t="n">
        <f aca="false">V52*Y52</f>
        <v>5784</v>
      </c>
      <c r="AA52" s="5"/>
    </row>
    <row r="53" s="6" customFormat="true" ht="39" hidden="false" customHeight="true" outlineLevel="0" collapsed="false">
      <c r="B53" s="41"/>
      <c r="C53" s="42" t="n">
        <f aca="false">Q53</f>
        <v>39</v>
      </c>
      <c r="D53" s="43" t="str">
        <f aca="false">R53</f>
        <v>Выключатель автоматический трехполюсный 25А С ВА47-63 4.5кА</v>
      </c>
      <c r="E53" s="42" t="str">
        <f aca="false">S53</f>
        <v>Национальный режим не предоставляется – ограничение</v>
      </c>
      <c r="F53" s="42" t="str">
        <f aca="false">U53</f>
        <v>шт</v>
      </c>
      <c r="G53" s="44" t="n">
        <f aca="false">V53</f>
        <v>8</v>
      </c>
      <c r="H53" s="45"/>
      <c r="I53" s="46"/>
      <c r="J53" s="46"/>
      <c r="K53" s="47" t="n">
        <f aca="false">Y53</f>
        <v>456</v>
      </c>
      <c r="L53" s="48" t="n">
        <v>0</v>
      </c>
      <c r="M53" s="49" t="n">
        <f aca="false">G53*L53</f>
        <v>0</v>
      </c>
      <c r="N53" s="50"/>
      <c r="Q53" s="51" t="n">
        <v>39</v>
      </c>
      <c r="R53" s="52" t="s">
        <v>81</v>
      </c>
      <c r="S53" s="53" t="s">
        <v>29</v>
      </c>
      <c r="T53" s="64" t="s">
        <v>66</v>
      </c>
      <c r="U53" s="55" t="s">
        <v>31</v>
      </c>
      <c r="V53" s="56" t="n">
        <v>8</v>
      </c>
      <c r="W53" s="57" t="s">
        <v>32</v>
      </c>
      <c r="X53" s="57"/>
      <c r="Y53" s="58" t="n">
        <v>456</v>
      </c>
      <c r="Z53" s="59" t="n">
        <f aca="false">V53*Y53</f>
        <v>3648</v>
      </c>
      <c r="AA53" s="5"/>
    </row>
    <row r="54" s="6" customFormat="true" ht="51" hidden="false" customHeight="true" outlineLevel="0" collapsed="false">
      <c r="B54" s="41"/>
      <c r="C54" s="42" t="n">
        <f aca="false">Q54</f>
        <v>40</v>
      </c>
      <c r="D54" s="43" t="str">
        <f aca="false">R54</f>
        <v>Выключатель автоматический трехполюсный 63А С ВА47-29 4.5кА</v>
      </c>
      <c r="E54" s="42" t="str">
        <f aca="false">S54</f>
        <v>Национальный режим не предоставляется – ограничение</v>
      </c>
      <c r="F54" s="42" t="str">
        <f aca="false">U54</f>
        <v>шт</v>
      </c>
      <c r="G54" s="44" t="n">
        <f aca="false">V54</f>
        <v>1</v>
      </c>
      <c r="H54" s="45"/>
      <c r="I54" s="46"/>
      <c r="J54" s="46"/>
      <c r="K54" s="47" t="n">
        <f aca="false">Y54</f>
        <v>591</v>
      </c>
      <c r="L54" s="48" t="n">
        <v>0</v>
      </c>
      <c r="M54" s="49" t="n">
        <f aca="false">G54*L54</f>
        <v>0</v>
      </c>
      <c r="N54" s="50"/>
      <c r="Q54" s="51" t="n">
        <v>40</v>
      </c>
      <c r="R54" s="52" t="s">
        <v>82</v>
      </c>
      <c r="S54" s="53" t="s">
        <v>29</v>
      </c>
      <c r="T54" s="64" t="s">
        <v>66</v>
      </c>
      <c r="U54" s="55" t="s">
        <v>31</v>
      </c>
      <c r="V54" s="56" t="n">
        <v>1</v>
      </c>
      <c r="W54" s="57" t="s">
        <v>32</v>
      </c>
      <c r="X54" s="57"/>
      <c r="Y54" s="58" t="n">
        <v>591</v>
      </c>
      <c r="Z54" s="59" t="n">
        <f aca="false">V54*Y54</f>
        <v>591</v>
      </c>
      <c r="AA54" s="5"/>
    </row>
    <row r="55" s="6" customFormat="true" ht="39" hidden="false" customHeight="true" outlineLevel="0" collapsed="false">
      <c r="B55" s="41"/>
      <c r="C55" s="42" t="n">
        <f aca="false">Q55</f>
        <v>41</v>
      </c>
      <c r="D55" s="43" t="str">
        <f aca="false">R55</f>
        <v>Выключатель автоматический трехполюсный 80А C ВА47-100 10кА MVA40-3-080-C</v>
      </c>
      <c r="E55" s="42" t="str">
        <f aca="false">S55</f>
        <v>Национальный режим не предоставляется – ограничение</v>
      </c>
      <c r="F55" s="42" t="str">
        <f aca="false">U55</f>
        <v>шт</v>
      </c>
      <c r="G55" s="44" t="n">
        <f aca="false">V55</f>
        <v>3</v>
      </c>
      <c r="H55" s="45"/>
      <c r="I55" s="46"/>
      <c r="J55" s="46"/>
      <c r="K55" s="47" t="n">
        <f aca="false">Y55</f>
        <v>3086</v>
      </c>
      <c r="L55" s="48" t="n">
        <v>0</v>
      </c>
      <c r="M55" s="49" t="n">
        <f aca="false">G55*L55</f>
        <v>0</v>
      </c>
      <c r="N55" s="50"/>
      <c r="Q55" s="51" t="n">
        <v>41</v>
      </c>
      <c r="R55" s="52" t="s">
        <v>83</v>
      </c>
      <c r="S55" s="53" t="s">
        <v>29</v>
      </c>
      <c r="T55" s="64" t="s">
        <v>66</v>
      </c>
      <c r="U55" s="55" t="s">
        <v>31</v>
      </c>
      <c r="V55" s="56" t="n">
        <v>3</v>
      </c>
      <c r="W55" s="57" t="s">
        <v>32</v>
      </c>
      <c r="X55" s="57"/>
      <c r="Y55" s="58" t="n">
        <v>3086</v>
      </c>
      <c r="Z55" s="59" t="n">
        <f aca="false">V55*Y55</f>
        <v>9258</v>
      </c>
      <c r="AA55" s="5"/>
    </row>
    <row r="56" s="6" customFormat="true" ht="39" hidden="false" customHeight="true" outlineLevel="0" collapsed="false">
      <c r="B56" s="41"/>
      <c r="C56" s="42" t="n">
        <f aca="false">Q56</f>
        <v>42</v>
      </c>
      <c r="D56" s="43" t="str">
        <f aca="false">R56</f>
        <v>Выключатель автоматический трехполюсный 63А С ВА47-63 4.5кА</v>
      </c>
      <c r="E56" s="42" t="str">
        <f aca="false">S56</f>
        <v>Национальный режим не предоставляется – ограничение</v>
      </c>
      <c r="F56" s="42" t="str">
        <f aca="false">U56</f>
        <v>шт</v>
      </c>
      <c r="G56" s="44" t="n">
        <f aca="false">V56</f>
        <v>3</v>
      </c>
      <c r="H56" s="45"/>
      <c r="I56" s="46"/>
      <c r="J56" s="46"/>
      <c r="K56" s="47" t="n">
        <f aca="false">Y56</f>
        <v>872</v>
      </c>
      <c r="L56" s="48" t="n">
        <v>0</v>
      </c>
      <c r="M56" s="49" t="n">
        <f aca="false">G56*L56</f>
        <v>0</v>
      </c>
      <c r="N56" s="50"/>
      <c r="Q56" s="51" t="n">
        <v>42</v>
      </c>
      <c r="R56" s="52" t="s">
        <v>84</v>
      </c>
      <c r="S56" s="53" t="s">
        <v>29</v>
      </c>
      <c r="T56" s="64" t="s">
        <v>66</v>
      </c>
      <c r="U56" s="56" t="s">
        <v>31</v>
      </c>
      <c r="V56" s="56" t="n">
        <v>3</v>
      </c>
      <c r="W56" s="57" t="s">
        <v>32</v>
      </c>
      <c r="X56" s="57"/>
      <c r="Y56" s="58" t="n">
        <v>872</v>
      </c>
      <c r="Z56" s="59" t="n">
        <f aca="false">V56*Y56</f>
        <v>2616</v>
      </c>
      <c r="AA56" s="5"/>
    </row>
    <row r="57" s="6" customFormat="true" ht="39" hidden="false" customHeight="true" outlineLevel="0" collapsed="false">
      <c r="B57" s="41"/>
      <c r="C57" s="42" t="n">
        <f aca="false">Q57</f>
        <v>43</v>
      </c>
      <c r="D57" s="43" t="str">
        <f aca="false">R57</f>
        <v>Выключатель поплавковый Unipump 5м</v>
      </c>
      <c r="E57" s="42" t="s">
        <v>36</v>
      </c>
      <c r="F57" s="42" t="str">
        <f aca="false">U57</f>
        <v>шт</v>
      </c>
      <c r="G57" s="44" t="n">
        <f aca="false">V57</f>
        <v>2</v>
      </c>
      <c r="H57" s="45"/>
      <c r="I57" s="46"/>
      <c r="J57" s="46"/>
      <c r="K57" s="47" t="n">
        <f aca="false">Y57</f>
        <v>1250</v>
      </c>
      <c r="L57" s="48" t="n">
        <v>0</v>
      </c>
      <c r="M57" s="49" t="n">
        <f aca="false">G57*L57</f>
        <v>0</v>
      </c>
      <c r="N57" s="50"/>
      <c r="Q57" s="51" t="n">
        <v>43</v>
      </c>
      <c r="R57" s="52" t="s">
        <v>85</v>
      </c>
      <c r="S57" s="66" t="s">
        <v>36</v>
      </c>
      <c r="T57" s="67" t="s">
        <v>86</v>
      </c>
      <c r="U57" s="56" t="s">
        <v>31</v>
      </c>
      <c r="V57" s="56" t="n">
        <v>2</v>
      </c>
      <c r="W57" s="57" t="s">
        <v>32</v>
      </c>
      <c r="X57" s="57"/>
      <c r="Y57" s="58" t="n">
        <v>1250</v>
      </c>
      <c r="Z57" s="59" t="n">
        <f aca="false">V57*Y57</f>
        <v>2500</v>
      </c>
      <c r="AA57" s="5"/>
    </row>
    <row r="58" s="6" customFormat="true" ht="39" hidden="false" customHeight="true" outlineLevel="0" collapsed="false">
      <c r="B58" s="41"/>
      <c r="C58" s="42" t="n">
        <f aca="false">Q58</f>
        <v>44</v>
      </c>
      <c r="D58" s="43" t="str">
        <f aca="false">R58</f>
        <v>Генератор бензиновый электрический с комбинированным способом запуска EST 4500</v>
      </c>
      <c r="E58" s="42" t="str">
        <f aca="false">S58</f>
        <v>Национальный режим не предоставляется – ограничение</v>
      </c>
      <c r="F58" s="42" t="str">
        <f aca="false">U58</f>
        <v>шт</v>
      </c>
      <c r="G58" s="44" t="n">
        <f aca="false">V58</f>
        <v>3</v>
      </c>
      <c r="H58" s="45"/>
      <c r="I58" s="46"/>
      <c r="J58" s="46"/>
      <c r="K58" s="47" t="n">
        <f aca="false">Y58</f>
        <v>42000</v>
      </c>
      <c r="L58" s="48" t="n">
        <v>0</v>
      </c>
      <c r="M58" s="49" t="n">
        <f aca="false">G58*L58</f>
        <v>0</v>
      </c>
      <c r="N58" s="50"/>
      <c r="Q58" s="51" t="n">
        <v>44</v>
      </c>
      <c r="R58" s="52" t="s">
        <v>87</v>
      </c>
      <c r="S58" s="53" t="s">
        <v>29</v>
      </c>
      <c r="T58" s="68" t="s">
        <v>88</v>
      </c>
      <c r="U58" s="55" t="s">
        <v>50</v>
      </c>
      <c r="V58" s="56" t="n">
        <v>3</v>
      </c>
      <c r="W58" s="57" t="s">
        <v>89</v>
      </c>
      <c r="X58" s="57"/>
      <c r="Y58" s="58" t="n">
        <v>42000</v>
      </c>
      <c r="Z58" s="59" t="n">
        <f aca="false">V58*Y58</f>
        <v>126000</v>
      </c>
      <c r="AA58" s="5"/>
    </row>
    <row r="59" s="6" customFormat="true" ht="39" hidden="false" customHeight="true" outlineLevel="0" collapsed="false">
      <c r="B59" s="41"/>
      <c r="C59" s="42" t="n">
        <f aca="false">Q59</f>
        <v>45</v>
      </c>
      <c r="D59" s="43" t="str">
        <f aca="false">R59</f>
        <v>Датчик-реле давления Д210-11-1 0,5-2,0MPa</v>
      </c>
      <c r="E59" s="42" t="str">
        <f aca="false">S59</f>
        <v>Национальный режим не предоставляется – ограничение</v>
      </c>
      <c r="F59" s="42" t="str">
        <f aca="false">U59</f>
        <v>шт</v>
      </c>
      <c r="G59" s="44" t="n">
        <f aca="false">V59</f>
        <v>4</v>
      </c>
      <c r="H59" s="45"/>
      <c r="I59" s="46"/>
      <c r="J59" s="46"/>
      <c r="K59" s="47" t="n">
        <f aca="false">Y59</f>
        <v>2500</v>
      </c>
      <c r="L59" s="48" t="n">
        <v>0</v>
      </c>
      <c r="M59" s="49" t="n">
        <f aca="false">G59*L59</f>
        <v>0</v>
      </c>
      <c r="N59" s="50"/>
      <c r="Q59" s="51" t="n">
        <v>45</v>
      </c>
      <c r="R59" s="52" t="s">
        <v>90</v>
      </c>
      <c r="S59" s="53" t="s">
        <v>29</v>
      </c>
      <c r="T59" s="68" t="s">
        <v>91</v>
      </c>
      <c r="U59" s="55" t="s">
        <v>50</v>
      </c>
      <c r="V59" s="56" t="n">
        <v>4</v>
      </c>
      <c r="W59" s="57" t="s">
        <v>32</v>
      </c>
      <c r="X59" s="57"/>
      <c r="Y59" s="58" t="n">
        <v>2500</v>
      </c>
      <c r="Z59" s="59" t="n">
        <f aca="false">V59*Y59</f>
        <v>10000</v>
      </c>
      <c r="AA59" s="5"/>
    </row>
    <row r="60" s="6" customFormat="true" ht="39" hidden="false" customHeight="true" outlineLevel="0" collapsed="false">
      <c r="B60" s="41"/>
      <c r="C60" s="42" t="n">
        <f aca="false">Q60</f>
        <v>46</v>
      </c>
      <c r="D60" s="43" t="str">
        <f aca="false">R60</f>
        <v>Датчик-реле избыточного давления ДР-Д520</v>
      </c>
      <c r="E60" s="42" t="str">
        <f aca="false">S60</f>
        <v>Национальный режим не предоставляется – ограничение</v>
      </c>
      <c r="F60" s="42" t="str">
        <f aca="false">U60</f>
        <v>шт</v>
      </c>
      <c r="G60" s="44" t="n">
        <f aca="false">V60</f>
        <v>4</v>
      </c>
      <c r="H60" s="45"/>
      <c r="I60" s="46"/>
      <c r="J60" s="46"/>
      <c r="K60" s="47" t="n">
        <f aca="false">Y60</f>
        <v>2300</v>
      </c>
      <c r="L60" s="48" t="n">
        <v>0</v>
      </c>
      <c r="M60" s="49" t="n">
        <f aca="false">G60*L60</f>
        <v>0</v>
      </c>
      <c r="N60" s="50"/>
      <c r="Q60" s="51" t="n">
        <v>46</v>
      </c>
      <c r="R60" s="52" t="s">
        <v>92</v>
      </c>
      <c r="S60" s="53" t="s">
        <v>29</v>
      </c>
      <c r="T60" s="69" t="s">
        <v>91</v>
      </c>
      <c r="U60" s="56" t="s">
        <v>50</v>
      </c>
      <c r="V60" s="56" t="n">
        <v>4</v>
      </c>
      <c r="W60" s="57" t="s">
        <v>32</v>
      </c>
      <c r="X60" s="57"/>
      <c r="Y60" s="58" t="n">
        <v>2300</v>
      </c>
      <c r="Z60" s="59" t="n">
        <f aca="false">V60*Y60</f>
        <v>9200</v>
      </c>
      <c r="AA60" s="5"/>
    </row>
    <row r="61" s="6" customFormat="true" ht="39" hidden="false" customHeight="true" outlineLevel="0" collapsed="false">
      <c r="B61" s="41"/>
      <c r="C61" s="42" t="n">
        <f aca="false">Q61</f>
        <v>47</v>
      </c>
      <c r="D61" s="43" t="str">
        <f aca="false">R61</f>
        <v>Датчик-реле уровня РОС 301</v>
      </c>
      <c r="E61" s="42" t="str">
        <f aca="false">S61</f>
        <v>Национальный режим не предоставляется – ограничение</v>
      </c>
      <c r="F61" s="42" t="str">
        <f aca="false">U61</f>
        <v>шт</v>
      </c>
      <c r="G61" s="44" t="n">
        <f aca="false">V61</f>
        <v>4</v>
      </c>
      <c r="H61" s="45"/>
      <c r="I61" s="46"/>
      <c r="J61" s="46"/>
      <c r="K61" s="47" t="n">
        <f aca="false">Y61</f>
        <v>4000</v>
      </c>
      <c r="L61" s="48" t="n">
        <v>0</v>
      </c>
      <c r="M61" s="49" t="n">
        <f aca="false">G61*L61</f>
        <v>0</v>
      </c>
      <c r="N61" s="50"/>
      <c r="Q61" s="51" t="n">
        <v>47</v>
      </c>
      <c r="R61" s="52" t="s">
        <v>93</v>
      </c>
      <c r="S61" s="53" t="s">
        <v>29</v>
      </c>
      <c r="T61" s="69" t="s">
        <v>91</v>
      </c>
      <c r="U61" s="56" t="s">
        <v>50</v>
      </c>
      <c r="V61" s="56" t="n">
        <v>4</v>
      </c>
      <c r="W61" s="57" t="s">
        <v>32</v>
      </c>
      <c r="X61" s="57"/>
      <c r="Y61" s="58" t="n">
        <v>4000</v>
      </c>
      <c r="Z61" s="59" t="n">
        <f aca="false">V61*Y61</f>
        <v>16000</v>
      </c>
      <c r="AA61" s="5"/>
    </row>
    <row r="62" s="6" customFormat="true" ht="39" hidden="false" customHeight="true" outlineLevel="0" collapsed="false">
      <c r="B62" s="41"/>
      <c r="C62" s="42" t="n">
        <f aca="false">Q62</f>
        <v>48</v>
      </c>
      <c r="D62" s="43" t="str">
        <f aca="false">R62</f>
        <v>Драйвер светодиодный ИПС50-350Т</v>
      </c>
      <c r="E62" s="42" t="str">
        <f aca="false">S62</f>
        <v>Национальный режим не предоставляется – ограничение</v>
      </c>
      <c r="F62" s="42" t="str">
        <f aca="false">U62</f>
        <v>шт</v>
      </c>
      <c r="G62" s="44" t="n">
        <f aca="false">V62</f>
        <v>10</v>
      </c>
      <c r="H62" s="45"/>
      <c r="I62" s="46"/>
      <c r="J62" s="46"/>
      <c r="K62" s="47" t="n">
        <f aca="false">Y62</f>
        <v>2000</v>
      </c>
      <c r="L62" s="48" t="n">
        <v>0</v>
      </c>
      <c r="M62" s="49" t="n">
        <f aca="false">G62*L62</f>
        <v>0</v>
      </c>
      <c r="N62" s="50"/>
      <c r="Q62" s="51" t="n">
        <v>48</v>
      </c>
      <c r="R62" s="52" t="s">
        <v>94</v>
      </c>
      <c r="S62" s="53" t="s">
        <v>29</v>
      </c>
      <c r="T62" s="54" t="s">
        <v>47</v>
      </c>
      <c r="U62" s="56" t="s">
        <v>50</v>
      </c>
      <c r="V62" s="56" t="n">
        <v>10</v>
      </c>
      <c r="W62" s="57" t="s">
        <v>32</v>
      </c>
      <c r="X62" s="57"/>
      <c r="Y62" s="58" t="n">
        <v>2000</v>
      </c>
      <c r="Z62" s="59" t="n">
        <f aca="false">V62*Y62</f>
        <v>20000</v>
      </c>
      <c r="AA62" s="5"/>
    </row>
    <row r="63" s="6" customFormat="true" ht="39" hidden="false" customHeight="true" outlineLevel="0" collapsed="false">
      <c r="B63" s="41"/>
      <c r="C63" s="42" t="n">
        <f aca="false">Q63</f>
        <v>49</v>
      </c>
      <c r="D63" s="43" t="str">
        <f aca="false">R63</f>
        <v>Дюбель-хомут FORTISFLEX нейлон ДХ 5-10 (б) упаковка 100 штук</v>
      </c>
      <c r="E63" s="42" t="str">
        <f aca="false">S63</f>
        <v>Национальный режим не предоставляется – преимущество</v>
      </c>
      <c r="F63" s="42" t="str">
        <f aca="false">U63</f>
        <v>шт</v>
      </c>
      <c r="G63" s="44" t="n">
        <f aca="false">V63</f>
        <v>2</v>
      </c>
      <c r="H63" s="45"/>
      <c r="I63" s="46"/>
      <c r="J63" s="46"/>
      <c r="K63" s="47" t="n">
        <f aca="false">Y63</f>
        <v>105</v>
      </c>
      <c r="L63" s="48" t="n">
        <v>0</v>
      </c>
      <c r="M63" s="49" t="n">
        <f aca="false">G63*L63</f>
        <v>0</v>
      </c>
      <c r="N63" s="50"/>
      <c r="Q63" s="51" t="n">
        <v>49</v>
      </c>
      <c r="R63" s="52" t="s">
        <v>95</v>
      </c>
      <c r="S63" s="60" t="s">
        <v>36</v>
      </c>
      <c r="T63" s="65" t="s">
        <v>96</v>
      </c>
      <c r="U63" s="55" t="s">
        <v>31</v>
      </c>
      <c r="V63" s="56" t="n">
        <v>2</v>
      </c>
      <c r="W63" s="57" t="s">
        <v>32</v>
      </c>
      <c r="X63" s="57"/>
      <c r="Y63" s="58" t="n">
        <v>105</v>
      </c>
      <c r="Z63" s="59" t="n">
        <f aca="false">V63*Y63</f>
        <v>210</v>
      </c>
      <c r="AA63" s="5"/>
    </row>
    <row r="64" s="6" customFormat="true" ht="39" hidden="false" customHeight="true" outlineLevel="0" collapsed="false">
      <c r="B64" s="41"/>
      <c r="C64" s="42" t="n">
        <f aca="false">Q64</f>
        <v>50</v>
      </c>
      <c r="D64" s="43" t="str">
        <f aca="false">R64</f>
        <v>Изолента самоспекающаяся 3м  СИЛ-20</v>
      </c>
      <c r="E64" s="42" t="str">
        <f aca="false">S64</f>
        <v>Национальный режим не предоставляется – ограничение</v>
      </c>
      <c r="F64" s="42" t="str">
        <f aca="false">U64</f>
        <v>шт</v>
      </c>
      <c r="G64" s="44" t="n">
        <f aca="false">V64</f>
        <v>5</v>
      </c>
      <c r="H64" s="45"/>
      <c r="I64" s="46"/>
      <c r="J64" s="46"/>
      <c r="K64" s="47" t="n">
        <f aca="false">Y64</f>
        <v>447</v>
      </c>
      <c r="L64" s="48" t="n">
        <v>0</v>
      </c>
      <c r="M64" s="49" t="n">
        <f aca="false">G64*L64</f>
        <v>0</v>
      </c>
      <c r="N64" s="50"/>
      <c r="Q64" s="51" t="n">
        <v>50</v>
      </c>
      <c r="R64" s="52" t="s">
        <v>97</v>
      </c>
      <c r="S64" s="53" t="s">
        <v>29</v>
      </c>
      <c r="T64" s="64" t="s">
        <v>98</v>
      </c>
      <c r="U64" s="55" t="s">
        <v>31</v>
      </c>
      <c r="V64" s="56" t="n">
        <v>5</v>
      </c>
      <c r="W64" s="57" t="s">
        <v>32</v>
      </c>
      <c r="X64" s="57"/>
      <c r="Y64" s="58" t="n">
        <v>447</v>
      </c>
      <c r="Z64" s="59" t="n">
        <f aca="false">V64*Y64</f>
        <v>2235</v>
      </c>
      <c r="AA64" s="5"/>
    </row>
    <row r="65" s="6" customFormat="true" ht="39" hidden="false" customHeight="true" outlineLevel="0" collapsed="false">
      <c r="B65" s="41"/>
      <c r="C65" s="42" t="n">
        <f aca="false">Q65</f>
        <v>51</v>
      </c>
      <c r="D65" s="43" t="str">
        <f aca="false">R65</f>
        <v>Изолятор ИП-10/1600-7,5 УХЛ2</v>
      </c>
      <c r="E65" s="42" t="str">
        <f aca="false">S65</f>
        <v>Национальный режим не предоставляется – преимущество</v>
      </c>
      <c r="F65" s="42" t="str">
        <f aca="false">U65</f>
        <v>шт</v>
      </c>
      <c r="G65" s="44" t="n">
        <f aca="false">V65</f>
        <v>2</v>
      </c>
      <c r="H65" s="45"/>
      <c r="I65" s="46"/>
      <c r="J65" s="46"/>
      <c r="K65" s="47" t="n">
        <f aca="false">Y65</f>
        <v>6800</v>
      </c>
      <c r="L65" s="48" t="n">
        <v>0</v>
      </c>
      <c r="M65" s="49" t="n">
        <f aca="false">G65*L65</f>
        <v>0</v>
      </c>
      <c r="N65" s="50"/>
      <c r="Q65" s="51" t="n">
        <v>51</v>
      </c>
      <c r="R65" s="52" t="s">
        <v>99</v>
      </c>
      <c r="S65" s="60" t="s">
        <v>36</v>
      </c>
      <c r="T65" s="65" t="s">
        <v>100</v>
      </c>
      <c r="U65" s="55" t="s">
        <v>50</v>
      </c>
      <c r="V65" s="56" t="n">
        <v>2</v>
      </c>
      <c r="W65" s="57" t="s">
        <v>32</v>
      </c>
      <c r="X65" s="57"/>
      <c r="Y65" s="58" t="n">
        <v>6800</v>
      </c>
      <c r="Z65" s="59" t="n">
        <f aca="false">V65*Y65</f>
        <v>13600</v>
      </c>
      <c r="AA65" s="5"/>
    </row>
    <row r="66" s="6" customFormat="true" ht="39" hidden="false" customHeight="true" outlineLevel="0" collapsed="false">
      <c r="B66" s="41"/>
      <c r="C66" s="42" t="n">
        <f aca="false">Q66</f>
        <v>52</v>
      </c>
      <c r="D66" s="43" t="str">
        <f aca="false">R66</f>
        <v>Изолятор проходной ИПУ-10/630-7,5 УХЛ1 (квадрат. Фланец)</v>
      </c>
      <c r="E66" s="42" t="str">
        <f aca="false">S66</f>
        <v>Национальный режим не предоставляется – преимущество</v>
      </c>
      <c r="F66" s="42" t="str">
        <f aca="false">U66</f>
        <v>шт</v>
      </c>
      <c r="G66" s="44" t="n">
        <f aca="false">V66</f>
        <v>5</v>
      </c>
      <c r="H66" s="45"/>
      <c r="I66" s="46"/>
      <c r="J66" s="46"/>
      <c r="K66" s="47" t="n">
        <f aca="false">Y66</f>
        <v>650</v>
      </c>
      <c r="L66" s="48" t="n">
        <v>0</v>
      </c>
      <c r="M66" s="49" t="n">
        <f aca="false">G66*L66</f>
        <v>0</v>
      </c>
      <c r="N66" s="50"/>
      <c r="Q66" s="51" t="n">
        <v>52</v>
      </c>
      <c r="R66" s="52" t="s">
        <v>101</v>
      </c>
      <c r="S66" s="60" t="s">
        <v>36</v>
      </c>
      <c r="T66" s="65" t="s">
        <v>100</v>
      </c>
      <c r="U66" s="55" t="s">
        <v>50</v>
      </c>
      <c r="V66" s="56" t="n">
        <v>5</v>
      </c>
      <c r="W66" s="57" t="s">
        <v>32</v>
      </c>
      <c r="X66" s="57"/>
      <c r="Y66" s="58" t="n">
        <v>650</v>
      </c>
      <c r="Z66" s="59" t="n">
        <f aca="false">V66*Y66</f>
        <v>3250</v>
      </c>
      <c r="AA66" s="5"/>
    </row>
    <row r="67" s="6" customFormat="true" ht="39" hidden="false" customHeight="true" outlineLevel="0" collapsed="false">
      <c r="B67" s="41"/>
      <c r="C67" s="42" t="n">
        <f aca="false">Q67</f>
        <v>53</v>
      </c>
      <c r="D67" s="43" t="str">
        <f aca="false">R67</f>
        <v>Изолятор полимерный  ЛК 70/20-И-3</v>
      </c>
      <c r="E67" s="42" t="str">
        <f aca="false">S67</f>
        <v>Национальный режим не предоставляется – преимущество</v>
      </c>
      <c r="F67" s="42" t="str">
        <f aca="false">U67</f>
        <v>шт</v>
      </c>
      <c r="G67" s="44" t="n">
        <f aca="false">V67</f>
        <v>3</v>
      </c>
      <c r="H67" s="45"/>
      <c r="I67" s="46"/>
      <c r="J67" s="46"/>
      <c r="K67" s="47" t="n">
        <f aca="false">Y67</f>
        <v>1880</v>
      </c>
      <c r="L67" s="48" t="n">
        <v>0</v>
      </c>
      <c r="M67" s="49" t="n">
        <f aca="false">G67*L67</f>
        <v>0</v>
      </c>
      <c r="N67" s="50"/>
      <c r="Q67" s="51" t="n">
        <v>53</v>
      </c>
      <c r="R67" s="52" t="s">
        <v>102</v>
      </c>
      <c r="S67" s="60" t="s">
        <v>36</v>
      </c>
      <c r="T67" s="65" t="s">
        <v>100</v>
      </c>
      <c r="U67" s="55" t="s">
        <v>50</v>
      </c>
      <c r="V67" s="56" t="n">
        <v>3</v>
      </c>
      <c r="W67" s="57" t="s">
        <v>32</v>
      </c>
      <c r="X67" s="57"/>
      <c r="Y67" s="63" t="n">
        <v>1880</v>
      </c>
      <c r="Z67" s="59" t="n">
        <f aca="false">V67*Y67</f>
        <v>5640</v>
      </c>
      <c r="AA67" s="5"/>
    </row>
    <row r="68" s="6" customFormat="true" ht="39" hidden="false" customHeight="true" outlineLevel="0" collapsed="false">
      <c r="B68" s="41"/>
      <c r="C68" s="42" t="n">
        <f aca="false">Q68</f>
        <v>54</v>
      </c>
      <c r="D68" s="43" t="str">
        <f aca="false">R68</f>
        <v>Индикатор часового типа 0-10мм, точность 0,01мм</v>
      </c>
      <c r="E68" s="42" t="str">
        <f aca="false">S68</f>
        <v>Национальный режим не предоставляется – преимущество</v>
      </c>
      <c r="F68" s="42" t="str">
        <f aca="false">U68</f>
        <v>шт</v>
      </c>
      <c r="G68" s="44" t="n">
        <f aca="false">V68</f>
        <v>1</v>
      </c>
      <c r="H68" s="45"/>
      <c r="I68" s="46"/>
      <c r="J68" s="46"/>
      <c r="K68" s="47" t="n">
        <f aca="false">Y68</f>
        <v>2130</v>
      </c>
      <c r="L68" s="48" t="n">
        <v>0</v>
      </c>
      <c r="M68" s="49" t="n">
        <f aca="false">G68*L68</f>
        <v>0</v>
      </c>
      <c r="N68" s="50"/>
      <c r="Q68" s="51" t="n">
        <v>54</v>
      </c>
      <c r="R68" s="52" t="s">
        <v>103</v>
      </c>
      <c r="S68" s="60" t="s">
        <v>36</v>
      </c>
      <c r="T68" s="62" t="s">
        <v>104</v>
      </c>
      <c r="U68" s="55" t="s">
        <v>31</v>
      </c>
      <c r="V68" s="56" t="n">
        <v>1</v>
      </c>
      <c r="W68" s="57" t="s">
        <v>32</v>
      </c>
      <c r="X68" s="57"/>
      <c r="Y68" s="63" t="n">
        <v>2130</v>
      </c>
      <c r="Z68" s="59" t="n">
        <f aca="false">V68*Y68</f>
        <v>2130</v>
      </c>
      <c r="AA68" s="5"/>
    </row>
    <row r="69" s="6" customFormat="true" ht="39" hidden="false" customHeight="true" outlineLevel="0" collapsed="false">
      <c r="B69" s="41"/>
      <c r="C69" s="42" t="n">
        <f aca="false">Q69</f>
        <v>55</v>
      </c>
      <c r="D69" s="43" t="str">
        <f aca="false">R69</f>
        <v>Кабель сварочный КГ 1х16</v>
      </c>
      <c r="E69" s="42" t="str">
        <f aca="false">S69</f>
        <v>Национальный режим не предоставляется – ограничение</v>
      </c>
      <c r="F69" s="42" t="str">
        <f aca="false">U69</f>
        <v>м</v>
      </c>
      <c r="G69" s="44" t="n">
        <f aca="false">V69</f>
        <v>60</v>
      </c>
      <c r="H69" s="45"/>
      <c r="I69" s="46"/>
      <c r="J69" s="46"/>
      <c r="K69" s="47" t="n">
        <f aca="false">Y69</f>
        <v>300</v>
      </c>
      <c r="L69" s="48" t="n">
        <v>0</v>
      </c>
      <c r="M69" s="49" t="n">
        <f aca="false">G69*L69</f>
        <v>0</v>
      </c>
      <c r="N69" s="50"/>
      <c r="Q69" s="51" t="n">
        <v>55</v>
      </c>
      <c r="R69" s="52" t="s">
        <v>105</v>
      </c>
      <c r="S69" s="53" t="s">
        <v>29</v>
      </c>
      <c r="T69" s="54" t="s">
        <v>106</v>
      </c>
      <c r="U69" s="70" t="s">
        <v>107</v>
      </c>
      <c r="V69" s="56" t="n">
        <v>60</v>
      </c>
      <c r="W69" s="57" t="s">
        <v>32</v>
      </c>
      <c r="X69" s="57"/>
      <c r="Y69" s="58" t="n">
        <v>300</v>
      </c>
      <c r="Z69" s="59" t="n">
        <f aca="false">V69*Y69</f>
        <v>18000</v>
      </c>
      <c r="AA69" s="5"/>
    </row>
    <row r="70" s="6" customFormat="true" ht="39" hidden="false" customHeight="true" outlineLevel="0" collapsed="false">
      <c r="B70" s="41"/>
      <c r="C70" s="42" t="n">
        <f aca="false">Q70</f>
        <v>56</v>
      </c>
      <c r="D70" s="43" t="str">
        <f aca="false">R70</f>
        <v>Кабель силовой алюминиевый ААШв 3х50-10кВ</v>
      </c>
      <c r="E70" s="42" t="str">
        <f aca="false">S70</f>
        <v>Национальный режим не предоставляется – ограничение</v>
      </c>
      <c r="F70" s="42" t="str">
        <f aca="false">U70</f>
        <v>м</v>
      </c>
      <c r="G70" s="44" t="n">
        <f aca="false">V70</f>
        <v>50</v>
      </c>
      <c r="H70" s="45"/>
      <c r="I70" s="46"/>
      <c r="J70" s="46"/>
      <c r="K70" s="47" t="n">
        <f aca="false">Y70</f>
        <v>850</v>
      </c>
      <c r="L70" s="48" t="n">
        <v>0</v>
      </c>
      <c r="M70" s="49" t="n">
        <f aca="false">G70*L70</f>
        <v>0</v>
      </c>
      <c r="N70" s="50"/>
      <c r="Q70" s="51" t="n">
        <v>56</v>
      </c>
      <c r="R70" s="52" t="s">
        <v>108</v>
      </c>
      <c r="S70" s="53" t="s">
        <v>29</v>
      </c>
      <c r="T70" s="54" t="s">
        <v>109</v>
      </c>
      <c r="U70" s="70" t="s">
        <v>107</v>
      </c>
      <c r="V70" s="56" t="n">
        <v>50</v>
      </c>
      <c r="W70" s="57" t="s">
        <v>32</v>
      </c>
      <c r="X70" s="57"/>
      <c r="Y70" s="58" t="n">
        <v>850</v>
      </c>
      <c r="Z70" s="59" t="n">
        <f aca="false">V70*Y70</f>
        <v>42500</v>
      </c>
      <c r="AA70" s="5"/>
    </row>
    <row r="71" s="6" customFormat="true" ht="39" hidden="false" customHeight="true" outlineLevel="0" collapsed="false">
      <c r="B71" s="41"/>
      <c r="C71" s="42" t="n">
        <f aca="false">Q71</f>
        <v>57</v>
      </c>
      <c r="D71" s="43" t="str">
        <f aca="false">R71</f>
        <v>Кабель с клеммой заземления Ресанта 25 кв.мм, 1,5м</v>
      </c>
      <c r="E71" s="42" t="s">
        <v>36</v>
      </c>
      <c r="F71" s="42" t="str">
        <f aca="false">U71</f>
        <v>шт</v>
      </c>
      <c r="G71" s="44" t="n">
        <f aca="false">V71</f>
        <v>1</v>
      </c>
      <c r="H71" s="45"/>
      <c r="I71" s="46"/>
      <c r="J71" s="46"/>
      <c r="K71" s="47" t="n">
        <f aca="false">Y71</f>
        <v>1560</v>
      </c>
      <c r="L71" s="48" t="n">
        <v>0</v>
      </c>
      <c r="M71" s="49" t="n">
        <f aca="false">G71*L71</f>
        <v>0</v>
      </c>
      <c r="N71" s="50"/>
      <c r="Q71" s="51" t="n">
        <v>57</v>
      </c>
      <c r="R71" s="52" t="s">
        <v>110</v>
      </c>
      <c r="S71" s="66" t="s">
        <v>36</v>
      </c>
      <c r="T71" s="71" t="s">
        <v>111</v>
      </c>
      <c r="U71" s="55" t="s">
        <v>31</v>
      </c>
      <c r="V71" s="56" t="n">
        <v>1</v>
      </c>
      <c r="W71" s="57" t="s">
        <v>32</v>
      </c>
      <c r="X71" s="57"/>
      <c r="Y71" s="58" t="n">
        <v>1560</v>
      </c>
      <c r="Z71" s="59" t="n">
        <f aca="false">V71*Y71</f>
        <v>1560</v>
      </c>
      <c r="AA71" s="5"/>
    </row>
    <row r="72" s="6" customFormat="true" ht="39" hidden="false" customHeight="true" outlineLevel="0" collapsed="false">
      <c r="B72" s="41"/>
      <c r="C72" s="42" t="n">
        <f aca="false">Q72</f>
        <v>58</v>
      </c>
      <c r="D72" s="43" t="str">
        <f aca="false">R72</f>
        <v>Кабель с электрододержателем Ресанта 25 кв.мм, 2 м</v>
      </c>
      <c r="E72" s="42" t="s">
        <v>36</v>
      </c>
      <c r="F72" s="42" t="str">
        <f aca="false">U72</f>
        <v>шт</v>
      </c>
      <c r="G72" s="44" t="n">
        <f aca="false">V72</f>
        <v>1</v>
      </c>
      <c r="H72" s="45"/>
      <c r="I72" s="46"/>
      <c r="J72" s="46"/>
      <c r="K72" s="47" t="n">
        <f aca="false">Y72</f>
        <v>1520</v>
      </c>
      <c r="L72" s="48" t="n">
        <v>0</v>
      </c>
      <c r="M72" s="49" t="n">
        <f aca="false">G72*L72</f>
        <v>0</v>
      </c>
      <c r="N72" s="50"/>
      <c r="Q72" s="51" t="n">
        <v>58</v>
      </c>
      <c r="R72" s="52" t="s">
        <v>112</v>
      </c>
      <c r="S72" s="66" t="s">
        <v>36</v>
      </c>
      <c r="T72" s="71" t="s">
        <v>111</v>
      </c>
      <c r="U72" s="55" t="s">
        <v>31</v>
      </c>
      <c r="V72" s="56" t="n">
        <v>1</v>
      </c>
      <c r="W72" s="57" t="s">
        <v>32</v>
      </c>
      <c r="X72" s="57"/>
      <c r="Y72" s="58" t="n">
        <v>1520</v>
      </c>
      <c r="Z72" s="59" t="n">
        <f aca="false">V72*Y72</f>
        <v>1520</v>
      </c>
      <c r="AA72" s="5"/>
    </row>
    <row r="73" s="6" customFormat="true" ht="39" hidden="false" customHeight="true" outlineLevel="0" collapsed="false">
      <c r="B73" s="41"/>
      <c r="C73" s="42" t="n">
        <f aca="false">Q73</f>
        <v>59</v>
      </c>
      <c r="D73" s="43" t="str">
        <f aca="false">R73</f>
        <v>Клемма соединительная 2-контактная  222-412, сечение 0,08-4,0 мм2, 32А/400В</v>
      </c>
      <c r="E73" s="42" t="str">
        <f aca="false">S73</f>
        <v>Национальный режим не предоставляется – преимущество</v>
      </c>
      <c r="F73" s="42" t="str">
        <f aca="false">U73</f>
        <v>шт</v>
      </c>
      <c r="G73" s="44" t="n">
        <f aca="false">V73</f>
        <v>50</v>
      </c>
      <c r="H73" s="45"/>
      <c r="I73" s="46"/>
      <c r="J73" s="46"/>
      <c r="K73" s="47" t="n">
        <f aca="false">Y73</f>
        <v>150</v>
      </c>
      <c r="L73" s="48" t="n">
        <v>0</v>
      </c>
      <c r="M73" s="49" t="n">
        <f aca="false">G73*L73</f>
        <v>0</v>
      </c>
      <c r="N73" s="50"/>
      <c r="Q73" s="51" t="n">
        <v>59</v>
      </c>
      <c r="R73" s="52" t="s">
        <v>113</v>
      </c>
      <c r="S73" s="60" t="s">
        <v>36</v>
      </c>
      <c r="T73" s="65" t="s">
        <v>111</v>
      </c>
      <c r="U73" s="55" t="s">
        <v>31</v>
      </c>
      <c r="V73" s="56" t="n">
        <v>50</v>
      </c>
      <c r="W73" s="57" t="s">
        <v>32</v>
      </c>
      <c r="X73" s="57"/>
      <c r="Y73" s="63" t="n">
        <v>150</v>
      </c>
      <c r="Z73" s="59" t="n">
        <f aca="false">V73*Y73</f>
        <v>7500</v>
      </c>
      <c r="AA73" s="5"/>
    </row>
    <row r="74" s="6" customFormat="true" ht="39" hidden="false" customHeight="true" outlineLevel="0" collapsed="false">
      <c r="B74" s="41"/>
      <c r="C74" s="42" t="n">
        <f aca="false">Q74</f>
        <v>60</v>
      </c>
      <c r="D74" s="43" t="str">
        <f aca="false">R74</f>
        <v>Комплект сварочных проводов для инвертора КГ10 3м</v>
      </c>
      <c r="E74" s="42" t="str">
        <f aca="false">S74</f>
        <v>Национальный режим не предоставляется – ограничение</v>
      </c>
      <c r="F74" s="42" t="str">
        <f aca="false">U74</f>
        <v>шт</v>
      </c>
      <c r="G74" s="44" t="n">
        <f aca="false">V74</f>
        <v>1</v>
      </c>
      <c r="H74" s="45"/>
      <c r="I74" s="46"/>
      <c r="J74" s="46"/>
      <c r="K74" s="47" t="n">
        <f aca="false">Y74</f>
        <v>3640</v>
      </c>
      <c r="L74" s="48" t="n">
        <v>0</v>
      </c>
      <c r="M74" s="49" t="n">
        <f aca="false">G74*L74</f>
        <v>0</v>
      </c>
      <c r="N74" s="50"/>
      <c r="Q74" s="51" t="n">
        <v>60</v>
      </c>
      <c r="R74" s="52" t="s">
        <v>114</v>
      </c>
      <c r="S74" s="53" t="s">
        <v>29</v>
      </c>
      <c r="T74" s="54" t="s">
        <v>106</v>
      </c>
      <c r="U74" s="55" t="s">
        <v>31</v>
      </c>
      <c r="V74" s="56" t="n">
        <v>1</v>
      </c>
      <c r="W74" s="57" t="s">
        <v>32</v>
      </c>
      <c r="X74" s="57"/>
      <c r="Y74" s="58" t="n">
        <v>3640</v>
      </c>
      <c r="Z74" s="59" t="n">
        <f aca="false">V74*Y74</f>
        <v>3640</v>
      </c>
      <c r="AA74" s="5"/>
    </row>
    <row r="75" s="6" customFormat="true" ht="39" hidden="false" customHeight="true" outlineLevel="0" collapsed="false">
      <c r="B75" s="41"/>
      <c r="C75" s="42" t="n">
        <f aca="false">Q75</f>
        <v>61</v>
      </c>
      <c r="D75" s="43" t="str">
        <f aca="false">R75</f>
        <v>Конвектор Eurolux OK-EU-2000C 67/4/30 или эквивалент</v>
      </c>
      <c r="E75" s="42" t="str">
        <f aca="false">S75</f>
        <v>Национальный режим не предоставляется – преимущество</v>
      </c>
      <c r="F75" s="42" t="str">
        <f aca="false">U75</f>
        <v>шт</v>
      </c>
      <c r="G75" s="44" t="n">
        <f aca="false">V75</f>
        <v>8</v>
      </c>
      <c r="H75" s="45"/>
      <c r="I75" s="46"/>
      <c r="J75" s="46"/>
      <c r="K75" s="47" t="n">
        <f aca="false">Y75</f>
        <v>2500</v>
      </c>
      <c r="L75" s="48" t="n">
        <v>0</v>
      </c>
      <c r="M75" s="49" t="n">
        <f aca="false">G75*L75</f>
        <v>0</v>
      </c>
      <c r="N75" s="50"/>
      <c r="Q75" s="51" t="n">
        <v>61</v>
      </c>
      <c r="R75" s="52" t="s">
        <v>115</v>
      </c>
      <c r="S75" s="60" t="s">
        <v>36</v>
      </c>
      <c r="T75" s="62" t="s">
        <v>116</v>
      </c>
      <c r="U75" s="55" t="s">
        <v>31</v>
      </c>
      <c r="V75" s="56" t="n">
        <v>8</v>
      </c>
      <c r="W75" s="57" t="s">
        <v>32</v>
      </c>
      <c r="X75" s="57"/>
      <c r="Y75" s="58" t="n">
        <v>2500</v>
      </c>
      <c r="Z75" s="59" t="n">
        <f aca="false">V75*Y75</f>
        <v>20000</v>
      </c>
      <c r="AA75" s="5"/>
    </row>
    <row r="76" s="6" customFormat="true" ht="39" hidden="false" customHeight="true" outlineLevel="0" collapsed="false">
      <c r="B76" s="41"/>
      <c r="C76" s="42" t="n">
        <f aca="false">Q76</f>
        <v>62</v>
      </c>
      <c r="D76" s="43" t="str">
        <f aca="false">R76</f>
        <v>Конвектор NOBO Viking NFK 4S, 1500Вт, с терморегулятором, белый или эквивалент</v>
      </c>
      <c r="E76" s="42" t="str">
        <f aca="false">S76</f>
        <v>Национальный режим не предоставляется – преимущество</v>
      </c>
      <c r="F76" s="42" t="str">
        <f aca="false">U76</f>
        <v>шт</v>
      </c>
      <c r="G76" s="44" t="n">
        <f aca="false">V76</f>
        <v>17</v>
      </c>
      <c r="H76" s="45"/>
      <c r="I76" s="46"/>
      <c r="J76" s="46"/>
      <c r="K76" s="47" t="n">
        <f aca="false">Y76</f>
        <v>30000</v>
      </c>
      <c r="L76" s="48" t="n">
        <v>0</v>
      </c>
      <c r="M76" s="49" t="n">
        <f aca="false">G76*L76</f>
        <v>0</v>
      </c>
      <c r="N76" s="50"/>
      <c r="Q76" s="51" t="n">
        <v>62</v>
      </c>
      <c r="R76" s="52" t="s">
        <v>117</v>
      </c>
      <c r="S76" s="60" t="s">
        <v>36</v>
      </c>
      <c r="T76" s="62" t="s">
        <v>116</v>
      </c>
      <c r="U76" s="55" t="s">
        <v>31</v>
      </c>
      <c r="V76" s="56" t="n">
        <v>17</v>
      </c>
      <c r="W76" s="57" t="s">
        <v>32</v>
      </c>
      <c r="X76" s="57"/>
      <c r="Y76" s="58" t="n">
        <v>30000</v>
      </c>
      <c r="Z76" s="59" t="n">
        <f aca="false">V76*Y76</f>
        <v>510000</v>
      </c>
      <c r="AA76" s="5"/>
    </row>
    <row r="77" s="6" customFormat="true" ht="39" hidden="false" customHeight="true" outlineLevel="0" collapsed="false">
      <c r="B77" s="41"/>
      <c r="C77" s="42" t="n">
        <f aca="false">Q77</f>
        <v>63</v>
      </c>
      <c r="D77" s="43" t="str">
        <f aca="false">R77</f>
        <v>Конвектор электрический Рэмо 2000 Вт Солнечный бриз Сбр2000 701079 или эквивалент</v>
      </c>
      <c r="E77" s="42" t="str">
        <f aca="false">S77</f>
        <v>Национальный режим не предоставляется – преимущество</v>
      </c>
      <c r="F77" s="42" t="str">
        <f aca="false">U77</f>
        <v>шт</v>
      </c>
      <c r="G77" s="44" t="n">
        <f aca="false">V77</f>
        <v>1</v>
      </c>
      <c r="H77" s="45"/>
      <c r="I77" s="46"/>
      <c r="J77" s="46"/>
      <c r="K77" s="47" t="n">
        <f aca="false">Y77</f>
        <v>4130</v>
      </c>
      <c r="L77" s="48" t="n">
        <v>0</v>
      </c>
      <c r="M77" s="49" t="n">
        <f aca="false">G77*L77</f>
        <v>0</v>
      </c>
      <c r="N77" s="50"/>
      <c r="Q77" s="51" t="n">
        <v>63</v>
      </c>
      <c r="R77" s="52" t="s">
        <v>118</v>
      </c>
      <c r="S77" s="60" t="s">
        <v>36</v>
      </c>
      <c r="T77" s="62" t="s">
        <v>116</v>
      </c>
      <c r="U77" s="55" t="s">
        <v>31</v>
      </c>
      <c r="V77" s="56" t="n">
        <v>1</v>
      </c>
      <c r="W77" s="57" t="s">
        <v>32</v>
      </c>
      <c r="X77" s="57"/>
      <c r="Y77" s="58" t="n">
        <v>4130</v>
      </c>
      <c r="Z77" s="59" t="n">
        <f aca="false">V77*Y77</f>
        <v>4130</v>
      </c>
      <c r="AA77" s="5"/>
    </row>
    <row r="78" s="6" customFormat="true" ht="39" hidden="false" customHeight="true" outlineLevel="0" collapsed="false">
      <c r="B78" s="41"/>
      <c r="C78" s="42" t="n">
        <f aca="false">Q78</f>
        <v>64</v>
      </c>
      <c r="D78" s="43" t="str">
        <f aca="false">R78</f>
        <v>Контактор КМИ-22511 25А</v>
      </c>
      <c r="E78" s="42" t="str">
        <f aca="false">S78</f>
        <v>Национальный режим не предоставляется – преимущество</v>
      </c>
      <c r="F78" s="42" t="str">
        <f aca="false">U78</f>
        <v>шт</v>
      </c>
      <c r="G78" s="44" t="n">
        <f aca="false">V78</f>
        <v>3</v>
      </c>
      <c r="H78" s="45"/>
      <c r="I78" s="46"/>
      <c r="J78" s="46"/>
      <c r="K78" s="47" t="n">
        <f aca="false">Y78</f>
        <v>2060</v>
      </c>
      <c r="L78" s="48" t="n">
        <v>0</v>
      </c>
      <c r="M78" s="49" t="n">
        <f aca="false">G78*L78</f>
        <v>0</v>
      </c>
      <c r="N78" s="50"/>
      <c r="Q78" s="51" t="n">
        <v>64</v>
      </c>
      <c r="R78" s="52" t="s">
        <v>119</v>
      </c>
      <c r="S78" s="60" t="s">
        <v>36</v>
      </c>
      <c r="T78" s="65" t="s">
        <v>120</v>
      </c>
      <c r="U78" s="55" t="s">
        <v>50</v>
      </c>
      <c r="V78" s="56" t="n">
        <v>3</v>
      </c>
      <c r="W78" s="57" t="s">
        <v>32</v>
      </c>
      <c r="X78" s="57"/>
      <c r="Y78" s="58" t="n">
        <v>2060</v>
      </c>
      <c r="Z78" s="59" t="n">
        <f aca="false">V78*Y78</f>
        <v>6180</v>
      </c>
      <c r="AA78" s="5"/>
    </row>
    <row r="79" s="6" customFormat="true" ht="39" hidden="false" customHeight="true" outlineLevel="0" collapsed="false">
      <c r="B79" s="41"/>
      <c r="C79" s="42" t="n">
        <f aca="false">Q79</f>
        <v>65</v>
      </c>
      <c r="D79" s="43" t="str">
        <f aca="false">R79</f>
        <v>Контактор КМИ-11811 18А</v>
      </c>
      <c r="E79" s="42" t="str">
        <f aca="false">S79</f>
        <v>Национальный режим не предоставляется – преимущество</v>
      </c>
      <c r="F79" s="42" t="str">
        <f aca="false">U79</f>
        <v>шт</v>
      </c>
      <c r="G79" s="44" t="n">
        <f aca="false">V79</f>
        <v>2</v>
      </c>
      <c r="H79" s="45"/>
      <c r="I79" s="46"/>
      <c r="J79" s="46"/>
      <c r="K79" s="47" t="n">
        <f aca="false">Y79</f>
        <v>1463</v>
      </c>
      <c r="L79" s="48" t="n">
        <v>0</v>
      </c>
      <c r="M79" s="49" t="n">
        <f aca="false">G79*L79</f>
        <v>0</v>
      </c>
      <c r="N79" s="50"/>
      <c r="Q79" s="51" t="n">
        <v>65</v>
      </c>
      <c r="R79" s="52" t="s">
        <v>121</v>
      </c>
      <c r="S79" s="60" t="s">
        <v>36</v>
      </c>
      <c r="T79" s="65" t="s">
        <v>120</v>
      </c>
      <c r="U79" s="55" t="s">
        <v>31</v>
      </c>
      <c r="V79" s="56" t="n">
        <v>2</v>
      </c>
      <c r="W79" s="57" t="s">
        <v>32</v>
      </c>
      <c r="X79" s="57"/>
      <c r="Y79" s="58" t="n">
        <v>1463</v>
      </c>
      <c r="Z79" s="59" t="n">
        <f aca="false">V79*Y79</f>
        <v>2926</v>
      </c>
      <c r="AA79" s="5"/>
    </row>
    <row r="80" s="6" customFormat="true" ht="39" hidden="false" customHeight="true" outlineLevel="0" collapsed="false">
      <c r="B80" s="41"/>
      <c r="C80" s="42" t="n">
        <f aca="false">Q80</f>
        <v>66</v>
      </c>
      <c r="D80" s="43" t="str">
        <f aca="false">R80</f>
        <v>Контактор КМИ KKM11-012-230-01</v>
      </c>
      <c r="E80" s="42" t="str">
        <f aca="false">S80</f>
        <v>Национальный режим не предоставляется – преимущество</v>
      </c>
      <c r="F80" s="42" t="str">
        <f aca="false">U80</f>
        <v>шт</v>
      </c>
      <c r="G80" s="44" t="n">
        <f aca="false">V80</f>
        <v>2</v>
      </c>
      <c r="H80" s="45"/>
      <c r="I80" s="46"/>
      <c r="J80" s="46"/>
      <c r="K80" s="47" t="n">
        <f aca="false">Y80</f>
        <v>1215</v>
      </c>
      <c r="L80" s="48" t="n">
        <v>0</v>
      </c>
      <c r="M80" s="49" t="n">
        <f aca="false">G80*L80</f>
        <v>0</v>
      </c>
      <c r="N80" s="50"/>
      <c r="Q80" s="51" t="n">
        <v>66</v>
      </c>
      <c r="R80" s="52" t="s">
        <v>122</v>
      </c>
      <c r="S80" s="60" t="s">
        <v>36</v>
      </c>
      <c r="T80" s="65" t="s">
        <v>120</v>
      </c>
      <c r="U80" s="55" t="s">
        <v>31</v>
      </c>
      <c r="V80" s="56" t="n">
        <v>2</v>
      </c>
      <c r="W80" s="57" t="s">
        <v>32</v>
      </c>
      <c r="X80" s="57"/>
      <c r="Y80" s="58" t="n">
        <v>1215</v>
      </c>
      <c r="Z80" s="59" t="n">
        <f aca="false">V80*Y80</f>
        <v>2430</v>
      </c>
      <c r="AA80" s="5"/>
    </row>
    <row r="81" s="6" customFormat="true" ht="39" hidden="false" customHeight="true" outlineLevel="0" collapsed="false">
      <c r="B81" s="41"/>
      <c r="C81" s="42" t="n">
        <f aca="false">Q81</f>
        <v>67</v>
      </c>
      <c r="D81" s="43" t="str">
        <f aca="false">R81</f>
        <v>Контактор КМИ-11211 12А</v>
      </c>
      <c r="E81" s="42" t="str">
        <f aca="false">S81</f>
        <v>Национальный режим не предоставляется – преимущество</v>
      </c>
      <c r="F81" s="42" t="str">
        <f aca="false">U81</f>
        <v>шт</v>
      </c>
      <c r="G81" s="44" t="n">
        <f aca="false">V81</f>
        <v>4</v>
      </c>
      <c r="H81" s="45"/>
      <c r="I81" s="46"/>
      <c r="J81" s="46"/>
      <c r="K81" s="47" t="n">
        <f aca="false">Y81</f>
        <v>800</v>
      </c>
      <c r="L81" s="48" t="n">
        <v>0</v>
      </c>
      <c r="M81" s="49" t="n">
        <f aca="false">G81*L81</f>
        <v>0</v>
      </c>
      <c r="N81" s="50"/>
      <c r="Q81" s="51" t="n">
        <v>67</v>
      </c>
      <c r="R81" s="52" t="s">
        <v>123</v>
      </c>
      <c r="S81" s="60" t="s">
        <v>36</v>
      </c>
      <c r="T81" s="65" t="s">
        <v>120</v>
      </c>
      <c r="U81" s="55" t="s">
        <v>31</v>
      </c>
      <c r="V81" s="56" t="n">
        <v>4</v>
      </c>
      <c r="W81" s="57" t="s">
        <v>32</v>
      </c>
      <c r="X81" s="57"/>
      <c r="Y81" s="58" t="n">
        <v>800</v>
      </c>
      <c r="Z81" s="59" t="n">
        <f aca="false">V81*Y81</f>
        <v>3200</v>
      </c>
      <c r="AA81" s="5"/>
    </row>
    <row r="82" s="6" customFormat="true" ht="39" hidden="false" customHeight="true" outlineLevel="0" collapsed="false">
      <c r="B82" s="41"/>
      <c r="C82" s="42" t="n">
        <f aca="false">Q82</f>
        <v>68</v>
      </c>
      <c r="D82" s="43" t="str">
        <f aca="false">R82</f>
        <v>Контактор КМИп-10910</v>
      </c>
      <c r="E82" s="42" t="str">
        <f aca="false">S82</f>
        <v>Национальный режим не предоставляется – преимущество</v>
      </c>
      <c r="F82" s="42" t="str">
        <f aca="false">U82</f>
        <v>шт</v>
      </c>
      <c r="G82" s="44" t="n">
        <f aca="false">V82</f>
        <v>12</v>
      </c>
      <c r="H82" s="45"/>
      <c r="I82" s="46"/>
      <c r="J82" s="46"/>
      <c r="K82" s="47" t="n">
        <f aca="false">Y82</f>
        <v>3515</v>
      </c>
      <c r="L82" s="48" t="n">
        <v>0</v>
      </c>
      <c r="M82" s="49" t="n">
        <f aca="false">G82*L82</f>
        <v>0</v>
      </c>
      <c r="N82" s="50"/>
      <c r="Q82" s="51" t="n">
        <v>68</v>
      </c>
      <c r="R82" s="52" t="s">
        <v>124</v>
      </c>
      <c r="S82" s="60" t="s">
        <v>36</v>
      </c>
      <c r="T82" s="65" t="s">
        <v>120</v>
      </c>
      <c r="U82" s="55" t="s">
        <v>50</v>
      </c>
      <c r="V82" s="56" t="n">
        <v>12</v>
      </c>
      <c r="W82" s="57" t="s">
        <v>32</v>
      </c>
      <c r="X82" s="57"/>
      <c r="Y82" s="58" t="n">
        <v>3515</v>
      </c>
      <c r="Z82" s="59" t="n">
        <f aca="false">V82*Y82</f>
        <v>42180</v>
      </c>
      <c r="AA82" s="5"/>
    </row>
    <row r="83" s="6" customFormat="true" ht="39" hidden="false" customHeight="true" outlineLevel="0" collapsed="false">
      <c r="B83" s="41"/>
      <c r="C83" s="42" t="n">
        <f aca="false">Q83</f>
        <v>69</v>
      </c>
      <c r="D83" s="43" t="str">
        <f aca="false">R83</f>
        <v>Коробка распаечная открытой проводки 100х100х50мм с гермовводами, 8 входов</v>
      </c>
      <c r="E83" s="42" t="str">
        <f aca="false">S83</f>
        <v>Национальный режим не предоставляется – преимущество</v>
      </c>
      <c r="F83" s="42" t="str">
        <f aca="false">U83</f>
        <v>шт</v>
      </c>
      <c r="G83" s="44" t="n">
        <f aca="false">V83</f>
        <v>5</v>
      </c>
      <c r="H83" s="45"/>
      <c r="I83" s="46"/>
      <c r="J83" s="46"/>
      <c r="K83" s="47" t="n">
        <f aca="false">Y83</f>
        <v>120</v>
      </c>
      <c r="L83" s="48" t="n">
        <v>0</v>
      </c>
      <c r="M83" s="49" t="n">
        <f aca="false">G83*L83</f>
        <v>0</v>
      </c>
      <c r="N83" s="50"/>
      <c r="Q83" s="51" t="n">
        <v>69</v>
      </c>
      <c r="R83" s="52" t="s">
        <v>125</v>
      </c>
      <c r="S83" s="60" t="s">
        <v>36</v>
      </c>
      <c r="T83" s="65" t="s">
        <v>43</v>
      </c>
      <c r="U83" s="55" t="s">
        <v>31</v>
      </c>
      <c r="V83" s="56" t="n">
        <v>5</v>
      </c>
      <c r="W83" s="57" t="s">
        <v>32</v>
      </c>
      <c r="X83" s="57"/>
      <c r="Y83" s="58" t="n">
        <v>120</v>
      </c>
      <c r="Z83" s="59" t="n">
        <f aca="false">V83*Y83</f>
        <v>600</v>
      </c>
      <c r="AA83" s="5"/>
    </row>
    <row r="84" s="6" customFormat="true" ht="39" hidden="false" customHeight="true" outlineLevel="0" collapsed="false">
      <c r="B84" s="41"/>
      <c r="C84" s="42" t="n">
        <f aca="false">Q84</f>
        <v>70</v>
      </c>
      <c r="D84" s="43" t="str">
        <f aca="false">R84</f>
        <v>Коробка распределительная для о/п безгалогенная HF черная 70х70х40</v>
      </c>
      <c r="E84" s="42" t="str">
        <f aca="false">S84</f>
        <v>Национальный режим не предоставляется – преимущество</v>
      </c>
      <c r="F84" s="42" t="str">
        <f aca="false">U84</f>
        <v>шт</v>
      </c>
      <c r="G84" s="44" t="n">
        <f aca="false">V84</f>
        <v>10</v>
      </c>
      <c r="H84" s="45"/>
      <c r="I84" s="46"/>
      <c r="J84" s="46"/>
      <c r="K84" s="47" t="n">
        <f aca="false">Y84</f>
        <v>120</v>
      </c>
      <c r="L84" s="48" t="n">
        <v>0</v>
      </c>
      <c r="M84" s="49" t="n">
        <f aca="false">G84*L84</f>
        <v>0</v>
      </c>
      <c r="N84" s="50"/>
      <c r="Q84" s="51" t="n">
        <v>70</v>
      </c>
      <c r="R84" s="52" t="s">
        <v>126</v>
      </c>
      <c r="S84" s="60" t="s">
        <v>36</v>
      </c>
      <c r="T84" s="65" t="s">
        <v>43</v>
      </c>
      <c r="U84" s="55" t="s">
        <v>31</v>
      </c>
      <c r="V84" s="56" t="n">
        <v>10</v>
      </c>
      <c r="W84" s="57" t="s">
        <v>32</v>
      </c>
      <c r="X84" s="57"/>
      <c r="Y84" s="58" t="n">
        <v>120</v>
      </c>
      <c r="Z84" s="59" t="n">
        <f aca="false">V84*Y84</f>
        <v>1200</v>
      </c>
      <c r="AA84" s="5"/>
    </row>
    <row r="85" s="6" customFormat="true" ht="60.75" hidden="false" customHeight="true" outlineLevel="0" collapsed="false">
      <c r="B85" s="41"/>
      <c r="C85" s="42" t="n">
        <f aca="false">Q85</f>
        <v>71</v>
      </c>
      <c r="D85" s="43" t="str">
        <f aca="false">R85</f>
        <v>Котел настенный электрически. Тип котла -электрический. Электропитание 400В, 50Гц. Мощность 12 кВт. Количество контуров 1. Максимальное давление не более 3 атм. КПД 99,5%.</v>
      </c>
      <c r="E85" s="42" t="str">
        <f aca="false">S85</f>
        <v>Национальный режим не предоставляется – преимущество</v>
      </c>
      <c r="F85" s="42" t="str">
        <f aca="false">U85</f>
        <v>шт</v>
      </c>
      <c r="G85" s="44" t="n">
        <f aca="false">V85</f>
        <v>1</v>
      </c>
      <c r="H85" s="45"/>
      <c r="I85" s="46"/>
      <c r="J85" s="46"/>
      <c r="K85" s="47" t="n">
        <f aca="false">Y85</f>
        <v>70000</v>
      </c>
      <c r="L85" s="48" t="n">
        <v>0</v>
      </c>
      <c r="M85" s="49" t="n">
        <f aca="false">G85*L85</f>
        <v>0</v>
      </c>
      <c r="N85" s="50"/>
      <c r="Q85" s="51" t="n">
        <v>71</v>
      </c>
      <c r="R85" s="52" t="s">
        <v>127</v>
      </c>
      <c r="S85" s="60" t="s">
        <v>36</v>
      </c>
      <c r="T85" s="65" t="s">
        <v>116</v>
      </c>
      <c r="U85" s="55" t="s">
        <v>31</v>
      </c>
      <c r="V85" s="56" t="n">
        <v>1</v>
      </c>
      <c r="W85" s="57" t="s">
        <v>32</v>
      </c>
      <c r="X85" s="57"/>
      <c r="Y85" s="58" t="n">
        <v>70000</v>
      </c>
      <c r="Z85" s="59" t="n">
        <f aca="false">V85*Y85</f>
        <v>70000</v>
      </c>
      <c r="AA85" s="5"/>
    </row>
    <row r="86" s="6" customFormat="true" ht="39" hidden="false" customHeight="true" outlineLevel="0" collapsed="false">
      <c r="B86" s="41"/>
      <c r="C86" s="42" t="n">
        <f aca="false">Q86</f>
        <v>72</v>
      </c>
      <c r="D86" s="43" t="str">
        <f aca="false">R86</f>
        <v>Краскопульт электрический ЭКП-400</v>
      </c>
      <c r="E86" s="42" t="str">
        <f aca="false">S86</f>
        <v>Национальный режим не предоставляется – преимущество</v>
      </c>
      <c r="F86" s="42" t="str">
        <f aca="false">U86</f>
        <v>шт</v>
      </c>
      <c r="G86" s="44" t="n">
        <f aca="false">V86</f>
        <v>1</v>
      </c>
      <c r="H86" s="45"/>
      <c r="I86" s="46"/>
      <c r="J86" s="46"/>
      <c r="K86" s="47" t="n">
        <f aca="false">Y86</f>
        <v>2350</v>
      </c>
      <c r="L86" s="48" t="n">
        <v>0</v>
      </c>
      <c r="M86" s="49" t="n">
        <f aca="false">G86*L86</f>
        <v>0</v>
      </c>
      <c r="N86" s="50"/>
      <c r="Q86" s="51" t="n">
        <v>72</v>
      </c>
      <c r="R86" s="52" t="s">
        <v>128</v>
      </c>
      <c r="S86" s="60" t="s">
        <v>36</v>
      </c>
      <c r="T86" s="62" t="s">
        <v>129</v>
      </c>
      <c r="U86" s="55" t="s">
        <v>31</v>
      </c>
      <c r="V86" s="56" t="n">
        <v>1</v>
      </c>
      <c r="W86" s="57" t="s">
        <v>32</v>
      </c>
      <c r="X86" s="57"/>
      <c r="Y86" s="58" t="n">
        <v>2350</v>
      </c>
      <c r="Z86" s="59" t="n">
        <f aca="false">V86*Y86</f>
        <v>2350</v>
      </c>
      <c r="AA86" s="5"/>
    </row>
    <row r="87" s="6" customFormat="true" ht="39" hidden="false" customHeight="true" outlineLevel="0" collapsed="false">
      <c r="B87" s="41"/>
      <c r="C87" s="42" t="n">
        <f aca="false">Q87</f>
        <v>73</v>
      </c>
      <c r="D87" s="43" t="str">
        <f aca="false">R87</f>
        <v>Лампа светодиодная LED-A60-VC 12Вт 230В Е27 6500К 1140Лм</v>
      </c>
      <c r="E87" s="42" t="str">
        <f aca="false">S87</f>
        <v>Национальный режим не предоставляется – ограничение</v>
      </c>
      <c r="F87" s="42" t="str">
        <f aca="false">U87</f>
        <v>шт</v>
      </c>
      <c r="G87" s="44" t="n">
        <f aca="false">V87</f>
        <v>30</v>
      </c>
      <c r="H87" s="45"/>
      <c r="I87" s="46"/>
      <c r="J87" s="46"/>
      <c r="K87" s="47" t="n">
        <f aca="false">Y87</f>
        <v>70</v>
      </c>
      <c r="L87" s="48" t="n">
        <v>0</v>
      </c>
      <c r="M87" s="49" t="n">
        <f aca="false">G87*L87</f>
        <v>0</v>
      </c>
      <c r="N87" s="50"/>
      <c r="Q87" s="51" t="n">
        <v>73</v>
      </c>
      <c r="R87" s="52" t="s">
        <v>130</v>
      </c>
      <c r="S87" s="53" t="s">
        <v>29</v>
      </c>
      <c r="T87" s="64" t="s">
        <v>131</v>
      </c>
      <c r="U87" s="55" t="s">
        <v>31</v>
      </c>
      <c r="V87" s="56" t="n">
        <v>30</v>
      </c>
      <c r="W87" s="57" t="s">
        <v>32</v>
      </c>
      <c r="X87" s="57"/>
      <c r="Y87" s="58" t="n">
        <v>70</v>
      </c>
      <c r="Z87" s="59" t="n">
        <f aca="false">V87*Y87</f>
        <v>2100</v>
      </c>
      <c r="AA87" s="5"/>
    </row>
    <row r="88" s="6" customFormat="true" ht="39" hidden="false" customHeight="true" outlineLevel="0" collapsed="false">
      <c r="B88" s="41"/>
      <c r="C88" s="42" t="n">
        <f aca="false">Q88</f>
        <v>74</v>
      </c>
      <c r="D88" s="43" t="str">
        <f aca="false">R88</f>
        <v>Лампа светодиодная LED-T8-М-PRO 10Вт 230В G13 4000К 1000Лм 600мм матовая неповоротная</v>
      </c>
      <c r="E88" s="42" t="str">
        <f aca="false">S88</f>
        <v>Национальный режим не предоставляется – ограничение</v>
      </c>
      <c r="F88" s="42" t="str">
        <f aca="false">U88</f>
        <v>шт</v>
      </c>
      <c r="G88" s="44" t="n">
        <f aca="false">V88</f>
        <v>30</v>
      </c>
      <c r="H88" s="45"/>
      <c r="I88" s="46"/>
      <c r="J88" s="46"/>
      <c r="K88" s="47" t="n">
        <f aca="false">Y88</f>
        <v>100</v>
      </c>
      <c r="L88" s="48" t="n">
        <v>0</v>
      </c>
      <c r="M88" s="49" t="n">
        <f aca="false">G88*L88</f>
        <v>0</v>
      </c>
      <c r="N88" s="50"/>
      <c r="Q88" s="51" t="n">
        <v>74</v>
      </c>
      <c r="R88" s="52" t="s">
        <v>132</v>
      </c>
      <c r="S88" s="53" t="s">
        <v>29</v>
      </c>
      <c r="T88" s="64" t="s">
        <v>131</v>
      </c>
      <c r="U88" s="55" t="s">
        <v>31</v>
      </c>
      <c r="V88" s="56" t="n">
        <v>30</v>
      </c>
      <c r="W88" s="57" t="s">
        <v>32</v>
      </c>
      <c r="X88" s="57"/>
      <c r="Y88" s="58" t="n">
        <v>100</v>
      </c>
      <c r="Z88" s="59" t="n">
        <f aca="false">V88*Y88</f>
        <v>3000</v>
      </c>
      <c r="AA88" s="5"/>
    </row>
    <row r="89" s="6" customFormat="true" ht="39" hidden="false" customHeight="true" outlineLevel="0" collapsed="false">
      <c r="B89" s="41"/>
      <c r="C89" s="42" t="n">
        <f aca="false">Q89</f>
        <v>75</v>
      </c>
      <c r="D89" s="43" t="str">
        <f aca="false">R89</f>
        <v>Лампа светодиодная 10Вт 230В G13 4000К 1000Лм 600мм матовая неповоротная</v>
      </c>
      <c r="E89" s="42" t="str">
        <f aca="false">S89</f>
        <v>Национальный режим не предоставляется – ограничение</v>
      </c>
      <c r="F89" s="42" t="str">
        <f aca="false">U89</f>
        <v>шт</v>
      </c>
      <c r="G89" s="44" t="n">
        <f aca="false">V89</f>
        <v>10</v>
      </c>
      <c r="H89" s="45"/>
      <c r="I89" s="46"/>
      <c r="J89" s="46"/>
      <c r="K89" s="47" t="n">
        <f aca="false">Y89</f>
        <v>250</v>
      </c>
      <c r="L89" s="48" t="n">
        <v>0</v>
      </c>
      <c r="M89" s="49" t="n">
        <f aca="false">G89*L89</f>
        <v>0</v>
      </c>
      <c r="N89" s="50"/>
      <c r="Q89" s="51" t="n">
        <v>75</v>
      </c>
      <c r="R89" s="52" t="s">
        <v>133</v>
      </c>
      <c r="S89" s="53" t="s">
        <v>29</v>
      </c>
      <c r="T89" s="64" t="s">
        <v>131</v>
      </c>
      <c r="U89" s="55" t="s">
        <v>31</v>
      </c>
      <c r="V89" s="56" t="n">
        <v>10</v>
      </c>
      <c r="W89" s="57" t="s">
        <v>32</v>
      </c>
      <c r="X89" s="57"/>
      <c r="Y89" s="58" t="n">
        <v>250</v>
      </c>
      <c r="Z89" s="59" t="n">
        <f aca="false">V89*Y89</f>
        <v>2500</v>
      </c>
      <c r="AA89" s="5"/>
    </row>
    <row r="90" s="6" customFormat="true" ht="39" hidden="false" customHeight="true" outlineLevel="0" collapsed="false">
      <c r="B90" s="41"/>
      <c r="C90" s="42" t="n">
        <f aca="false">Q90</f>
        <v>76</v>
      </c>
      <c r="D90" s="43" t="str">
        <f aca="false">R90</f>
        <v>Лампа светодиодная 12-48В AC/DC, 12Вт, 4000K E27</v>
      </c>
      <c r="E90" s="42" t="str">
        <f aca="false">S90</f>
        <v>Национальный режим не предоставляется – ограничение</v>
      </c>
      <c r="F90" s="42" t="str">
        <f aca="false">U90</f>
        <v>шт</v>
      </c>
      <c r="G90" s="44" t="n">
        <f aca="false">V90</f>
        <v>30</v>
      </c>
      <c r="H90" s="45"/>
      <c r="I90" s="46"/>
      <c r="J90" s="46"/>
      <c r="K90" s="47" t="n">
        <f aca="false">Y90</f>
        <v>250</v>
      </c>
      <c r="L90" s="48" t="n">
        <v>0</v>
      </c>
      <c r="M90" s="49" t="n">
        <f aca="false">G90*L90</f>
        <v>0</v>
      </c>
      <c r="N90" s="50"/>
      <c r="Q90" s="51" t="n">
        <v>76</v>
      </c>
      <c r="R90" s="52" t="s">
        <v>134</v>
      </c>
      <c r="S90" s="53" t="s">
        <v>29</v>
      </c>
      <c r="T90" s="64" t="s">
        <v>131</v>
      </c>
      <c r="U90" s="55" t="s">
        <v>31</v>
      </c>
      <c r="V90" s="56" t="n">
        <v>30</v>
      </c>
      <c r="W90" s="57" t="s">
        <v>32</v>
      </c>
      <c r="X90" s="57"/>
      <c r="Y90" s="58" t="n">
        <v>250</v>
      </c>
      <c r="Z90" s="59" t="n">
        <f aca="false">V90*Y90</f>
        <v>7500</v>
      </c>
      <c r="AA90" s="5"/>
    </row>
    <row r="91" s="6" customFormat="true" ht="39" hidden="false" customHeight="true" outlineLevel="0" collapsed="false">
      <c r="B91" s="41"/>
      <c r="C91" s="42" t="n">
        <f aca="false">Q91</f>
        <v>77</v>
      </c>
      <c r="D91" s="43" t="str">
        <f aca="false">R91</f>
        <v>Лампа светодиодная 20Вт 230В G13 4000К 2000Лм 1200мм матовая</v>
      </c>
      <c r="E91" s="42" t="str">
        <f aca="false">S91</f>
        <v>Национальный режим не предоставляется – ограничение</v>
      </c>
      <c r="F91" s="42" t="str">
        <f aca="false">U91</f>
        <v>шт</v>
      </c>
      <c r="G91" s="44" t="n">
        <f aca="false">V91</f>
        <v>10</v>
      </c>
      <c r="H91" s="45"/>
      <c r="I91" s="46"/>
      <c r="J91" s="46"/>
      <c r="K91" s="47" t="n">
        <f aca="false">Y91</f>
        <v>250</v>
      </c>
      <c r="L91" s="48" t="n">
        <v>0</v>
      </c>
      <c r="M91" s="49" t="n">
        <f aca="false">G91*L91</f>
        <v>0</v>
      </c>
      <c r="N91" s="50"/>
      <c r="Q91" s="51" t="n">
        <v>77</v>
      </c>
      <c r="R91" s="52" t="s">
        <v>135</v>
      </c>
      <c r="S91" s="53" t="s">
        <v>29</v>
      </c>
      <c r="T91" s="64" t="s">
        <v>131</v>
      </c>
      <c r="U91" s="55" t="s">
        <v>31</v>
      </c>
      <c r="V91" s="56" t="n">
        <v>10</v>
      </c>
      <c r="W91" s="57" t="s">
        <v>32</v>
      </c>
      <c r="X91" s="57"/>
      <c r="Y91" s="58" t="n">
        <v>250</v>
      </c>
      <c r="Z91" s="59" t="n">
        <f aca="false">V91*Y91</f>
        <v>2500</v>
      </c>
      <c r="AA91" s="5"/>
    </row>
    <row r="92" s="6" customFormat="true" ht="39" hidden="false" customHeight="true" outlineLevel="0" collapsed="false">
      <c r="B92" s="41"/>
      <c r="C92" s="42" t="n">
        <f aca="false">Q92</f>
        <v>78</v>
      </c>
      <c r="D92" s="43" t="str">
        <f aca="false">R92</f>
        <v>Лампа светодиодная A60 11Вт 160-260В, Е27</v>
      </c>
      <c r="E92" s="42" t="str">
        <f aca="false">S92</f>
        <v>Национальный режим не предоставляется – ограничение</v>
      </c>
      <c r="F92" s="42" t="str">
        <f aca="false">U92</f>
        <v>шт</v>
      </c>
      <c r="G92" s="44" t="n">
        <f aca="false">V92</f>
        <v>20</v>
      </c>
      <c r="H92" s="45"/>
      <c r="I92" s="46"/>
      <c r="J92" s="46"/>
      <c r="K92" s="47" t="n">
        <f aca="false">Y92</f>
        <v>200</v>
      </c>
      <c r="L92" s="48" t="n">
        <v>0</v>
      </c>
      <c r="M92" s="49" t="n">
        <f aca="false">G92*L92</f>
        <v>0</v>
      </c>
      <c r="N92" s="50"/>
      <c r="Q92" s="51" t="n">
        <v>78</v>
      </c>
      <c r="R92" s="52" t="s">
        <v>136</v>
      </c>
      <c r="S92" s="53" t="s">
        <v>29</v>
      </c>
      <c r="T92" s="54" t="s">
        <v>131</v>
      </c>
      <c r="U92" s="55" t="s">
        <v>31</v>
      </c>
      <c r="V92" s="56" t="n">
        <v>20</v>
      </c>
      <c r="W92" s="57" t="s">
        <v>32</v>
      </c>
      <c r="X92" s="57"/>
      <c r="Y92" s="58" t="n">
        <v>200</v>
      </c>
      <c r="Z92" s="59" t="n">
        <f aca="false">V92*Y92</f>
        <v>4000</v>
      </c>
      <c r="AA92" s="5"/>
    </row>
    <row r="93" s="6" customFormat="true" ht="39" hidden="false" customHeight="true" outlineLevel="0" collapsed="false">
      <c r="B93" s="41"/>
      <c r="C93" s="42" t="n">
        <f aca="false">Q93</f>
        <v>79</v>
      </c>
      <c r="D93" s="43" t="str">
        <f aca="false">R93</f>
        <v>Лампа светодиодная A65, E27, 20 Вт, 6500К</v>
      </c>
      <c r="E93" s="42" t="str">
        <f aca="false">S93</f>
        <v>Национальный режим не предоставляется – ограничение</v>
      </c>
      <c r="F93" s="42" t="str">
        <f aca="false">U93</f>
        <v>шт</v>
      </c>
      <c r="G93" s="44" t="n">
        <f aca="false">V93</f>
        <v>10</v>
      </c>
      <c r="H93" s="45"/>
      <c r="I93" s="46"/>
      <c r="J93" s="46"/>
      <c r="K93" s="47" t="n">
        <f aca="false">Y93</f>
        <v>200</v>
      </c>
      <c r="L93" s="48" t="n">
        <v>0</v>
      </c>
      <c r="M93" s="49" t="n">
        <f aca="false">G93*L93</f>
        <v>0</v>
      </c>
      <c r="N93" s="50"/>
      <c r="Q93" s="51" t="n">
        <v>79</v>
      </c>
      <c r="R93" s="52" t="s">
        <v>137</v>
      </c>
      <c r="S93" s="53" t="s">
        <v>29</v>
      </c>
      <c r="T93" s="54" t="s">
        <v>131</v>
      </c>
      <c r="U93" s="55" t="s">
        <v>31</v>
      </c>
      <c r="V93" s="56" t="n">
        <v>10</v>
      </c>
      <c r="W93" s="57" t="s">
        <v>32</v>
      </c>
      <c r="X93" s="57"/>
      <c r="Y93" s="58" t="n">
        <v>200</v>
      </c>
      <c r="Z93" s="59" t="n">
        <f aca="false">V93*Y93</f>
        <v>2000</v>
      </c>
      <c r="AA93" s="5"/>
    </row>
    <row r="94" s="6" customFormat="true" ht="39" hidden="false" customHeight="true" outlineLevel="0" collapsed="false">
      <c r="B94" s="41"/>
      <c r="C94" s="42" t="n">
        <f aca="false">Q94</f>
        <v>80</v>
      </c>
      <c r="D94" s="43" t="str">
        <f aca="false">R94</f>
        <v>Лампа светодиодная A65, E27, 25 Вт, 6500К</v>
      </c>
      <c r="E94" s="42" t="str">
        <f aca="false">S94</f>
        <v>Национальный режим не предоставляется – ограничение</v>
      </c>
      <c r="F94" s="42" t="str">
        <f aca="false">U94</f>
        <v>шт</v>
      </c>
      <c r="G94" s="44" t="n">
        <f aca="false">V94</f>
        <v>20</v>
      </c>
      <c r="H94" s="45"/>
      <c r="I94" s="46"/>
      <c r="J94" s="46"/>
      <c r="K94" s="47" t="n">
        <f aca="false">Y94</f>
        <v>200</v>
      </c>
      <c r="L94" s="48" t="n">
        <v>0</v>
      </c>
      <c r="M94" s="49" t="n">
        <f aca="false">G94*L94</f>
        <v>0</v>
      </c>
      <c r="N94" s="50"/>
      <c r="Q94" s="51" t="n">
        <v>80</v>
      </c>
      <c r="R94" s="52" t="s">
        <v>138</v>
      </c>
      <c r="S94" s="53" t="s">
        <v>29</v>
      </c>
      <c r="T94" s="54" t="s">
        <v>131</v>
      </c>
      <c r="U94" s="55" t="s">
        <v>31</v>
      </c>
      <c r="V94" s="56" t="n">
        <v>20</v>
      </c>
      <c r="W94" s="57" t="s">
        <v>32</v>
      </c>
      <c r="X94" s="57"/>
      <c r="Y94" s="63" t="n">
        <v>200</v>
      </c>
      <c r="Z94" s="59" t="n">
        <f aca="false">V94*Y94</f>
        <v>4000</v>
      </c>
      <c r="AA94" s="5"/>
    </row>
    <row r="95" s="6" customFormat="true" ht="39" hidden="false" customHeight="true" outlineLevel="0" collapsed="false">
      <c r="B95" s="41"/>
      <c r="C95" s="42" t="n">
        <f aca="false">Q95</f>
        <v>81</v>
      </c>
      <c r="D95" s="43" t="str">
        <f aca="false">R95</f>
        <v>Лампа светодиодная LED-T8-М-PRO 20Вт 230В G13 4000К 2000Лм 1200мм матовая</v>
      </c>
      <c r="E95" s="42" t="str">
        <f aca="false">S95</f>
        <v>Национальный режим не предоставляется – ограничение</v>
      </c>
      <c r="F95" s="42" t="str">
        <f aca="false">U95</f>
        <v>шт</v>
      </c>
      <c r="G95" s="44" t="n">
        <f aca="false">V95</f>
        <v>30</v>
      </c>
      <c r="H95" s="45"/>
      <c r="I95" s="46"/>
      <c r="J95" s="46"/>
      <c r="K95" s="47" t="n">
        <f aca="false">Y95</f>
        <v>150</v>
      </c>
      <c r="L95" s="48" t="n">
        <v>0</v>
      </c>
      <c r="M95" s="49" t="n">
        <f aca="false">G95*L95</f>
        <v>0</v>
      </c>
      <c r="N95" s="50"/>
      <c r="Q95" s="51" t="n">
        <v>81</v>
      </c>
      <c r="R95" s="52" t="s">
        <v>139</v>
      </c>
      <c r="S95" s="53" t="s">
        <v>29</v>
      </c>
      <c r="T95" s="64" t="s">
        <v>131</v>
      </c>
      <c r="U95" s="55" t="s">
        <v>31</v>
      </c>
      <c r="V95" s="56" t="n">
        <v>30</v>
      </c>
      <c r="W95" s="57" t="s">
        <v>32</v>
      </c>
      <c r="X95" s="57"/>
      <c r="Y95" s="58" t="n">
        <v>150</v>
      </c>
      <c r="Z95" s="59" t="n">
        <f aca="false">V95*Y95</f>
        <v>4500</v>
      </c>
      <c r="AA95" s="5"/>
    </row>
    <row r="96" s="6" customFormat="true" ht="39" hidden="false" customHeight="true" outlineLevel="0" collapsed="false">
      <c r="B96" s="41"/>
      <c r="C96" s="42" t="n">
        <f aca="false">Q96</f>
        <v>82</v>
      </c>
      <c r="D96" s="43" t="str">
        <f aca="false">R96</f>
        <v>Лампа светодиодная LED 40Вт E27/E40 3600Лм 6500К</v>
      </c>
      <c r="E96" s="42" t="str">
        <f aca="false">S96</f>
        <v>Национальный режим не предоставляется – ограничение</v>
      </c>
      <c r="F96" s="42" t="str">
        <f aca="false">U96</f>
        <v>шт</v>
      </c>
      <c r="G96" s="44" t="n">
        <f aca="false">V96</f>
        <v>4</v>
      </c>
      <c r="H96" s="45"/>
      <c r="I96" s="46"/>
      <c r="J96" s="46"/>
      <c r="K96" s="47" t="n">
        <f aca="false">Y96</f>
        <v>400</v>
      </c>
      <c r="L96" s="48" t="n">
        <v>0</v>
      </c>
      <c r="M96" s="49" t="n">
        <f aca="false">G96*L96</f>
        <v>0</v>
      </c>
      <c r="N96" s="50"/>
      <c r="Q96" s="51" t="n">
        <v>82</v>
      </c>
      <c r="R96" s="52" t="s">
        <v>140</v>
      </c>
      <c r="S96" s="53" t="s">
        <v>29</v>
      </c>
      <c r="T96" s="54" t="s">
        <v>131</v>
      </c>
      <c r="U96" s="55" t="s">
        <v>31</v>
      </c>
      <c r="V96" s="56" t="n">
        <v>4</v>
      </c>
      <c r="W96" s="57" t="s">
        <v>32</v>
      </c>
      <c r="X96" s="57"/>
      <c r="Y96" s="58" t="n">
        <v>400</v>
      </c>
      <c r="Z96" s="59" t="n">
        <f aca="false">V96*Y96</f>
        <v>1600</v>
      </c>
      <c r="AA96" s="5"/>
    </row>
    <row r="97" s="6" customFormat="true" ht="39" hidden="false" customHeight="true" outlineLevel="0" collapsed="false">
      <c r="B97" s="41"/>
      <c r="C97" s="42" t="n">
        <f aca="false">Q97</f>
        <v>83</v>
      </c>
      <c r="D97" s="43" t="str">
        <f aca="false">R97</f>
        <v>Лампа светодиодная LED A60 Е27 12W 12-48вольт 6500К</v>
      </c>
      <c r="E97" s="42" t="str">
        <f aca="false">S97</f>
        <v>Национальный режим не предоставляется – ограничение</v>
      </c>
      <c r="F97" s="42" t="str">
        <f aca="false">U97</f>
        <v>шт</v>
      </c>
      <c r="G97" s="44" t="n">
        <f aca="false">V97</f>
        <v>10</v>
      </c>
      <c r="H97" s="45"/>
      <c r="I97" s="46"/>
      <c r="J97" s="46"/>
      <c r="K97" s="47" t="n">
        <f aca="false">Y97</f>
        <v>190</v>
      </c>
      <c r="L97" s="48" t="n">
        <v>0</v>
      </c>
      <c r="M97" s="49" t="n">
        <f aca="false">G97*L97</f>
        <v>0</v>
      </c>
      <c r="N97" s="50"/>
      <c r="Q97" s="51" t="n">
        <v>83</v>
      </c>
      <c r="R97" s="52" t="s">
        <v>141</v>
      </c>
      <c r="S97" s="53" t="s">
        <v>29</v>
      </c>
      <c r="T97" s="64" t="s">
        <v>131</v>
      </c>
      <c r="U97" s="55" t="s">
        <v>31</v>
      </c>
      <c r="V97" s="56" t="n">
        <v>10</v>
      </c>
      <c r="W97" s="57" t="s">
        <v>32</v>
      </c>
      <c r="X97" s="57"/>
      <c r="Y97" s="58" t="n">
        <v>190</v>
      </c>
      <c r="Z97" s="59" t="n">
        <f aca="false">V97*Y97</f>
        <v>1900</v>
      </c>
      <c r="AA97" s="5"/>
    </row>
    <row r="98" s="6" customFormat="true" ht="50.25" hidden="false" customHeight="true" outlineLevel="0" collapsed="false">
      <c r="B98" s="41"/>
      <c r="C98" s="42" t="n">
        <f aca="false">Q98</f>
        <v>84</v>
      </c>
      <c r="D98" s="43" t="str">
        <f aca="false">R98</f>
        <v>Лампа светодиодная SBT6010 Мощность 10Вт</v>
      </c>
      <c r="E98" s="42" t="str">
        <f aca="false">S98</f>
        <v>Национальный режим не предоставляется – ограничение</v>
      </c>
      <c r="F98" s="42" t="str">
        <f aca="false">U98</f>
        <v>шт</v>
      </c>
      <c r="G98" s="44" t="n">
        <f aca="false">V98</f>
        <v>12</v>
      </c>
      <c r="H98" s="45"/>
      <c r="I98" s="46"/>
      <c r="J98" s="46"/>
      <c r="K98" s="47" t="n">
        <f aca="false">Y98</f>
        <v>150</v>
      </c>
      <c r="L98" s="48" t="n">
        <v>0</v>
      </c>
      <c r="M98" s="49" t="n">
        <f aca="false">G98*L98</f>
        <v>0</v>
      </c>
      <c r="N98" s="50"/>
      <c r="Q98" s="51" t="n">
        <v>84</v>
      </c>
      <c r="R98" s="52" t="s">
        <v>142</v>
      </c>
      <c r="S98" s="53" t="s">
        <v>29</v>
      </c>
      <c r="T98" s="64" t="s">
        <v>131</v>
      </c>
      <c r="U98" s="55" t="s">
        <v>31</v>
      </c>
      <c r="V98" s="56" t="n">
        <v>12</v>
      </c>
      <c r="W98" s="57" t="s">
        <v>32</v>
      </c>
      <c r="X98" s="57"/>
      <c r="Y98" s="58" t="n">
        <v>150</v>
      </c>
      <c r="Z98" s="59" t="n">
        <f aca="false">V98*Y98</f>
        <v>1800</v>
      </c>
      <c r="AA98" s="5"/>
    </row>
    <row r="99" s="6" customFormat="true" ht="39" hidden="false" customHeight="true" outlineLevel="0" collapsed="false">
      <c r="B99" s="41"/>
      <c r="C99" s="42" t="n">
        <f aca="false">Q99</f>
        <v>85</v>
      </c>
      <c r="D99" s="43" t="str">
        <f aca="false">R99</f>
        <v>Лампа низковольтная светодиодная Е27 11Вт 12-24-36 вольт, нейтральный белый свет 4000K матовая</v>
      </c>
      <c r="E99" s="42" t="str">
        <f aca="false">S99</f>
        <v>Национальный режим не предоставляется – ограничение</v>
      </c>
      <c r="F99" s="42" t="str">
        <f aca="false">U99</f>
        <v>шт</v>
      </c>
      <c r="G99" s="44" t="n">
        <f aca="false">V99</f>
        <v>20</v>
      </c>
      <c r="H99" s="45"/>
      <c r="I99" s="46"/>
      <c r="J99" s="46"/>
      <c r="K99" s="47" t="n">
        <f aca="false">Y99</f>
        <v>320</v>
      </c>
      <c r="L99" s="48" t="n">
        <v>0</v>
      </c>
      <c r="M99" s="49" t="n">
        <f aca="false">G99*L99</f>
        <v>0</v>
      </c>
      <c r="N99" s="50"/>
      <c r="Q99" s="51" t="n">
        <v>85</v>
      </c>
      <c r="R99" s="52" t="s">
        <v>143</v>
      </c>
      <c r="S99" s="53" t="s">
        <v>29</v>
      </c>
      <c r="T99" s="64" t="s">
        <v>131</v>
      </c>
      <c r="U99" s="55" t="s">
        <v>31</v>
      </c>
      <c r="V99" s="56" t="n">
        <v>20</v>
      </c>
      <c r="W99" s="57" t="s">
        <v>32</v>
      </c>
      <c r="X99" s="57"/>
      <c r="Y99" s="58" t="n">
        <v>320</v>
      </c>
      <c r="Z99" s="59" t="n">
        <f aca="false">V99*Y99</f>
        <v>6400</v>
      </c>
      <c r="AA99" s="5"/>
    </row>
    <row r="100" s="6" customFormat="true" ht="39" hidden="false" customHeight="true" outlineLevel="0" collapsed="false">
      <c r="B100" s="41"/>
      <c r="C100" s="42" t="n">
        <f aca="false">Q100</f>
        <v>86</v>
      </c>
      <c r="D100" s="43" t="str">
        <f aca="false">R100</f>
        <v>Мачта освещения ЯРКИЙ ЛУЧ YLP GIRAFFE 1.0</v>
      </c>
      <c r="E100" s="42" t="str">
        <f aca="false">S100</f>
        <v>Национальный режим не предоставляется – преимущество</v>
      </c>
      <c r="F100" s="42" t="str">
        <f aca="false">U100</f>
        <v>шт</v>
      </c>
      <c r="G100" s="44" t="n">
        <f aca="false">V100</f>
        <v>3</v>
      </c>
      <c r="H100" s="45"/>
      <c r="I100" s="46"/>
      <c r="J100" s="46"/>
      <c r="K100" s="47" t="n">
        <f aca="false">Y100</f>
        <v>17420</v>
      </c>
      <c r="L100" s="48" t="n">
        <v>0</v>
      </c>
      <c r="M100" s="49" t="n">
        <f aca="false">G100*L100</f>
        <v>0</v>
      </c>
      <c r="N100" s="50"/>
      <c r="Q100" s="51" t="n">
        <v>86</v>
      </c>
      <c r="R100" s="52" t="s">
        <v>144</v>
      </c>
      <c r="S100" s="60" t="s">
        <v>36</v>
      </c>
      <c r="T100" s="62" t="s">
        <v>145</v>
      </c>
      <c r="U100" s="55" t="s">
        <v>31</v>
      </c>
      <c r="V100" s="56" t="n">
        <v>3</v>
      </c>
      <c r="W100" s="57" t="s">
        <v>32</v>
      </c>
      <c r="X100" s="57"/>
      <c r="Y100" s="58" t="n">
        <v>17420</v>
      </c>
      <c r="Z100" s="59" t="n">
        <f aca="false">V100*Y100</f>
        <v>52260</v>
      </c>
      <c r="AA100" s="5"/>
    </row>
    <row r="101" s="6" customFormat="true" ht="39" hidden="false" customHeight="true" outlineLevel="0" collapsed="false">
      <c r="B101" s="41"/>
      <c r="C101" s="42" t="n">
        <f aca="false">Q101</f>
        <v>87</v>
      </c>
      <c r="D101" s="43" t="str">
        <f aca="false">R101</f>
        <v>Машина шлифовальная угловая аккумуляторная ЗУБР УШМ-18-125-41 или эквивалент</v>
      </c>
      <c r="E101" s="42" t="str">
        <f aca="false">S101</f>
        <v>Национальный режим не предоставляется – преимущество</v>
      </c>
      <c r="F101" s="42" t="str">
        <f aca="false">U101</f>
        <v>шт</v>
      </c>
      <c r="G101" s="44" t="n">
        <f aca="false">V101</f>
        <v>1</v>
      </c>
      <c r="H101" s="45"/>
      <c r="I101" s="46"/>
      <c r="J101" s="46"/>
      <c r="K101" s="47" t="n">
        <f aca="false">Y101</f>
        <v>12820</v>
      </c>
      <c r="L101" s="48" t="n">
        <v>0</v>
      </c>
      <c r="M101" s="49" t="n">
        <f aca="false">G101*L101</f>
        <v>0</v>
      </c>
      <c r="N101" s="50"/>
      <c r="Q101" s="51" t="n">
        <v>87</v>
      </c>
      <c r="R101" s="52" t="s">
        <v>146</v>
      </c>
      <c r="S101" s="60" t="s">
        <v>36</v>
      </c>
      <c r="T101" s="62" t="s">
        <v>147</v>
      </c>
      <c r="U101" s="55" t="s">
        <v>31</v>
      </c>
      <c r="V101" s="56" t="n">
        <v>1</v>
      </c>
      <c r="W101" s="57" t="s">
        <v>32</v>
      </c>
      <c r="X101" s="57"/>
      <c r="Y101" s="63" t="n">
        <v>12820</v>
      </c>
      <c r="Z101" s="59" t="n">
        <f aca="false">V101*Y101</f>
        <v>12820</v>
      </c>
      <c r="AA101" s="5"/>
    </row>
    <row r="102" s="6" customFormat="true" ht="39" hidden="false" customHeight="true" outlineLevel="0" collapsed="false">
      <c r="B102" s="41"/>
      <c r="C102" s="42" t="n">
        <f aca="false">Q102</f>
        <v>88</v>
      </c>
      <c r="D102" s="43" t="str">
        <f aca="false">R102</f>
        <v>Машина шлифовальная угловая Болгарка (УШМ) ИНТЕРСКОЛ УШМ- 125/1400ЭЛ 302.1.0.00 или эквивалент</v>
      </c>
      <c r="E102" s="42" t="str">
        <f aca="false">S102</f>
        <v>Национальный режим не предоставляется – преимущество</v>
      </c>
      <c r="F102" s="42" t="str">
        <f aca="false">U102</f>
        <v>шт</v>
      </c>
      <c r="G102" s="44" t="n">
        <f aca="false">V102</f>
        <v>1</v>
      </c>
      <c r="H102" s="45"/>
      <c r="I102" s="46"/>
      <c r="J102" s="46"/>
      <c r="K102" s="47" t="n">
        <f aca="false">Y102</f>
        <v>5500</v>
      </c>
      <c r="L102" s="48" t="n">
        <v>0</v>
      </c>
      <c r="M102" s="49" t="n">
        <f aca="false">G102*L102</f>
        <v>0</v>
      </c>
      <c r="N102" s="50"/>
      <c r="Q102" s="51" t="n">
        <v>88</v>
      </c>
      <c r="R102" s="52" t="s">
        <v>148</v>
      </c>
      <c r="S102" s="60" t="s">
        <v>36</v>
      </c>
      <c r="T102" s="62" t="s">
        <v>147</v>
      </c>
      <c r="U102" s="55" t="s">
        <v>31</v>
      </c>
      <c r="V102" s="56" t="n">
        <v>1</v>
      </c>
      <c r="W102" s="57" t="s">
        <v>32</v>
      </c>
      <c r="X102" s="57"/>
      <c r="Y102" s="58" t="n">
        <v>5500</v>
      </c>
      <c r="Z102" s="59" t="n">
        <f aca="false">V102*Y102</f>
        <v>5500</v>
      </c>
      <c r="AA102" s="5"/>
    </row>
    <row r="103" s="6" customFormat="true" ht="39" hidden="false" customHeight="true" outlineLevel="0" collapsed="false">
      <c r="B103" s="41"/>
      <c r="C103" s="42" t="n">
        <f aca="false">Q103</f>
        <v>89</v>
      </c>
      <c r="D103" s="43" t="str">
        <f aca="false">R103</f>
        <v>Машина шлифовальная угловая УШМ-2322ЭМ 747.1.1.70 Интерскол или эквивалент</v>
      </c>
      <c r="E103" s="42" t="str">
        <f aca="false">S103</f>
        <v>Национальный режим не предоставляется – преимущество</v>
      </c>
      <c r="F103" s="42" t="str">
        <f aca="false">U103</f>
        <v>шт</v>
      </c>
      <c r="G103" s="44" t="n">
        <f aca="false">V103</f>
        <v>1</v>
      </c>
      <c r="H103" s="45"/>
      <c r="I103" s="46"/>
      <c r="J103" s="46"/>
      <c r="K103" s="47" t="n">
        <f aca="false">Y103</f>
        <v>8390</v>
      </c>
      <c r="L103" s="48" t="n">
        <v>0</v>
      </c>
      <c r="M103" s="49" t="n">
        <f aca="false">G103*L103</f>
        <v>0</v>
      </c>
      <c r="N103" s="50"/>
      <c r="Q103" s="51" t="n">
        <v>89</v>
      </c>
      <c r="R103" s="52" t="s">
        <v>149</v>
      </c>
      <c r="S103" s="60" t="s">
        <v>36</v>
      </c>
      <c r="T103" s="65" t="s">
        <v>147</v>
      </c>
      <c r="U103" s="55" t="s">
        <v>50</v>
      </c>
      <c r="V103" s="56" t="n">
        <v>1</v>
      </c>
      <c r="W103" s="57" t="s">
        <v>32</v>
      </c>
      <c r="X103" s="57"/>
      <c r="Y103" s="58" t="n">
        <v>8390</v>
      </c>
      <c r="Z103" s="59" t="n">
        <f aca="false">V103*Y103</f>
        <v>8390</v>
      </c>
      <c r="AA103" s="5"/>
    </row>
    <row r="104" s="6" customFormat="true" ht="39" hidden="false" customHeight="true" outlineLevel="0" collapsed="false">
      <c r="B104" s="41"/>
      <c r="C104" s="42" t="n">
        <f aca="false">Q104</f>
        <v>90</v>
      </c>
      <c r="D104" s="43" t="str">
        <f aca="false">R104</f>
        <v>Машина шлифовальная аккумуляторная угловая УШМ-125/36В или эквивалент</v>
      </c>
      <c r="E104" s="42" t="str">
        <f aca="false">S104</f>
        <v>Национальный режим не предоставляется – преимущество</v>
      </c>
      <c r="F104" s="42" t="str">
        <f aca="false">U104</f>
        <v>шт</v>
      </c>
      <c r="G104" s="44" t="n">
        <f aca="false">V104</f>
        <v>2</v>
      </c>
      <c r="H104" s="45"/>
      <c r="I104" s="46"/>
      <c r="J104" s="46"/>
      <c r="K104" s="47" t="n">
        <f aca="false">Y104</f>
        <v>16900</v>
      </c>
      <c r="L104" s="48" t="n">
        <v>0</v>
      </c>
      <c r="M104" s="49" t="n">
        <f aca="false">G104*L104</f>
        <v>0</v>
      </c>
      <c r="N104" s="50"/>
      <c r="Q104" s="51" t="n">
        <v>90</v>
      </c>
      <c r="R104" s="52" t="s">
        <v>150</v>
      </c>
      <c r="S104" s="60" t="s">
        <v>36</v>
      </c>
      <c r="T104" s="65" t="s">
        <v>147</v>
      </c>
      <c r="U104" s="55" t="s">
        <v>50</v>
      </c>
      <c r="V104" s="56" t="n">
        <v>2</v>
      </c>
      <c r="W104" s="57" t="s">
        <v>32</v>
      </c>
      <c r="X104" s="57"/>
      <c r="Y104" s="58" t="n">
        <v>16900</v>
      </c>
      <c r="Z104" s="59" t="n">
        <f aca="false">V104*Y104</f>
        <v>33800</v>
      </c>
      <c r="AA104" s="5"/>
    </row>
    <row r="105" s="6" customFormat="true" ht="39" hidden="false" customHeight="true" outlineLevel="0" collapsed="false">
      <c r="B105" s="41"/>
      <c r="C105" s="42" t="n">
        <f aca="false">Q105</f>
        <v>91</v>
      </c>
      <c r="D105" s="43" t="str">
        <f aca="false">R105</f>
        <v>Машина шлифовальная угловая Elitech AG 1512E(E2213.052.01) HD 205378 или эквивалент</v>
      </c>
      <c r="E105" s="42" t="str">
        <f aca="false">S105</f>
        <v>Национальный режим не предоставляется – преимущество</v>
      </c>
      <c r="F105" s="42" t="str">
        <f aca="false">U105</f>
        <v>шт</v>
      </c>
      <c r="G105" s="44" t="n">
        <f aca="false">V105</f>
        <v>2</v>
      </c>
      <c r="H105" s="45"/>
      <c r="I105" s="46"/>
      <c r="J105" s="46"/>
      <c r="K105" s="47" t="n">
        <f aca="false">Y105</f>
        <v>16550</v>
      </c>
      <c r="L105" s="48" t="n">
        <v>0</v>
      </c>
      <c r="M105" s="49" t="n">
        <f aca="false">G105*L105</f>
        <v>0</v>
      </c>
      <c r="N105" s="50"/>
      <c r="Q105" s="51" t="n">
        <v>91</v>
      </c>
      <c r="R105" s="52" t="s">
        <v>151</v>
      </c>
      <c r="S105" s="60" t="s">
        <v>36</v>
      </c>
      <c r="T105" s="65" t="s">
        <v>147</v>
      </c>
      <c r="U105" s="55" t="s">
        <v>50</v>
      </c>
      <c r="V105" s="56" t="n">
        <v>2</v>
      </c>
      <c r="W105" s="57" t="s">
        <v>32</v>
      </c>
      <c r="X105" s="57"/>
      <c r="Y105" s="58" t="n">
        <v>16550</v>
      </c>
      <c r="Z105" s="59" t="n">
        <f aca="false">V105*Y105</f>
        <v>33100</v>
      </c>
      <c r="AA105" s="5"/>
    </row>
    <row r="106" s="6" customFormat="true" ht="34.5" hidden="false" customHeight="true" outlineLevel="0" collapsed="false">
      <c r="B106" s="41"/>
      <c r="C106" s="42" t="n">
        <f aca="false">Q106</f>
        <v>92</v>
      </c>
      <c r="D106" s="43" t="str">
        <f aca="false">R106</f>
        <v>Мотопомпа бензиновая ЗУБР МП-1000</v>
      </c>
      <c r="E106" s="42" t="str">
        <f aca="false">S106</f>
        <v>Национальный режим не предоставляется – ограничение</v>
      </c>
      <c r="F106" s="42" t="str">
        <f aca="false">U106</f>
        <v>шт</v>
      </c>
      <c r="G106" s="44" t="n">
        <f aca="false">V106</f>
        <v>1</v>
      </c>
      <c r="H106" s="45"/>
      <c r="I106" s="46"/>
      <c r="J106" s="46"/>
      <c r="K106" s="47" t="n">
        <f aca="false">Y106</f>
        <v>28520</v>
      </c>
      <c r="L106" s="48" t="n">
        <v>0</v>
      </c>
      <c r="M106" s="49" t="n">
        <f aca="false">G106*L106</f>
        <v>0</v>
      </c>
      <c r="N106" s="50"/>
      <c r="Q106" s="51" t="n">
        <v>92</v>
      </c>
      <c r="R106" s="52" t="s">
        <v>152</v>
      </c>
      <c r="S106" s="53" t="s">
        <v>29</v>
      </c>
      <c r="T106" s="68" t="s">
        <v>153</v>
      </c>
      <c r="U106" s="55" t="s">
        <v>50</v>
      </c>
      <c r="V106" s="56" t="n">
        <v>1</v>
      </c>
      <c r="W106" s="57" t="s">
        <v>154</v>
      </c>
      <c r="X106" s="57"/>
      <c r="Y106" s="58" t="n">
        <v>28520</v>
      </c>
      <c r="Z106" s="59" t="n">
        <f aca="false">V106*Y106</f>
        <v>28520</v>
      </c>
      <c r="AA106" s="5"/>
    </row>
    <row r="107" s="6" customFormat="true" ht="31.5" hidden="false" customHeight="true" outlineLevel="0" collapsed="false">
      <c r="B107" s="41"/>
      <c r="C107" s="42" t="n">
        <f aca="false">Q107</f>
        <v>93</v>
      </c>
      <c r="D107" s="43" t="str">
        <f aca="false">R107</f>
        <v>Мультиметр цифровой KT 830L</v>
      </c>
      <c r="E107" s="42" t="str">
        <f aca="false">S107</f>
        <v>Национальный режим не предоставляется – ограничение</v>
      </c>
      <c r="F107" s="42" t="str">
        <f aca="false">U107</f>
        <v>шт</v>
      </c>
      <c r="G107" s="44" t="n">
        <f aca="false">V107</f>
        <v>2</v>
      </c>
      <c r="H107" s="45"/>
      <c r="I107" s="46"/>
      <c r="J107" s="46"/>
      <c r="K107" s="47" t="n">
        <f aca="false">Y107</f>
        <v>1600</v>
      </c>
      <c r="L107" s="48" t="n">
        <v>0</v>
      </c>
      <c r="M107" s="49" t="n">
        <f aca="false">G107*L107</f>
        <v>0</v>
      </c>
      <c r="N107" s="50"/>
      <c r="Q107" s="51" t="n">
        <v>93</v>
      </c>
      <c r="R107" s="52" t="s">
        <v>155</v>
      </c>
      <c r="S107" s="53" t="s">
        <v>29</v>
      </c>
      <c r="T107" s="64" t="s">
        <v>156</v>
      </c>
      <c r="U107" s="55" t="s">
        <v>31</v>
      </c>
      <c r="V107" s="56" t="n">
        <v>2</v>
      </c>
      <c r="W107" s="57" t="s">
        <v>32</v>
      </c>
      <c r="X107" s="57"/>
      <c r="Y107" s="58" t="n">
        <v>1600</v>
      </c>
      <c r="Z107" s="59" t="n">
        <f aca="false">V107*Y107</f>
        <v>3200</v>
      </c>
      <c r="AA107" s="5"/>
    </row>
    <row r="108" s="6" customFormat="true" ht="39" hidden="false" customHeight="true" outlineLevel="0" collapsed="false">
      <c r="B108" s="41"/>
      <c r="C108" s="42" t="n">
        <f aca="false">Q108</f>
        <v>94</v>
      </c>
      <c r="D108" s="43" t="str">
        <f aca="false">R108</f>
        <v>Муфта концевая три жилы винил 10кВ с наконечниками 3КНТп-10-35/50</v>
      </c>
      <c r="E108" s="42" t="str">
        <f aca="false">S108</f>
        <v>Национальный режим не предоставляется – преимущество</v>
      </c>
      <c r="F108" s="42" t="str">
        <f aca="false">U108</f>
        <v>шт</v>
      </c>
      <c r="G108" s="44" t="n">
        <f aca="false">V108</f>
        <v>1</v>
      </c>
      <c r="H108" s="45"/>
      <c r="I108" s="46"/>
      <c r="J108" s="46"/>
      <c r="K108" s="47" t="n">
        <f aca="false">Y108</f>
        <v>5650</v>
      </c>
      <c r="L108" s="48" t="n">
        <v>0</v>
      </c>
      <c r="M108" s="49" t="n">
        <f aca="false">G108*L108</f>
        <v>0</v>
      </c>
      <c r="N108" s="50"/>
      <c r="Q108" s="51" t="n">
        <v>94</v>
      </c>
      <c r="R108" s="52" t="s">
        <v>157</v>
      </c>
      <c r="S108" s="60" t="s">
        <v>36</v>
      </c>
      <c r="T108" s="65" t="s">
        <v>43</v>
      </c>
      <c r="U108" s="55" t="s">
        <v>31</v>
      </c>
      <c r="V108" s="56" t="n">
        <v>1</v>
      </c>
      <c r="W108" s="57" t="s">
        <v>32</v>
      </c>
      <c r="X108" s="57"/>
      <c r="Y108" s="58" t="n">
        <v>5650</v>
      </c>
      <c r="Z108" s="59" t="n">
        <f aca="false">V108*Y108</f>
        <v>5650</v>
      </c>
      <c r="AA108" s="5"/>
    </row>
    <row r="109" s="6" customFormat="true" ht="39" hidden="false" customHeight="true" outlineLevel="0" collapsed="false">
      <c r="B109" s="41"/>
      <c r="C109" s="42" t="n">
        <f aca="false">Q109</f>
        <v>95</v>
      </c>
      <c r="D109" s="43" t="str">
        <f aca="false">R109</f>
        <v>Муфта концевая три жилы винил 10кВ с наконечниками 3КНТп-10 70/120</v>
      </c>
      <c r="E109" s="42" t="str">
        <f aca="false">S109</f>
        <v>Национальный режим не предоставляется – преимущество</v>
      </c>
      <c r="F109" s="42" t="str">
        <f aca="false">U109</f>
        <v>шт</v>
      </c>
      <c r="G109" s="44" t="n">
        <f aca="false">V109</f>
        <v>2</v>
      </c>
      <c r="H109" s="45"/>
      <c r="I109" s="46"/>
      <c r="J109" s="46"/>
      <c r="K109" s="47" t="n">
        <f aca="false">Y109</f>
        <v>6400</v>
      </c>
      <c r="L109" s="48" t="n">
        <v>0</v>
      </c>
      <c r="M109" s="49" t="n">
        <f aca="false">G109*L109</f>
        <v>0</v>
      </c>
      <c r="N109" s="50"/>
      <c r="Q109" s="51" t="n">
        <v>95</v>
      </c>
      <c r="R109" s="52" t="s">
        <v>158</v>
      </c>
      <c r="S109" s="60" t="s">
        <v>36</v>
      </c>
      <c r="T109" s="65" t="s">
        <v>43</v>
      </c>
      <c r="U109" s="55" t="s">
        <v>31</v>
      </c>
      <c r="V109" s="56" t="n">
        <v>2</v>
      </c>
      <c r="W109" s="57" t="s">
        <v>32</v>
      </c>
      <c r="X109" s="57"/>
      <c r="Y109" s="58" t="n">
        <v>6400</v>
      </c>
      <c r="Z109" s="59" t="n">
        <f aca="false">V109*Y109</f>
        <v>12800</v>
      </c>
      <c r="AA109" s="5"/>
    </row>
    <row r="110" s="6" customFormat="true" ht="39" hidden="false" customHeight="true" outlineLevel="0" collapsed="false">
      <c r="B110" s="41"/>
      <c r="C110" s="42" t="n">
        <f aca="false">Q110</f>
        <v>96</v>
      </c>
      <c r="D110" s="43" t="str">
        <f aca="false">R110</f>
        <v>Муфта концевая три жилы винил 10кВ с наконечниками 3КНТп-10 150/240</v>
      </c>
      <c r="E110" s="42" t="str">
        <f aca="false">S110</f>
        <v>Национальный режим не предоставляется – преимущество</v>
      </c>
      <c r="F110" s="42" t="str">
        <f aca="false">U110</f>
        <v>шт</v>
      </c>
      <c r="G110" s="44" t="n">
        <f aca="false">V110</f>
        <v>2</v>
      </c>
      <c r="H110" s="45"/>
      <c r="I110" s="46"/>
      <c r="J110" s="46"/>
      <c r="K110" s="47" t="n">
        <f aca="false">Y110</f>
        <v>7230</v>
      </c>
      <c r="L110" s="48" t="n">
        <v>0</v>
      </c>
      <c r="M110" s="49" t="n">
        <f aca="false">G110*L110</f>
        <v>0</v>
      </c>
      <c r="N110" s="50"/>
      <c r="Q110" s="51" t="n">
        <v>96</v>
      </c>
      <c r="R110" s="52" t="s">
        <v>159</v>
      </c>
      <c r="S110" s="60" t="s">
        <v>36</v>
      </c>
      <c r="T110" s="65" t="s">
        <v>43</v>
      </c>
      <c r="U110" s="55" t="s">
        <v>31</v>
      </c>
      <c r="V110" s="56" t="n">
        <v>2</v>
      </c>
      <c r="W110" s="57" t="s">
        <v>32</v>
      </c>
      <c r="X110" s="57"/>
      <c r="Y110" s="58" t="n">
        <v>7230</v>
      </c>
      <c r="Z110" s="59" t="n">
        <f aca="false">V110*Y110</f>
        <v>14460</v>
      </c>
      <c r="AA110" s="5"/>
    </row>
    <row r="111" s="6" customFormat="true" ht="32.25" hidden="false" customHeight="true" outlineLevel="0" collapsed="false">
      <c r="B111" s="41"/>
      <c r="C111" s="42" t="n">
        <f aca="false">Q111</f>
        <v>97</v>
      </c>
      <c r="D111" s="43" t="str">
        <f aca="false">R111</f>
        <v>Муфта соединительная 4СТп-1-35/50(Б) Б</v>
      </c>
      <c r="E111" s="42" t="str">
        <f aca="false">S111</f>
        <v>Национальный режим не предоставляется – преимущество</v>
      </c>
      <c r="F111" s="42" t="str">
        <f aca="false">U111</f>
        <v>шт</v>
      </c>
      <c r="G111" s="44" t="n">
        <f aca="false">V111</f>
        <v>6</v>
      </c>
      <c r="H111" s="45"/>
      <c r="I111" s="46"/>
      <c r="J111" s="46"/>
      <c r="K111" s="47" t="n">
        <f aca="false">Y111</f>
        <v>9500</v>
      </c>
      <c r="L111" s="48" t="n">
        <v>0</v>
      </c>
      <c r="M111" s="49" t="n">
        <f aca="false">G111*L111</f>
        <v>0</v>
      </c>
      <c r="N111" s="50"/>
      <c r="Q111" s="51" t="n">
        <v>97</v>
      </c>
      <c r="R111" s="52" t="s">
        <v>160</v>
      </c>
      <c r="S111" s="60" t="s">
        <v>36</v>
      </c>
      <c r="T111" s="65" t="s">
        <v>43</v>
      </c>
      <c r="U111" s="55" t="s">
        <v>31</v>
      </c>
      <c r="V111" s="56" t="n">
        <v>6</v>
      </c>
      <c r="W111" s="57" t="s">
        <v>32</v>
      </c>
      <c r="X111" s="57"/>
      <c r="Y111" s="58" t="n">
        <v>9500</v>
      </c>
      <c r="Z111" s="59" t="n">
        <f aca="false">V111*Y111</f>
        <v>57000</v>
      </c>
      <c r="AA111" s="5"/>
    </row>
    <row r="112" s="6" customFormat="true" ht="31.5" hidden="false" customHeight="true" outlineLevel="0" collapsed="false">
      <c r="B112" s="41"/>
      <c r="C112" s="42" t="n">
        <f aca="false">Q112</f>
        <v>98</v>
      </c>
      <c r="D112" s="43" t="str">
        <f aca="false">R112</f>
        <v>Набор быстросъемных зажимов для направляющей Makita 199826-6 или эквивалент</v>
      </c>
      <c r="E112" s="42" t="str">
        <f aca="false">S112</f>
        <v>Национальный режим не предоставляется – ограничение</v>
      </c>
      <c r="F112" s="42" t="str">
        <f aca="false">U112</f>
        <v>шт</v>
      </c>
      <c r="G112" s="44" t="n">
        <f aca="false">V112</f>
        <v>4</v>
      </c>
      <c r="H112" s="45"/>
      <c r="I112" s="46"/>
      <c r="J112" s="46"/>
      <c r="K112" s="47" t="n">
        <f aca="false">Y112</f>
        <v>9350</v>
      </c>
      <c r="L112" s="48" t="n">
        <v>0</v>
      </c>
      <c r="M112" s="49" t="n">
        <f aca="false">G112*L112</f>
        <v>0</v>
      </c>
      <c r="N112" s="50"/>
      <c r="Q112" s="51" t="n">
        <v>98</v>
      </c>
      <c r="R112" s="52" t="s">
        <v>161</v>
      </c>
      <c r="S112" s="53" t="s">
        <v>29</v>
      </c>
      <c r="T112" s="54" t="s">
        <v>162</v>
      </c>
      <c r="U112" s="55" t="s">
        <v>31</v>
      </c>
      <c r="V112" s="56" t="n">
        <v>4</v>
      </c>
      <c r="W112" s="57" t="s">
        <v>32</v>
      </c>
      <c r="X112" s="57"/>
      <c r="Y112" s="58" t="n">
        <v>9350</v>
      </c>
      <c r="Z112" s="59" t="n">
        <f aca="false">V112*Y112</f>
        <v>37400</v>
      </c>
      <c r="AA112" s="5"/>
    </row>
    <row r="113" s="6" customFormat="true" ht="39" hidden="false" customHeight="true" outlineLevel="0" collapsed="false">
      <c r="B113" s="41"/>
      <c r="C113" s="42" t="n">
        <f aca="false">Q113</f>
        <v>99</v>
      </c>
      <c r="D113" s="43" t="str">
        <f aca="false">R113</f>
        <v>Набор втулочных наконечников НШВИ №4</v>
      </c>
      <c r="E113" s="42" t="str">
        <f aca="false">S113</f>
        <v>Национальный режим не предоставляется – преимущество</v>
      </c>
      <c r="F113" s="42" t="str">
        <f aca="false">U113</f>
        <v>шт</v>
      </c>
      <c r="G113" s="44" t="n">
        <f aca="false">V113</f>
        <v>2</v>
      </c>
      <c r="H113" s="45"/>
      <c r="I113" s="46"/>
      <c r="J113" s="46"/>
      <c r="K113" s="47" t="n">
        <f aca="false">Y113</f>
        <v>550</v>
      </c>
      <c r="L113" s="48" t="n">
        <v>0</v>
      </c>
      <c r="M113" s="49" t="n">
        <f aca="false">G113*L113</f>
        <v>0</v>
      </c>
      <c r="N113" s="50"/>
      <c r="Q113" s="51" t="n">
        <v>99</v>
      </c>
      <c r="R113" s="52" t="s">
        <v>163</v>
      </c>
      <c r="S113" s="60" t="s">
        <v>36</v>
      </c>
      <c r="T113" s="61" t="s">
        <v>43</v>
      </c>
      <c r="U113" s="55" t="s">
        <v>31</v>
      </c>
      <c r="V113" s="56" t="n">
        <v>2</v>
      </c>
      <c r="W113" s="57" t="s">
        <v>32</v>
      </c>
      <c r="X113" s="57"/>
      <c r="Y113" s="58" t="n">
        <v>550</v>
      </c>
      <c r="Z113" s="59" t="n">
        <f aca="false">V113*Y113</f>
        <v>1100</v>
      </c>
      <c r="AA113" s="5"/>
    </row>
    <row r="114" s="6" customFormat="true" ht="39" hidden="false" customHeight="true" outlineLevel="0" collapsed="false">
      <c r="B114" s="41"/>
      <c r="C114" s="42" t="n">
        <f aca="false">Q114</f>
        <v>100</v>
      </c>
      <c r="D114" s="43" t="str">
        <f aca="false">R114</f>
        <v>Набор втулочных наконечников НШВИ №5</v>
      </c>
      <c r="E114" s="42" t="str">
        <f aca="false">S114</f>
        <v>Национальный режим не предоставляется – преимущество</v>
      </c>
      <c r="F114" s="42" t="str">
        <f aca="false">U114</f>
        <v>шт</v>
      </c>
      <c r="G114" s="44" t="n">
        <f aca="false">V114</f>
        <v>1</v>
      </c>
      <c r="H114" s="45"/>
      <c r="I114" s="46"/>
      <c r="J114" s="46"/>
      <c r="K114" s="47" t="n">
        <f aca="false">Y114</f>
        <v>1620</v>
      </c>
      <c r="L114" s="48" t="n">
        <v>0</v>
      </c>
      <c r="M114" s="49" t="n">
        <f aca="false">G114*L114</f>
        <v>0</v>
      </c>
      <c r="N114" s="50"/>
      <c r="Q114" s="51" t="n">
        <v>100</v>
      </c>
      <c r="R114" s="52" t="s">
        <v>164</v>
      </c>
      <c r="S114" s="60" t="s">
        <v>36</v>
      </c>
      <c r="T114" s="65" t="s">
        <v>43</v>
      </c>
      <c r="U114" s="55" t="s">
        <v>31</v>
      </c>
      <c r="V114" s="56" t="n">
        <v>1</v>
      </c>
      <c r="W114" s="57" t="s">
        <v>32</v>
      </c>
      <c r="X114" s="57"/>
      <c r="Y114" s="58" t="n">
        <v>1620</v>
      </c>
      <c r="Z114" s="59" t="n">
        <f aca="false">V114*Y114</f>
        <v>1620</v>
      </c>
      <c r="AA114" s="5"/>
    </row>
    <row r="115" s="6" customFormat="true" ht="39" hidden="false" customHeight="true" outlineLevel="0" collapsed="false">
      <c r="B115" s="41"/>
      <c r="C115" s="42" t="n">
        <f aca="false">Q115</f>
        <v>101</v>
      </c>
      <c r="D115" s="43" t="str">
        <f aca="false">R115</f>
        <v>Набор термоусадочных трубок 8 размеров 328 штук 4 цвета</v>
      </c>
      <c r="E115" s="42" t="str">
        <f aca="false">S115</f>
        <v>Национальный режим не предоставляется – преимущество</v>
      </c>
      <c r="F115" s="42" t="str">
        <f aca="false">U115</f>
        <v>шт</v>
      </c>
      <c r="G115" s="44" t="n">
        <f aca="false">V115</f>
        <v>1</v>
      </c>
      <c r="H115" s="45"/>
      <c r="I115" s="46"/>
      <c r="J115" s="46"/>
      <c r="K115" s="47" t="n">
        <f aca="false">Y115</f>
        <v>180</v>
      </c>
      <c r="L115" s="48" t="n">
        <v>0</v>
      </c>
      <c r="M115" s="49" t="n">
        <f aca="false">G115*L115</f>
        <v>0</v>
      </c>
      <c r="N115" s="50"/>
      <c r="Q115" s="51" t="n">
        <v>101</v>
      </c>
      <c r="R115" s="72" t="s">
        <v>165</v>
      </c>
      <c r="S115" s="60" t="s">
        <v>36</v>
      </c>
      <c r="T115" s="65" t="s">
        <v>166</v>
      </c>
      <c r="U115" s="55" t="s">
        <v>50</v>
      </c>
      <c r="V115" s="56" t="n">
        <v>1</v>
      </c>
      <c r="W115" s="57" t="s">
        <v>32</v>
      </c>
      <c r="X115" s="57"/>
      <c r="Y115" s="58" t="n">
        <v>180</v>
      </c>
      <c r="Z115" s="59" t="n">
        <f aca="false">V115*Y115</f>
        <v>180</v>
      </c>
      <c r="AA115" s="5"/>
    </row>
    <row r="116" s="6" customFormat="true" ht="39" hidden="false" customHeight="true" outlineLevel="0" collapsed="false">
      <c r="B116" s="41"/>
      <c r="C116" s="42" t="n">
        <f aca="false">Q116</f>
        <v>102</v>
      </c>
      <c r="D116" s="43" t="str">
        <f aca="false">R116</f>
        <v>Набор термоусадочных трубок ТУТ NST-4-12-10-34-M 34 шт</v>
      </c>
      <c r="E116" s="42" t="str">
        <f aca="false">S116</f>
        <v>Национальный режим не предоставляется – преимущество</v>
      </c>
      <c r="F116" s="42" t="str">
        <f aca="false">U116</f>
        <v>шт</v>
      </c>
      <c r="G116" s="44" t="n">
        <f aca="false">V116</f>
        <v>3</v>
      </c>
      <c r="H116" s="45"/>
      <c r="I116" s="46"/>
      <c r="J116" s="46"/>
      <c r="K116" s="47" t="n">
        <f aca="false">Y116</f>
        <v>150</v>
      </c>
      <c r="L116" s="48" t="n">
        <v>0</v>
      </c>
      <c r="M116" s="49" t="n">
        <f aca="false">G116*L116</f>
        <v>0</v>
      </c>
      <c r="N116" s="50"/>
      <c r="Q116" s="51" t="n">
        <v>102</v>
      </c>
      <c r="R116" s="52" t="s">
        <v>167</v>
      </c>
      <c r="S116" s="60" t="s">
        <v>36</v>
      </c>
      <c r="T116" s="62" t="s">
        <v>166</v>
      </c>
      <c r="U116" s="55" t="s">
        <v>31</v>
      </c>
      <c r="V116" s="56" t="n">
        <v>3</v>
      </c>
      <c r="W116" s="57" t="s">
        <v>32</v>
      </c>
      <c r="X116" s="57"/>
      <c r="Y116" s="58" t="n">
        <v>150</v>
      </c>
      <c r="Z116" s="59" t="n">
        <f aca="false">V116*Y116</f>
        <v>450</v>
      </c>
      <c r="AA116" s="5"/>
    </row>
    <row r="117" s="6" customFormat="true" ht="39" hidden="false" customHeight="true" outlineLevel="0" collapsed="false">
      <c r="B117" s="41"/>
      <c r="C117" s="42" t="n">
        <f aca="false">Q117</f>
        <v>103</v>
      </c>
      <c r="D117" s="43" t="str">
        <f aca="false">R117</f>
        <v>Наконечник кольцевой ТМЛ 6-6-4</v>
      </c>
      <c r="E117" s="42" t="str">
        <f aca="false">S117</f>
        <v>Национальный режим не предоставляется – преимущество</v>
      </c>
      <c r="F117" s="42" t="str">
        <f aca="false">U117</f>
        <v>шт</v>
      </c>
      <c r="G117" s="44" t="n">
        <f aca="false">V117</f>
        <v>100</v>
      </c>
      <c r="H117" s="45"/>
      <c r="I117" s="46"/>
      <c r="J117" s="46"/>
      <c r="K117" s="47" t="n">
        <f aca="false">Y117</f>
        <v>60</v>
      </c>
      <c r="L117" s="48" t="n">
        <v>0</v>
      </c>
      <c r="M117" s="49" t="n">
        <f aca="false">G117*L117</f>
        <v>0</v>
      </c>
      <c r="N117" s="50"/>
      <c r="Q117" s="51" t="n">
        <v>103</v>
      </c>
      <c r="R117" s="52" t="s">
        <v>168</v>
      </c>
      <c r="S117" s="60" t="s">
        <v>36</v>
      </c>
      <c r="T117" s="65" t="s">
        <v>43</v>
      </c>
      <c r="U117" s="55" t="s">
        <v>31</v>
      </c>
      <c r="V117" s="56" t="n">
        <v>100</v>
      </c>
      <c r="W117" s="57" t="s">
        <v>32</v>
      </c>
      <c r="X117" s="57"/>
      <c r="Y117" s="58" t="n">
        <v>60</v>
      </c>
      <c r="Z117" s="59" t="n">
        <f aca="false">V117*Y117</f>
        <v>6000</v>
      </c>
      <c r="AA117" s="5"/>
    </row>
    <row r="118" s="6" customFormat="true" ht="39" hidden="false" customHeight="true" outlineLevel="0" collapsed="false">
      <c r="B118" s="41"/>
      <c r="C118" s="42" t="n">
        <f aca="false">Q118</f>
        <v>104</v>
      </c>
      <c r="D118" s="43" t="str">
        <f aca="false">R118</f>
        <v>Наконечник кабельный ТМЛс 16-10</v>
      </c>
      <c r="E118" s="42" t="str">
        <f aca="false">S118</f>
        <v>Национальный режим не предоставляется – преимущество</v>
      </c>
      <c r="F118" s="42" t="str">
        <f aca="false">U118</f>
        <v>шт</v>
      </c>
      <c r="G118" s="44" t="n">
        <f aca="false">V118</f>
        <v>30</v>
      </c>
      <c r="H118" s="45"/>
      <c r="I118" s="46"/>
      <c r="J118" s="46"/>
      <c r="K118" s="47" t="n">
        <f aca="false">Y118</f>
        <v>160</v>
      </c>
      <c r="L118" s="48" t="n">
        <v>0</v>
      </c>
      <c r="M118" s="49" t="n">
        <f aca="false">G118*L118</f>
        <v>0</v>
      </c>
      <c r="N118" s="50"/>
      <c r="Q118" s="51" t="n">
        <v>104</v>
      </c>
      <c r="R118" s="52" t="s">
        <v>169</v>
      </c>
      <c r="S118" s="60" t="s">
        <v>36</v>
      </c>
      <c r="T118" s="65" t="s">
        <v>43</v>
      </c>
      <c r="U118" s="55" t="s">
        <v>31</v>
      </c>
      <c r="V118" s="56" t="n">
        <v>30</v>
      </c>
      <c r="W118" s="57" t="s">
        <v>32</v>
      </c>
      <c r="X118" s="57"/>
      <c r="Y118" s="58" t="n">
        <v>160</v>
      </c>
      <c r="Z118" s="59" t="n">
        <f aca="false">V118*Y118</f>
        <v>4800</v>
      </c>
      <c r="AA118" s="5"/>
    </row>
    <row r="119" s="6" customFormat="true" ht="39" hidden="false" customHeight="true" outlineLevel="0" collapsed="false">
      <c r="B119" s="41"/>
      <c r="C119" s="42" t="n">
        <f aca="false">Q119</f>
        <v>105</v>
      </c>
      <c r="D119" s="43" t="str">
        <f aca="false">R119</f>
        <v>Наконечник кольцевой медный изолированный тип О</v>
      </c>
      <c r="E119" s="42" t="str">
        <f aca="false">S119</f>
        <v>Национальный режим не предоставляется – преимущество</v>
      </c>
      <c r="F119" s="42" t="str">
        <f aca="false">U119</f>
        <v>шт</v>
      </c>
      <c r="G119" s="44" t="n">
        <f aca="false">V119</f>
        <v>180</v>
      </c>
      <c r="H119" s="45"/>
      <c r="I119" s="46"/>
      <c r="J119" s="46"/>
      <c r="K119" s="47" t="n">
        <f aca="false">Y119</f>
        <v>150</v>
      </c>
      <c r="L119" s="48" t="n">
        <v>0</v>
      </c>
      <c r="M119" s="49" t="n">
        <f aca="false">G119*L119</f>
        <v>0</v>
      </c>
      <c r="N119" s="50"/>
      <c r="Q119" s="51" t="n">
        <v>105</v>
      </c>
      <c r="R119" s="73" t="s">
        <v>170</v>
      </c>
      <c r="S119" s="60" t="s">
        <v>36</v>
      </c>
      <c r="T119" s="65" t="s">
        <v>43</v>
      </c>
      <c r="U119" s="55" t="s">
        <v>31</v>
      </c>
      <c r="V119" s="56" t="n">
        <v>180</v>
      </c>
      <c r="W119" s="57" t="s">
        <v>32</v>
      </c>
      <c r="X119" s="57"/>
      <c r="Y119" s="58" t="n">
        <v>150</v>
      </c>
      <c r="Z119" s="59" t="n">
        <f aca="false">V119*Y119</f>
        <v>27000</v>
      </c>
      <c r="AA119" s="5"/>
    </row>
    <row r="120" s="6" customFormat="true" ht="39" hidden="false" customHeight="true" outlineLevel="0" collapsed="false">
      <c r="B120" s="41"/>
      <c r="C120" s="42" t="n">
        <f aca="false">Q120</f>
        <v>106</v>
      </c>
      <c r="D120" s="43" t="str">
        <f aca="false">R120</f>
        <v>Наконечник кольцевой ТМЛ 25-10-7 медный луженый</v>
      </c>
      <c r="E120" s="42" t="str">
        <f aca="false">S120</f>
        <v>Национальный режим не предоставляется – преимущество</v>
      </c>
      <c r="F120" s="42" t="str">
        <f aca="false">U120</f>
        <v>шт</v>
      </c>
      <c r="G120" s="44" t="n">
        <f aca="false">V120</f>
        <v>30</v>
      </c>
      <c r="H120" s="45"/>
      <c r="I120" s="46"/>
      <c r="J120" s="46"/>
      <c r="K120" s="47" t="n">
        <f aca="false">Y120</f>
        <v>100</v>
      </c>
      <c r="L120" s="48" t="n">
        <v>0</v>
      </c>
      <c r="M120" s="49" t="n">
        <f aca="false">G120*L120</f>
        <v>0</v>
      </c>
      <c r="N120" s="50"/>
      <c r="Q120" s="51" t="n">
        <v>106</v>
      </c>
      <c r="R120" s="52" t="s">
        <v>171</v>
      </c>
      <c r="S120" s="60" t="s">
        <v>36</v>
      </c>
      <c r="T120" s="65" t="s">
        <v>43</v>
      </c>
      <c r="U120" s="55" t="s">
        <v>31</v>
      </c>
      <c r="V120" s="56" t="n">
        <v>30</v>
      </c>
      <c r="W120" s="57" t="s">
        <v>32</v>
      </c>
      <c r="X120" s="57"/>
      <c r="Y120" s="58" t="n">
        <v>100</v>
      </c>
      <c r="Z120" s="59" t="n">
        <f aca="false">V120*Y120</f>
        <v>3000</v>
      </c>
      <c r="AA120" s="5"/>
    </row>
    <row r="121" s="6" customFormat="true" ht="39" hidden="false" customHeight="true" outlineLevel="0" collapsed="false">
      <c r="B121" s="41"/>
      <c r="C121" s="42" t="n">
        <f aca="false">Q121</f>
        <v>107</v>
      </c>
      <c r="D121" s="43" t="str">
        <f aca="false">R121</f>
        <v>Наконечник медный луженый ТМЛ 35-10-10</v>
      </c>
      <c r="E121" s="42" t="str">
        <f aca="false">S121</f>
        <v>Национальный режим не предоставляется – преимущество</v>
      </c>
      <c r="F121" s="42" t="str">
        <f aca="false">U121</f>
        <v>шт</v>
      </c>
      <c r="G121" s="44" t="n">
        <f aca="false">V121</f>
        <v>30</v>
      </c>
      <c r="H121" s="45"/>
      <c r="I121" s="46"/>
      <c r="J121" s="46"/>
      <c r="K121" s="47" t="n">
        <f aca="false">Y121</f>
        <v>140</v>
      </c>
      <c r="L121" s="48" t="n">
        <v>0</v>
      </c>
      <c r="M121" s="49" t="n">
        <f aca="false">G121*L121</f>
        <v>0</v>
      </c>
      <c r="N121" s="50"/>
      <c r="Q121" s="51" t="n">
        <v>107</v>
      </c>
      <c r="R121" s="52" t="s">
        <v>172</v>
      </c>
      <c r="S121" s="60" t="s">
        <v>36</v>
      </c>
      <c r="T121" s="65" t="s">
        <v>43</v>
      </c>
      <c r="U121" s="55" t="s">
        <v>31</v>
      </c>
      <c r="V121" s="56" t="n">
        <v>30</v>
      </c>
      <c r="W121" s="57" t="s">
        <v>32</v>
      </c>
      <c r="X121" s="57"/>
      <c r="Y121" s="58" t="n">
        <v>140</v>
      </c>
      <c r="Z121" s="59" t="n">
        <f aca="false">V121*Y121</f>
        <v>4200</v>
      </c>
      <c r="AA121" s="5"/>
    </row>
    <row r="122" s="6" customFormat="true" ht="39" hidden="false" customHeight="true" outlineLevel="0" collapsed="false">
      <c r="B122" s="41"/>
      <c r="C122" s="42" t="n">
        <f aca="false">Q122</f>
        <v>108</v>
      </c>
      <c r="D122" s="43" t="str">
        <f aca="false">R122</f>
        <v>Органайзер КВТ К-06 81443</v>
      </c>
      <c r="E122" s="42" t="str">
        <f aca="false">S122</f>
        <v>Национальный режим не предоставляется – ограничение</v>
      </c>
      <c r="F122" s="42" t="str">
        <f aca="false">U122</f>
        <v>шт</v>
      </c>
      <c r="G122" s="44" t="n">
        <f aca="false">V122</f>
        <v>2</v>
      </c>
      <c r="H122" s="45"/>
      <c r="I122" s="46"/>
      <c r="J122" s="46"/>
      <c r="K122" s="47" t="n">
        <f aca="false">Y122</f>
        <v>720</v>
      </c>
      <c r="L122" s="48" t="n">
        <v>0</v>
      </c>
      <c r="M122" s="49" t="n">
        <f aca="false">G122*L122</f>
        <v>0</v>
      </c>
      <c r="N122" s="50"/>
      <c r="Q122" s="51" t="n">
        <v>108</v>
      </c>
      <c r="R122" s="52" t="s">
        <v>173</v>
      </c>
      <c r="S122" s="53" t="s">
        <v>29</v>
      </c>
      <c r="T122" s="64" t="s">
        <v>174</v>
      </c>
      <c r="U122" s="55" t="s">
        <v>31</v>
      </c>
      <c r="V122" s="56" t="n">
        <v>2</v>
      </c>
      <c r="W122" s="57" t="s">
        <v>32</v>
      </c>
      <c r="X122" s="57"/>
      <c r="Y122" s="58" t="n">
        <v>720</v>
      </c>
      <c r="Z122" s="59" t="n">
        <f aca="false">V122*Y122</f>
        <v>1440</v>
      </c>
      <c r="AA122" s="5"/>
    </row>
    <row r="123" s="6" customFormat="true" ht="39" hidden="false" customHeight="true" outlineLevel="0" collapsed="false">
      <c r="B123" s="41"/>
      <c r="C123" s="42" t="n">
        <f aca="false">Q123</f>
        <v>109</v>
      </c>
      <c r="D123" s="43" t="str">
        <f aca="false">R123</f>
        <v>Паста контактная проводящая КВТ 55362</v>
      </c>
      <c r="E123" s="42" t="str">
        <f aca="false">S123</f>
        <v>Национальный режим не предоставляется – преимущество</v>
      </c>
      <c r="F123" s="42" t="str">
        <f aca="false">U123</f>
        <v>шт</v>
      </c>
      <c r="G123" s="44" t="n">
        <f aca="false">V123</f>
        <v>3</v>
      </c>
      <c r="H123" s="45"/>
      <c r="I123" s="46"/>
      <c r="J123" s="46"/>
      <c r="K123" s="47" t="n">
        <f aca="false">Y123</f>
        <v>850</v>
      </c>
      <c r="L123" s="48" t="n">
        <v>0</v>
      </c>
      <c r="M123" s="49" t="n">
        <f aca="false">G123*L123</f>
        <v>0</v>
      </c>
      <c r="N123" s="50"/>
      <c r="Q123" s="51" t="n">
        <v>109</v>
      </c>
      <c r="R123" s="52" t="s">
        <v>175</v>
      </c>
      <c r="S123" s="60" t="s">
        <v>36</v>
      </c>
      <c r="T123" s="62" t="s">
        <v>176</v>
      </c>
      <c r="U123" s="55" t="s">
        <v>31</v>
      </c>
      <c r="V123" s="56" t="n">
        <v>3</v>
      </c>
      <c r="W123" s="57" t="s">
        <v>32</v>
      </c>
      <c r="X123" s="57"/>
      <c r="Y123" s="58" t="n">
        <v>850</v>
      </c>
      <c r="Z123" s="59" t="n">
        <f aca="false">V123*Y123</f>
        <v>2550</v>
      </c>
      <c r="AA123" s="5"/>
    </row>
    <row r="124" s="6" customFormat="true" ht="39" hidden="false" customHeight="true" outlineLevel="0" collapsed="false">
      <c r="B124" s="41"/>
      <c r="C124" s="42" t="n">
        <f aca="false">Q124</f>
        <v>110</v>
      </c>
      <c r="D124" s="43" t="str">
        <f aca="false">R124</f>
        <v>Патрон ПТ 1.1-10-31,5-12,5 У3</v>
      </c>
      <c r="E124" s="42" t="str">
        <f aca="false">S124</f>
        <v>Национальный режим не предоставляется – преимущество</v>
      </c>
      <c r="F124" s="42" t="str">
        <f aca="false">U124</f>
        <v>шт</v>
      </c>
      <c r="G124" s="44" t="n">
        <f aca="false">V124</f>
        <v>1</v>
      </c>
      <c r="H124" s="45"/>
      <c r="I124" s="46"/>
      <c r="J124" s="46"/>
      <c r="K124" s="47" t="n">
        <f aca="false">Y124</f>
        <v>1750</v>
      </c>
      <c r="L124" s="48" t="n">
        <v>0</v>
      </c>
      <c r="M124" s="49" t="n">
        <f aca="false">G124*L124</f>
        <v>0</v>
      </c>
      <c r="N124" s="50"/>
      <c r="Q124" s="51" t="n">
        <v>110</v>
      </c>
      <c r="R124" s="52" t="s">
        <v>177</v>
      </c>
      <c r="S124" s="60" t="s">
        <v>36</v>
      </c>
      <c r="T124" s="62" t="s">
        <v>178</v>
      </c>
      <c r="U124" s="55" t="s">
        <v>31</v>
      </c>
      <c r="V124" s="56" t="n">
        <v>1</v>
      </c>
      <c r="W124" s="57" t="s">
        <v>32</v>
      </c>
      <c r="X124" s="57"/>
      <c r="Y124" s="58" t="n">
        <v>1750</v>
      </c>
      <c r="Z124" s="59" t="n">
        <f aca="false">V124*Y124</f>
        <v>1750</v>
      </c>
      <c r="AA124" s="5"/>
    </row>
    <row r="125" s="6" customFormat="true" ht="39" hidden="false" customHeight="true" outlineLevel="0" collapsed="false">
      <c r="B125" s="41"/>
      <c r="C125" s="42" t="n">
        <f aca="false">Q125</f>
        <v>111</v>
      </c>
      <c r="D125" s="43" t="str">
        <f aca="false">R125</f>
        <v>Патрон ПТ 1.2-10-40-31,5 У3</v>
      </c>
      <c r="E125" s="42" t="str">
        <f aca="false">S125</f>
        <v>Национальный режим не предоставляется – преимущество</v>
      </c>
      <c r="F125" s="42" t="str">
        <f aca="false">U125</f>
        <v>шт</v>
      </c>
      <c r="G125" s="44" t="n">
        <f aca="false">V125</f>
        <v>1</v>
      </c>
      <c r="H125" s="45"/>
      <c r="I125" s="46"/>
      <c r="J125" s="46"/>
      <c r="K125" s="47" t="n">
        <f aca="false">Y125</f>
        <v>2400</v>
      </c>
      <c r="L125" s="48" t="n">
        <v>0</v>
      </c>
      <c r="M125" s="49" t="n">
        <f aca="false">G125*L125</f>
        <v>0</v>
      </c>
      <c r="N125" s="50"/>
      <c r="Q125" s="51" t="n">
        <v>111</v>
      </c>
      <c r="R125" s="52" t="s">
        <v>179</v>
      </c>
      <c r="S125" s="60" t="s">
        <v>36</v>
      </c>
      <c r="T125" s="62" t="s">
        <v>178</v>
      </c>
      <c r="U125" s="55" t="s">
        <v>31</v>
      </c>
      <c r="V125" s="56" t="n">
        <v>1</v>
      </c>
      <c r="W125" s="57" t="s">
        <v>32</v>
      </c>
      <c r="X125" s="57"/>
      <c r="Y125" s="58" t="n">
        <v>2400</v>
      </c>
      <c r="Z125" s="59" t="n">
        <f aca="false">V125*Y125</f>
        <v>2400</v>
      </c>
      <c r="AA125" s="5"/>
    </row>
    <row r="126" s="6" customFormat="true" ht="39" hidden="false" customHeight="true" outlineLevel="0" collapsed="false">
      <c r="B126" s="41"/>
      <c r="C126" s="42" t="n">
        <f aca="false">Q126</f>
        <v>112</v>
      </c>
      <c r="D126" s="43" t="str">
        <f aca="false">R126</f>
        <v>Патрон электрический, подвесной, карболит Е27</v>
      </c>
      <c r="E126" s="42" t="str">
        <f aca="false">S126</f>
        <v>Национальный режим не предоставляется – преимущество</v>
      </c>
      <c r="F126" s="42" t="str">
        <f aca="false">U126</f>
        <v>шт</v>
      </c>
      <c r="G126" s="44" t="n">
        <f aca="false">V126</f>
        <v>20</v>
      </c>
      <c r="H126" s="45"/>
      <c r="I126" s="46"/>
      <c r="J126" s="46"/>
      <c r="K126" s="47" t="n">
        <f aca="false">Y126</f>
        <v>100</v>
      </c>
      <c r="L126" s="48" t="n">
        <v>0</v>
      </c>
      <c r="M126" s="49" t="n">
        <f aca="false">G126*L126</f>
        <v>0</v>
      </c>
      <c r="N126" s="50"/>
      <c r="Q126" s="51" t="n">
        <v>112</v>
      </c>
      <c r="R126" s="52" t="s">
        <v>180</v>
      </c>
      <c r="S126" s="60" t="s">
        <v>36</v>
      </c>
      <c r="T126" s="62" t="s">
        <v>178</v>
      </c>
      <c r="U126" s="55" t="s">
        <v>31</v>
      </c>
      <c r="V126" s="56" t="n">
        <v>20</v>
      </c>
      <c r="W126" s="57" t="s">
        <v>32</v>
      </c>
      <c r="X126" s="57"/>
      <c r="Y126" s="58" t="n">
        <v>100</v>
      </c>
      <c r="Z126" s="59" t="n">
        <f aca="false">V126*Y126</f>
        <v>2000</v>
      </c>
      <c r="AA126" s="5"/>
    </row>
    <row r="127" s="6" customFormat="true" ht="39" hidden="false" customHeight="true" outlineLevel="0" collapsed="false">
      <c r="B127" s="41"/>
      <c r="C127" s="42" t="n">
        <f aca="false">Q127</f>
        <v>113</v>
      </c>
      <c r="D127" s="43" t="str">
        <f aca="false">R127</f>
        <v>Пост кнопочный ПКЕ 222-3-У2-IP54-КЭАЗ (красный гриб)</v>
      </c>
      <c r="E127" s="42" t="str">
        <f aca="false">S127</f>
        <v>Национальный режим не предоставляется – преимущество</v>
      </c>
      <c r="F127" s="42" t="str">
        <f aca="false">U127</f>
        <v>шт</v>
      </c>
      <c r="G127" s="44" t="n">
        <f aca="false">V127</f>
        <v>2</v>
      </c>
      <c r="H127" s="45"/>
      <c r="I127" s="46"/>
      <c r="J127" s="46"/>
      <c r="K127" s="47" t="n">
        <f aca="false">Y127</f>
        <v>600</v>
      </c>
      <c r="L127" s="48" t="n">
        <v>0</v>
      </c>
      <c r="M127" s="49" t="n">
        <f aca="false">G127*L127</f>
        <v>0</v>
      </c>
      <c r="N127" s="50"/>
      <c r="Q127" s="51" t="n">
        <v>113</v>
      </c>
      <c r="R127" s="52" t="s">
        <v>181</v>
      </c>
      <c r="S127" s="60" t="s">
        <v>36</v>
      </c>
      <c r="T127" s="62" t="s">
        <v>182</v>
      </c>
      <c r="U127" s="55" t="s">
        <v>31</v>
      </c>
      <c r="V127" s="56" t="n">
        <v>2</v>
      </c>
      <c r="W127" s="57" t="s">
        <v>32</v>
      </c>
      <c r="X127" s="57"/>
      <c r="Y127" s="58" t="n">
        <v>600</v>
      </c>
      <c r="Z127" s="59" t="n">
        <f aca="false">V127*Y127</f>
        <v>1200</v>
      </c>
      <c r="AA127" s="5"/>
    </row>
    <row r="128" s="6" customFormat="true" ht="39" hidden="false" customHeight="true" outlineLevel="0" collapsed="false">
      <c r="B128" s="41"/>
      <c r="C128" s="42" t="n">
        <f aca="false">Q128</f>
        <v>114</v>
      </c>
      <c r="D128" s="43" t="str">
        <f aca="false">R128</f>
        <v>Привод электрический четвертьоборотный ГЗ-ОФ-300/28М F07/F10 квадрат 380В IP65</v>
      </c>
      <c r="E128" s="42" t="str">
        <f aca="false">S128</f>
        <v>Национальный режим не предоставляется – преимущество</v>
      </c>
      <c r="F128" s="42" t="str">
        <f aca="false">U128</f>
        <v>шт</v>
      </c>
      <c r="G128" s="44" t="n">
        <f aca="false">V128</f>
        <v>1</v>
      </c>
      <c r="H128" s="45"/>
      <c r="I128" s="46"/>
      <c r="J128" s="46"/>
      <c r="K128" s="47" t="n">
        <f aca="false">Y128</f>
        <v>99000</v>
      </c>
      <c r="L128" s="48" t="n">
        <v>0</v>
      </c>
      <c r="M128" s="49" t="n">
        <f aca="false">G128*L128</f>
        <v>0</v>
      </c>
      <c r="N128" s="50"/>
      <c r="Q128" s="51" t="n">
        <v>114</v>
      </c>
      <c r="R128" s="52" t="s">
        <v>183</v>
      </c>
      <c r="S128" s="60" t="s">
        <v>36</v>
      </c>
      <c r="T128" s="65" t="s">
        <v>184</v>
      </c>
      <c r="U128" s="55" t="s">
        <v>31</v>
      </c>
      <c r="V128" s="56" t="n">
        <v>1</v>
      </c>
      <c r="W128" s="57" t="s">
        <v>32</v>
      </c>
      <c r="X128" s="57"/>
      <c r="Y128" s="58" t="n">
        <v>99000</v>
      </c>
      <c r="Z128" s="59" t="n">
        <f aca="false">V128*Y128</f>
        <v>99000</v>
      </c>
      <c r="AA128" s="5"/>
    </row>
    <row r="129" s="6" customFormat="true" ht="39" hidden="false" customHeight="true" outlineLevel="0" collapsed="false">
      <c r="B129" s="41"/>
      <c r="C129" s="42" t="n">
        <f aca="false">Q129</f>
        <v>115</v>
      </c>
      <c r="D129" s="43" t="str">
        <f aca="false">R129</f>
        <v>Привод электрический ASO-R16.FS  230В АС</v>
      </c>
      <c r="E129" s="42" t="str">
        <f aca="false">S129</f>
        <v>Национальный режим не предоставляется – преимущество</v>
      </c>
      <c r="F129" s="42" t="str">
        <f aca="false">U129</f>
        <v>шт</v>
      </c>
      <c r="G129" s="44" t="n">
        <f aca="false">V129</f>
        <v>2</v>
      </c>
      <c r="H129" s="45"/>
      <c r="I129" s="46"/>
      <c r="J129" s="46"/>
      <c r="K129" s="47" t="n">
        <f aca="false">Y129</f>
        <v>35000</v>
      </c>
      <c r="L129" s="48" t="n">
        <v>0</v>
      </c>
      <c r="M129" s="49" t="n">
        <f aca="false">G129*L129</f>
        <v>0</v>
      </c>
      <c r="N129" s="50"/>
      <c r="Q129" s="51" t="n">
        <v>115</v>
      </c>
      <c r="R129" s="52" t="s">
        <v>185</v>
      </c>
      <c r="S129" s="60" t="s">
        <v>36</v>
      </c>
      <c r="T129" s="65" t="s">
        <v>184</v>
      </c>
      <c r="U129" s="55" t="s">
        <v>31</v>
      </c>
      <c r="V129" s="56" t="n">
        <v>2</v>
      </c>
      <c r="W129" s="57" t="s">
        <v>32</v>
      </c>
      <c r="X129" s="57"/>
      <c r="Y129" s="58" t="n">
        <v>35000</v>
      </c>
      <c r="Z129" s="59" t="n">
        <f aca="false">V129*Y129</f>
        <v>70000</v>
      </c>
      <c r="AA129" s="5"/>
    </row>
    <row r="130" s="6" customFormat="true" ht="39" hidden="false" customHeight="true" outlineLevel="0" collapsed="false">
      <c r="B130" s="41"/>
      <c r="C130" s="42" t="n">
        <f aca="false">Q130</f>
        <v>116</v>
      </c>
      <c r="D130" s="43" t="str">
        <f aca="false">R130</f>
        <v>Пробка Hoppecke AquaGen 12V ( аналогов нет)</v>
      </c>
      <c r="E130" s="42" t="str">
        <f aca="false">S130</f>
        <v>Национальный режим не предоставляется – преимущество</v>
      </c>
      <c r="F130" s="42" t="str">
        <f aca="false">U130</f>
        <v>шт</v>
      </c>
      <c r="G130" s="44" t="n">
        <f aca="false">V130</f>
        <v>10</v>
      </c>
      <c r="H130" s="45"/>
      <c r="I130" s="46"/>
      <c r="J130" s="46"/>
      <c r="K130" s="47" t="n">
        <f aca="false">Y130</f>
        <v>3500</v>
      </c>
      <c r="L130" s="48" t="n">
        <v>0</v>
      </c>
      <c r="M130" s="49" t="n">
        <f aca="false">G130*L130</f>
        <v>0</v>
      </c>
      <c r="N130" s="50"/>
      <c r="Q130" s="51" t="n">
        <v>116</v>
      </c>
      <c r="R130" s="52" t="s">
        <v>186</v>
      </c>
      <c r="S130" s="60" t="s">
        <v>36</v>
      </c>
      <c r="T130" s="65" t="s">
        <v>187</v>
      </c>
      <c r="U130" s="55" t="s">
        <v>31</v>
      </c>
      <c r="V130" s="56" t="n">
        <v>10</v>
      </c>
      <c r="W130" s="57" t="s">
        <v>32</v>
      </c>
      <c r="X130" s="57"/>
      <c r="Y130" s="63" t="n">
        <v>3500</v>
      </c>
      <c r="Z130" s="59" t="n">
        <f aca="false">V130*Y130</f>
        <v>35000</v>
      </c>
      <c r="AA130" s="5"/>
    </row>
    <row r="131" s="6" customFormat="true" ht="39" hidden="false" customHeight="true" outlineLevel="0" collapsed="false">
      <c r="B131" s="41"/>
      <c r="C131" s="42" t="n">
        <f aca="false">Q131</f>
        <v>117</v>
      </c>
      <c r="D131" s="43" t="str">
        <f aca="false">R131</f>
        <v>Провод ВВГ 2х2,5</v>
      </c>
      <c r="E131" s="42" t="str">
        <f aca="false">S131</f>
        <v>Национальный режим не предоставляется – ограничение</v>
      </c>
      <c r="F131" s="42" t="str">
        <f aca="false">U131</f>
        <v>м</v>
      </c>
      <c r="G131" s="44" t="n">
        <f aca="false">V131</f>
        <v>170</v>
      </c>
      <c r="H131" s="45"/>
      <c r="I131" s="46"/>
      <c r="J131" s="46"/>
      <c r="K131" s="47" t="n">
        <f aca="false">Y131</f>
        <v>120</v>
      </c>
      <c r="L131" s="48" t="n">
        <v>0</v>
      </c>
      <c r="M131" s="49" t="n">
        <f aca="false">G131*L131</f>
        <v>0</v>
      </c>
      <c r="N131" s="50"/>
      <c r="Q131" s="51" t="n">
        <v>117</v>
      </c>
      <c r="R131" s="52" t="s">
        <v>188</v>
      </c>
      <c r="S131" s="53" t="s">
        <v>29</v>
      </c>
      <c r="T131" s="64" t="s">
        <v>189</v>
      </c>
      <c r="U131" s="70" t="s">
        <v>107</v>
      </c>
      <c r="V131" s="56" t="n">
        <v>170</v>
      </c>
      <c r="W131" s="57" t="s">
        <v>32</v>
      </c>
      <c r="X131" s="57"/>
      <c r="Y131" s="58" t="n">
        <v>120</v>
      </c>
      <c r="Z131" s="59" t="n">
        <f aca="false">V131*Y131</f>
        <v>20400</v>
      </c>
      <c r="AA131" s="5"/>
    </row>
    <row r="132" s="6" customFormat="true" ht="39" hidden="false" customHeight="true" outlineLevel="0" collapsed="false">
      <c r="B132" s="41"/>
      <c r="C132" s="42" t="n">
        <f aca="false">Q132</f>
        <v>118</v>
      </c>
      <c r="D132" s="43" t="str">
        <f aca="false">R132</f>
        <v>Провод ОРЕОЛ ПуГВнг А LS 1х2,5 желто-зеленый бухта 50 метров</v>
      </c>
      <c r="E132" s="42" t="str">
        <f aca="false">S132</f>
        <v>Национальный режим не предоставляется – ограничение</v>
      </c>
      <c r="F132" s="42" t="str">
        <f aca="false">U132</f>
        <v>шт</v>
      </c>
      <c r="G132" s="44" t="n">
        <f aca="false">V132</f>
        <v>2</v>
      </c>
      <c r="H132" s="45"/>
      <c r="I132" s="46"/>
      <c r="J132" s="46"/>
      <c r="K132" s="47" t="n">
        <f aca="false">Y132</f>
        <v>2600</v>
      </c>
      <c r="L132" s="48" t="n">
        <v>0</v>
      </c>
      <c r="M132" s="49" t="n">
        <f aca="false">G132*L132</f>
        <v>0</v>
      </c>
      <c r="N132" s="50"/>
      <c r="Q132" s="51" t="n">
        <v>118</v>
      </c>
      <c r="R132" s="52" t="s">
        <v>190</v>
      </c>
      <c r="S132" s="53" t="s">
        <v>29</v>
      </c>
      <c r="T132" s="64" t="s">
        <v>189</v>
      </c>
      <c r="U132" s="55" t="s">
        <v>31</v>
      </c>
      <c r="V132" s="56" t="n">
        <v>2</v>
      </c>
      <c r="W132" s="57" t="s">
        <v>32</v>
      </c>
      <c r="X132" s="57"/>
      <c r="Y132" s="58" t="n">
        <v>2600</v>
      </c>
      <c r="Z132" s="59" t="n">
        <f aca="false">V132*Y132</f>
        <v>5200</v>
      </c>
      <c r="AA132" s="5"/>
    </row>
    <row r="133" s="6" customFormat="true" ht="39" hidden="false" customHeight="true" outlineLevel="0" collapsed="false">
      <c r="B133" s="41"/>
      <c r="C133" s="42" t="n">
        <f aca="false">Q133</f>
        <v>119</v>
      </c>
      <c r="D133" s="43" t="str">
        <f aca="false">R133</f>
        <v>Провод ПВС 3х1,5</v>
      </c>
      <c r="E133" s="42" t="str">
        <f aca="false">S133</f>
        <v>Национальный режим не предоставляется – ограничение</v>
      </c>
      <c r="F133" s="42" t="str">
        <f aca="false">U133</f>
        <v>м</v>
      </c>
      <c r="G133" s="44" t="n">
        <f aca="false">V133</f>
        <v>270</v>
      </c>
      <c r="H133" s="45"/>
      <c r="I133" s="46"/>
      <c r="J133" s="46"/>
      <c r="K133" s="47" t="n">
        <f aca="false">Y133</f>
        <v>95</v>
      </c>
      <c r="L133" s="48" t="n">
        <v>0</v>
      </c>
      <c r="M133" s="49" t="n">
        <f aca="false">G133*L133</f>
        <v>0</v>
      </c>
      <c r="N133" s="50"/>
      <c r="Q133" s="51" t="n">
        <v>119</v>
      </c>
      <c r="R133" s="52" t="s">
        <v>191</v>
      </c>
      <c r="S133" s="53" t="s">
        <v>29</v>
      </c>
      <c r="T133" s="54" t="s">
        <v>192</v>
      </c>
      <c r="U133" s="70" t="s">
        <v>107</v>
      </c>
      <c r="V133" s="56" t="n">
        <v>270</v>
      </c>
      <c r="W133" s="57" t="s">
        <v>32</v>
      </c>
      <c r="X133" s="57"/>
      <c r="Y133" s="58" t="n">
        <v>95</v>
      </c>
      <c r="Z133" s="59" t="n">
        <f aca="false">V133*Y133</f>
        <v>25650</v>
      </c>
      <c r="AA133" s="5"/>
    </row>
    <row r="134" s="6" customFormat="true" ht="39" hidden="false" customHeight="true" outlineLevel="0" collapsed="false">
      <c r="B134" s="41"/>
      <c r="C134" s="42" t="n">
        <f aca="false">Q134</f>
        <v>120</v>
      </c>
      <c r="D134" s="43" t="str">
        <f aca="false">R134</f>
        <v>Провод ПВС 3х2,5</v>
      </c>
      <c r="E134" s="42" t="str">
        <f aca="false">S134</f>
        <v>Национальный режим не предоставляется – ограничение</v>
      </c>
      <c r="F134" s="42" t="str">
        <f aca="false">U134</f>
        <v>м</v>
      </c>
      <c r="G134" s="44" t="n">
        <f aca="false">V134</f>
        <v>270</v>
      </c>
      <c r="H134" s="45"/>
      <c r="I134" s="46"/>
      <c r="J134" s="46"/>
      <c r="K134" s="47" t="n">
        <f aca="false">Y134</f>
        <v>160</v>
      </c>
      <c r="L134" s="48" t="n">
        <v>0</v>
      </c>
      <c r="M134" s="49" t="n">
        <f aca="false">G134*L134</f>
        <v>0</v>
      </c>
      <c r="N134" s="50"/>
      <c r="Q134" s="51" t="n">
        <v>120</v>
      </c>
      <c r="R134" s="52" t="s">
        <v>193</v>
      </c>
      <c r="S134" s="53" t="s">
        <v>29</v>
      </c>
      <c r="T134" s="54" t="s">
        <v>192</v>
      </c>
      <c r="U134" s="70" t="s">
        <v>107</v>
      </c>
      <c r="V134" s="56" t="n">
        <v>270</v>
      </c>
      <c r="W134" s="57" t="s">
        <v>32</v>
      </c>
      <c r="X134" s="57"/>
      <c r="Y134" s="58" t="n">
        <v>160</v>
      </c>
      <c r="Z134" s="59" t="n">
        <f aca="false">V134*Y134</f>
        <v>43200</v>
      </c>
      <c r="AA134" s="5"/>
    </row>
    <row r="135" s="6" customFormat="true" ht="39" hidden="false" customHeight="true" outlineLevel="0" collapsed="false">
      <c r="B135" s="41"/>
      <c r="C135" s="42" t="n">
        <f aca="false">Q135</f>
        <v>121</v>
      </c>
      <c r="D135" s="43" t="str">
        <f aca="false">R135</f>
        <v>Провод ПВС 3х2,5+1х1,5</v>
      </c>
      <c r="E135" s="42" t="str">
        <f aca="false">S135</f>
        <v>Национальный режим не предоставляется – ограничение</v>
      </c>
      <c r="F135" s="42" t="str">
        <f aca="false">U135</f>
        <v>м</v>
      </c>
      <c r="G135" s="44" t="n">
        <f aca="false">V135</f>
        <v>150</v>
      </c>
      <c r="H135" s="45"/>
      <c r="I135" s="46"/>
      <c r="J135" s="46"/>
      <c r="K135" s="47" t="n">
        <f aca="false">Y135</f>
        <v>180</v>
      </c>
      <c r="L135" s="48" t="n">
        <v>0</v>
      </c>
      <c r="M135" s="49" t="n">
        <f aca="false">G135*L135</f>
        <v>0</v>
      </c>
      <c r="N135" s="50"/>
      <c r="Q135" s="51" t="n">
        <v>121</v>
      </c>
      <c r="R135" s="52" t="s">
        <v>194</v>
      </c>
      <c r="S135" s="53" t="s">
        <v>29</v>
      </c>
      <c r="T135" s="54" t="s">
        <v>192</v>
      </c>
      <c r="U135" s="70" t="s">
        <v>107</v>
      </c>
      <c r="V135" s="56" t="n">
        <v>150</v>
      </c>
      <c r="W135" s="57" t="s">
        <v>32</v>
      </c>
      <c r="X135" s="57"/>
      <c r="Y135" s="58" t="n">
        <v>180</v>
      </c>
      <c r="Z135" s="59" t="n">
        <f aca="false">V135*Y135</f>
        <v>27000</v>
      </c>
      <c r="AA135" s="5"/>
    </row>
    <row r="136" s="6" customFormat="true" ht="39" hidden="false" customHeight="true" outlineLevel="0" collapsed="false">
      <c r="B136" s="41"/>
      <c r="C136" s="42" t="n">
        <f aca="false">Q136</f>
        <v>122</v>
      </c>
      <c r="D136" s="43" t="str">
        <f aca="false">R136</f>
        <v>Провод ПВС 4х4</v>
      </c>
      <c r="E136" s="42" t="str">
        <f aca="false">S136</f>
        <v>Национальный режим не предоставляется – ограничение</v>
      </c>
      <c r="F136" s="42" t="str">
        <f aca="false">U136</f>
        <v>м</v>
      </c>
      <c r="G136" s="44" t="n">
        <f aca="false">V136</f>
        <v>150</v>
      </c>
      <c r="H136" s="45"/>
      <c r="I136" s="46"/>
      <c r="J136" s="46"/>
      <c r="K136" s="47" t="n">
        <f aca="false">Y136</f>
        <v>330</v>
      </c>
      <c r="L136" s="48" t="n">
        <v>0</v>
      </c>
      <c r="M136" s="49" t="n">
        <f aca="false">G136*L136</f>
        <v>0</v>
      </c>
      <c r="N136" s="50"/>
      <c r="Q136" s="51" t="n">
        <v>122</v>
      </c>
      <c r="R136" s="52" t="s">
        <v>195</v>
      </c>
      <c r="S136" s="53" t="s">
        <v>29</v>
      </c>
      <c r="T136" s="54" t="s">
        <v>192</v>
      </c>
      <c r="U136" s="70" t="s">
        <v>107</v>
      </c>
      <c r="V136" s="56" t="n">
        <v>150</v>
      </c>
      <c r="W136" s="57" t="s">
        <v>32</v>
      </c>
      <c r="X136" s="57"/>
      <c r="Y136" s="58" t="n">
        <v>330</v>
      </c>
      <c r="Z136" s="59" t="n">
        <f aca="false">V136*Y136</f>
        <v>49500</v>
      </c>
      <c r="AA136" s="5"/>
    </row>
    <row r="137" s="6" customFormat="true" ht="39" hidden="false" customHeight="true" outlineLevel="0" collapsed="false">
      <c r="B137" s="41"/>
      <c r="C137" s="42" t="n">
        <f aca="false">Q137</f>
        <v>123</v>
      </c>
      <c r="D137" s="43" t="str">
        <f aca="false">R137</f>
        <v>Провод ПВС 5х6</v>
      </c>
      <c r="E137" s="42" t="str">
        <f aca="false">S137</f>
        <v>Национальный режим не предоставляется – ограничение</v>
      </c>
      <c r="F137" s="42" t="str">
        <f aca="false">U137</f>
        <v>м</v>
      </c>
      <c r="G137" s="44" t="n">
        <f aca="false">V137</f>
        <v>100</v>
      </c>
      <c r="H137" s="45"/>
      <c r="I137" s="46"/>
      <c r="J137" s="46"/>
      <c r="K137" s="47" t="n">
        <f aca="false">Y137</f>
        <v>610</v>
      </c>
      <c r="L137" s="48" t="n">
        <v>0</v>
      </c>
      <c r="M137" s="49" t="n">
        <f aca="false">G137*L137</f>
        <v>0</v>
      </c>
      <c r="N137" s="50"/>
      <c r="Q137" s="51" t="n">
        <v>123</v>
      </c>
      <c r="R137" s="52" t="s">
        <v>196</v>
      </c>
      <c r="S137" s="53" t="s">
        <v>29</v>
      </c>
      <c r="T137" s="54" t="s">
        <v>192</v>
      </c>
      <c r="U137" s="70" t="s">
        <v>107</v>
      </c>
      <c r="V137" s="56" t="n">
        <v>100</v>
      </c>
      <c r="W137" s="57" t="s">
        <v>32</v>
      </c>
      <c r="X137" s="57"/>
      <c r="Y137" s="58" t="n">
        <v>610</v>
      </c>
      <c r="Z137" s="59" t="n">
        <f aca="false">V137*Y137</f>
        <v>61000</v>
      </c>
      <c r="AA137" s="5"/>
    </row>
    <row r="138" s="6" customFormat="true" ht="39" hidden="false" customHeight="true" outlineLevel="0" collapsed="false">
      <c r="B138" s="41"/>
      <c r="C138" s="42" t="n">
        <f aca="false">Q138</f>
        <v>124</v>
      </c>
      <c r="D138" s="43" t="str">
        <f aca="false">R138</f>
        <v>Провод ПВС 4х2,5 бухта 20метров</v>
      </c>
      <c r="E138" s="42" t="str">
        <f aca="false">S138</f>
        <v>Национальный режим не предоставляется – ограничение</v>
      </c>
      <c r="F138" s="42" t="str">
        <f aca="false">U138</f>
        <v>шт</v>
      </c>
      <c r="G138" s="44" t="n">
        <f aca="false">V138</f>
        <v>2</v>
      </c>
      <c r="H138" s="45"/>
      <c r="I138" s="46"/>
      <c r="J138" s="46"/>
      <c r="K138" s="47" t="n">
        <f aca="false">Y138</f>
        <v>4320</v>
      </c>
      <c r="L138" s="48" t="n">
        <v>0</v>
      </c>
      <c r="M138" s="49" t="n">
        <f aca="false">G138*L138</f>
        <v>0</v>
      </c>
      <c r="N138" s="50"/>
      <c r="Q138" s="51" t="n">
        <v>124</v>
      </c>
      <c r="R138" s="52" t="s">
        <v>197</v>
      </c>
      <c r="S138" s="53" t="s">
        <v>29</v>
      </c>
      <c r="T138" s="54" t="s">
        <v>192</v>
      </c>
      <c r="U138" s="55" t="s">
        <v>31</v>
      </c>
      <c r="V138" s="56" t="n">
        <v>2</v>
      </c>
      <c r="W138" s="57" t="s">
        <v>32</v>
      </c>
      <c r="X138" s="57"/>
      <c r="Y138" s="58" t="n">
        <v>4320</v>
      </c>
      <c r="Z138" s="59" t="n">
        <f aca="false">V138*Y138</f>
        <v>8640</v>
      </c>
      <c r="AA138" s="5"/>
    </row>
    <row r="139" s="6" customFormat="true" ht="39" hidden="false" customHeight="true" outlineLevel="0" collapsed="false">
      <c r="B139" s="41"/>
      <c r="C139" s="42" t="n">
        <f aca="false">Q139</f>
        <v>125</v>
      </c>
      <c r="D139" s="43" t="str">
        <f aca="false">R139</f>
        <v>Провод ПЩ 4 мм² (⌀ 3,12мм)</v>
      </c>
      <c r="E139" s="42" t="str">
        <f aca="false">S139</f>
        <v>Национальный режим не предоставляется – ограничение</v>
      </c>
      <c r="F139" s="42" t="str">
        <f aca="false">U139</f>
        <v>м</v>
      </c>
      <c r="G139" s="44" t="n">
        <f aca="false">V139</f>
        <v>25</v>
      </c>
      <c r="H139" s="45"/>
      <c r="I139" s="46"/>
      <c r="J139" s="46"/>
      <c r="K139" s="47" t="n">
        <f aca="false">Y139</f>
        <v>160</v>
      </c>
      <c r="L139" s="48" t="n">
        <v>0</v>
      </c>
      <c r="M139" s="49" t="n">
        <f aca="false">G139*L139</f>
        <v>0</v>
      </c>
      <c r="N139" s="50"/>
      <c r="Q139" s="51" t="n">
        <v>125</v>
      </c>
      <c r="R139" s="52" t="s">
        <v>198</v>
      </c>
      <c r="S139" s="53" t="s">
        <v>29</v>
      </c>
      <c r="T139" s="64" t="s">
        <v>189</v>
      </c>
      <c r="U139" s="70" t="s">
        <v>107</v>
      </c>
      <c r="V139" s="56" t="n">
        <v>25</v>
      </c>
      <c r="W139" s="57" t="s">
        <v>32</v>
      </c>
      <c r="X139" s="57"/>
      <c r="Y139" s="58" t="n">
        <v>160</v>
      </c>
      <c r="Z139" s="59" t="n">
        <f aca="false">V139*Y139</f>
        <v>4000</v>
      </c>
      <c r="AA139" s="5"/>
    </row>
    <row r="140" s="6" customFormat="true" ht="39" hidden="false" customHeight="true" outlineLevel="0" collapsed="false">
      <c r="B140" s="41"/>
      <c r="C140" s="42" t="n">
        <f aca="false">Q140</f>
        <v>126</v>
      </c>
      <c r="D140" s="43" t="str">
        <f aca="false">R140</f>
        <v>Провод ПЩ 6 мм² (⌀ 3,94мм)</v>
      </c>
      <c r="E140" s="42" t="str">
        <f aca="false">S140</f>
        <v>Национальный режим не предоставляется – ограничение</v>
      </c>
      <c r="F140" s="42" t="str">
        <f aca="false">U140</f>
        <v>м</v>
      </c>
      <c r="G140" s="44" t="n">
        <f aca="false">V140</f>
        <v>25</v>
      </c>
      <c r="H140" s="45"/>
      <c r="I140" s="46"/>
      <c r="J140" s="46"/>
      <c r="K140" s="47" t="n">
        <f aca="false">Y140</f>
        <v>160</v>
      </c>
      <c r="L140" s="48" t="n">
        <v>0</v>
      </c>
      <c r="M140" s="49" t="n">
        <f aca="false">G140*L140</f>
        <v>0</v>
      </c>
      <c r="N140" s="50"/>
      <c r="Q140" s="51" t="n">
        <v>126</v>
      </c>
      <c r="R140" s="52" t="s">
        <v>199</v>
      </c>
      <c r="S140" s="53" t="s">
        <v>29</v>
      </c>
      <c r="T140" s="64" t="s">
        <v>189</v>
      </c>
      <c r="U140" s="70" t="s">
        <v>107</v>
      </c>
      <c r="V140" s="56" t="n">
        <v>25</v>
      </c>
      <c r="W140" s="57" t="s">
        <v>32</v>
      </c>
      <c r="X140" s="57"/>
      <c r="Y140" s="58" t="n">
        <v>160</v>
      </c>
      <c r="Z140" s="59" t="n">
        <f aca="false">V140*Y140</f>
        <v>4000</v>
      </c>
      <c r="AA140" s="5"/>
      <c r="AB140" s="74"/>
    </row>
    <row r="141" s="6" customFormat="true" ht="39" hidden="false" customHeight="true" outlineLevel="0" collapsed="false">
      <c r="B141" s="41"/>
      <c r="C141" s="42" t="n">
        <f aca="false">Q141</f>
        <v>127</v>
      </c>
      <c r="D141" s="43" t="str">
        <f aca="false">R141</f>
        <v>Провод ПЩ 10 мм² (⌀ 4,74мм)</v>
      </c>
      <c r="E141" s="42" t="str">
        <f aca="false">S141</f>
        <v>Национальный режим не предоставляется – ограничение</v>
      </c>
      <c r="F141" s="42" t="str">
        <f aca="false">U141</f>
        <v>м</v>
      </c>
      <c r="G141" s="44" t="n">
        <f aca="false">V141</f>
        <v>75</v>
      </c>
      <c r="H141" s="45"/>
      <c r="I141" s="46"/>
      <c r="J141" s="46"/>
      <c r="K141" s="47" t="n">
        <f aca="false">Y141</f>
        <v>160</v>
      </c>
      <c r="L141" s="48" t="n">
        <v>0</v>
      </c>
      <c r="M141" s="49" t="n">
        <f aca="false">G141*L141</f>
        <v>0</v>
      </c>
      <c r="N141" s="50"/>
      <c r="Q141" s="51" t="n">
        <v>127</v>
      </c>
      <c r="R141" s="52" t="s">
        <v>200</v>
      </c>
      <c r="S141" s="53" t="s">
        <v>29</v>
      </c>
      <c r="T141" s="64" t="s">
        <v>189</v>
      </c>
      <c r="U141" s="70" t="s">
        <v>107</v>
      </c>
      <c r="V141" s="56" t="n">
        <v>75</v>
      </c>
      <c r="W141" s="57" t="s">
        <v>32</v>
      </c>
      <c r="X141" s="57"/>
      <c r="Y141" s="58" t="n">
        <v>160</v>
      </c>
      <c r="Z141" s="59" t="n">
        <f aca="false">V141*Y141</f>
        <v>12000</v>
      </c>
      <c r="AA141" s="5"/>
    </row>
    <row r="142" s="6" customFormat="true" ht="39" hidden="false" customHeight="true" outlineLevel="0" collapsed="false">
      <c r="B142" s="41"/>
      <c r="C142" s="42" t="n">
        <f aca="false">Q142</f>
        <v>128</v>
      </c>
      <c r="D142" s="43" t="str">
        <f aca="false">R142</f>
        <v>Пускатель магнитный ПМА 3100 40А Uкат 220В (2нр+2нз)</v>
      </c>
      <c r="E142" s="42" t="str">
        <f aca="false">S142</f>
        <v>Национальный режим не предоставляется – преимущество</v>
      </c>
      <c r="F142" s="42" t="str">
        <f aca="false">U142</f>
        <v>шт</v>
      </c>
      <c r="G142" s="44" t="n">
        <f aca="false">V142</f>
        <v>6</v>
      </c>
      <c r="H142" s="45"/>
      <c r="I142" s="46"/>
      <c r="J142" s="46"/>
      <c r="K142" s="47" t="n">
        <f aca="false">Y142</f>
        <v>5300</v>
      </c>
      <c r="L142" s="48" t="n">
        <v>0</v>
      </c>
      <c r="M142" s="49" t="n">
        <f aca="false">G142*L142</f>
        <v>0</v>
      </c>
      <c r="N142" s="50"/>
      <c r="Q142" s="51" t="n">
        <v>128</v>
      </c>
      <c r="R142" s="52" t="s">
        <v>201</v>
      </c>
      <c r="S142" s="60" t="s">
        <v>36</v>
      </c>
      <c r="T142" s="62" t="s">
        <v>202</v>
      </c>
      <c r="U142" s="55" t="s">
        <v>50</v>
      </c>
      <c r="V142" s="56" t="n">
        <v>6</v>
      </c>
      <c r="W142" s="57" t="s">
        <v>32</v>
      </c>
      <c r="X142" s="57"/>
      <c r="Y142" s="58" t="n">
        <v>5300</v>
      </c>
      <c r="Z142" s="59" t="n">
        <f aca="false">V142*Y142</f>
        <v>31800</v>
      </c>
      <c r="AA142" s="5"/>
    </row>
    <row r="143" s="6" customFormat="true" ht="39" hidden="false" customHeight="true" outlineLevel="0" collapsed="false">
      <c r="B143" s="41"/>
      <c r="C143" s="42" t="n">
        <f aca="false">Q143</f>
        <v>129</v>
      </c>
      <c r="D143" s="43" t="str">
        <f aca="false">R143</f>
        <v>Пускатель магнитный ПМЛ-1100 10А УХЛ4 Б, 220В/50Гц</v>
      </c>
      <c r="E143" s="42" t="str">
        <f aca="false">S143</f>
        <v>Национальный режим не предоставляется – преимущество</v>
      </c>
      <c r="F143" s="42" t="str">
        <f aca="false">U143</f>
        <v>шт</v>
      </c>
      <c r="G143" s="44" t="n">
        <f aca="false">V143</f>
        <v>3</v>
      </c>
      <c r="H143" s="45"/>
      <c r="I143" s="46"/>
      <c r="J143" s="46"/>
      <c r="K143" s="47" t="n">
        <f aca="false">Y143</f>
        <v>1100</v>
      </c>
      <c r="L143" s="48" t="n">
        <v>0</v>
      </c>
      <c r="M143" s="49" t="n">
        <f aca="false">G143*L143</f>
        <v>0</v>
      </c>
      <c r="N143" s="50"/>
      <c r="Q143" s="51" t="n">
        <v>129</v>
      </c>
      <c r="R143" s="52" t="s">
        <v>203</v>
      </c>
      <c r="S143" s="60" t="s">
        <v>36</v>
      </c>
      <c r="T143" s="65" t="s">
        <v>202</v>
      </c>
      <c r="U143" s="55" t="s">
        <v>31</v>
      </c>
      <c r="V143" s="56" t="n">
        <v>3</v>
      </c>
      <c r="W143" s="57" t="s">
        <v>32</v>
      </c>
      <c r="X143" s="57"/>
      <c r="Y143" s="58" t="n">
        <v>1100</v>
      </c>
      <c r="Z143" s="59" t="n">
        <f aca="false">V143*Y143</f>
        <v>3300</v>
      </c>
      <c r="AA143" s="5"/>
    </row>
    <row r="144" s="6" customFormat="true" ht="39" hidden="false" customHeight="true" outlineLevel="0" collapsed="false">
      <c r="B144" s="41"/>
      <c r="C144" s="42" t="n">
        <f aca="false">Q144</f>
        <v>130</v>
      </c>
      <c r="D144" s="43" t="str">
        <f aca="false">R144</f>
        <v>Пускатель магнитный ПМЕ-211 УХЛ4 В, 220В/50Гц, 2з+2р, 25А</v>
      </c>
      <c r="E144" s="42" t="str">
        <f aca="false">S144</f>
        <v>Национальный режим не предоставляется – преимущество</v>
      </c>
      <c r="F144" s="42" t="str">
        <f aca="false">U144</f>
        <v>шт</v>
      </c>
      <c r="G144" s="44" t="n">
        <f aca="false">V144</f>
        <v>4</v>
      </c>
      <c r="H144" s="45"/>
      <c r="I144" s="46"/>
      <c r="J144" s="46"/>
      <c r="K144" s="47" t="n">
        <f aca="false">Y144</f>
        <v>2600</v>
      </c>
      <c r="L144" s="48" t="n">
        <v>0</v>
      </c>
      <c r="M144" s="49" t="n">
        <f aca="false">G144*L144</f>
        <v>0</v>
      </c>
      <c r="N144" s="50"/>
      <c r="Q144" s="51" t="n">
        <v>130</v>
      </c>
      <c r="R144" s="52" t="s">
        <v>204</v>
      </c>
      <c r="S144" s="60" t="s">
        <v>36</v>
      </c>
      <c r="T144" s="65" t="s">
        <v>202</v>
      </c>
      <c r="U144" s="55" t="s">
        <v>50</v>
      </c>
      <c r="V144" s="56" t="n">
        <v>4</v>
      </c>
      <c r="W144" s="57" t="s">
        <v>32</v>
      </c>
      <c r="X144" s="57"/>
      <c r="Y144" s="58" t="n">
        <v>2600</v>
      </c>
      <c r="Z144" s="59" t="n">
        <f aca="false">V144*Y144</f>
        <v>10400</v>
      </c>
      <c r="AA144" s="5"/>
    </row>
    <row r="145" s="6" customFormat="true" ht="39" hidden="false" customHeight="true" outlineLevel="0" collapsed="false">
      <c r="B145" s="41"/>
      <c r="C145" s="42" t="n">
        <f aca="false">Q145</f>
        <v>131</v>
      </c>
      <c r="D145" s="43" t="str">
        <f aca="false">R145</f>
        <v>Пушка тепловая электрическая ТЭПК-5000K - 50 м2/ 5 кВт/ 380В Ресанта или эквивалент</v>
      </c>
      <c r="E145" s="42" t="str">
        <f aca="false">S145</f>
        <v>Национальный режим не предоставляется – преимущество</v>
      </c>
      <c r="F145" s="42" t="str">
        <f aca="false">U145</f>
        <v>шт</v>
      </c>
      <c r="G145" s="44" t="n">
        <f aca="false">V145</f>
        <v>2</v>
      </c>
      <c r="H145" s="45"/>
      <c r="I145" s="46"/>
      <c r="J145" s="46"/>
      <c r="K145" s="47" t="n">
        <f aca="false">Y145</f>
        <v>6380</v>
      </c>
      <c r="L145" s="48" t="n">
        <v>0</v>
      </c>
      <c r="M145" s="49" t="n">
        <f aca="false">G145*L145</f>
        <v>0</v>
      </c>
      <c r="N145" s="50"/>
      <c r="Q145" s="51" t="n">
        <v>131</v>
      </c>
      <c r="R145" s="52" t="s">
        <v>205</v>
      </c>
      <c r="S145" s="60" t="s">
        <v>36</v>
      </c>
      <c r="T145" s="62" t="s">
        <v>116</v>
      </c>
      <c r="U145" s="55" t="s">
        <v>31</v>
      </c>
      <c r="V145" s="56" t="n">
        <v>2</v>
      </c>
      <c r="W145" s="57" t="s">
        <v>32</v>
      </c>
      <c r="X145" s="57"/>
      <c r="Y145" s="58" t="n">
        <v>6380</v>
      </c>
      <c r="Z145" s="59" t="n">
        <f aca="false">V145*Y145</f>
        <v>12760</v>
      </c>
      <c r="AA145" s="5"/>
    </row>
    <row r="146" s="6" customFormat="true" ht="39" hidden="false" customHeight="true" outlineLevel="0" collapsed="false">
      <c r="B146" s="41"/>
      <c r="C146" s="42" t="n">
        <f aca="false">Q146</f>
        <v>132</v>
      </c>
      <c r="D146" s="43" t="str">
        <f aca="false">R146</f>
        <v>Пушка электрическая тепловая Ресанта ТЭП-3000К 67/1/8 или эквивалент</v>
      </c>
      <c r="E146" s="42" t="str">
        <f aca="false">S146</f>
        <v>Национальный режим не предоставляется – преимущество</v>
      </c>
      <c r="F146" s="42" t="str">
        <f aca="false">U146</f>
        <v>шт</v>
      </c>
      <c r="G146" s="44" t="n">
        <f aca="false">V146</f>
        <v>1</v>
      </c>
      <c r="H146" s="45"/>
      <c r="I146" s="46"/>
      <c r="J146" s="46"/>
      <c r="K146" s="47" t="n">
        <f aca="false">Y146</f>
        <v>3600</v>
      </c>
      <c r="L146" s="48" t="n">
        <v>0</v>
      </c>
      <c r="M146" s="49" t="n">
        <f aca="false">G146*L146</f>
        <v>0</v>
      </c>
      <c r="N146" s="50"/>
      <c r="Q146" s="51" t="n">
        <v>132</v>
      </c>
      <c r="R146" s="52" t="s">
        <v>206</v>
      </c>
      <c r="S146" s="60" t="s">
        <v>36</v>
      </c>
      <c r="T146" s="65" t="s">
        <v>116</v>
      </c>
      <c r="U146" s="55" t="s">
        <v>50</v>
      </c>
      <c r="V146" s="56" t="n">
        <v>1</v>
      </c>
      <c r="W146" s="57" t="s">
        <v>32</v>
      </c>
      <c r="X146" s="57"/>
      <c r="Y146" s="58" t="n">
        <v>3600</v>
      </c>
      <c r="Z146" s="59" t="n">
        <f aca="false">V146*Y146</f>
        <v>3600</v>
      </c>
      <c r="AA146" s="5"/>
    </row>
    <row r="147" s="6" customFormat="true" ht="39" hidden="false" customHeight="true" outlineLevel="0" collapsed="false">
      <c r="B147" s="41"/>
      <c r="C147" s="42" t="n">
        <f aca="false">Q147</f>
        <v>133</v>
      </c>
      <c r="D147" s="43" t="str">
        <f aca="false">R147</f>
        <v>Пылесос строительный  с системой очистки DAEWOO DAVC 2500SD  Мощность 1400Вт. Объем бака 25л. Расход воздуха 50л/с. Разрежение 210 мбар. или эквивалент</v>
      </c>
      <c r="E147" s="42" t="str">
        <f aca="false">S147</f>
        <v>Национальный режим не предоставляется – преимущество</v>
      </c>
      <c r="F147" s="42" t="str">
        <f aca="false">U147</f>
        <v>шт</v>
      </c>
      <c r="G147" s="44" t="n">
        <f aca="false">V147</f>
        <v>1</v>
      </c>
      <c r="H147" s="45"/>
      <c r="I147" s="46"/>
      <c r="J147" s="46"/>
      <c r="K147" s="47" t="n">
        <f aca="false">Y147</f>
        <v>16300</v>
      </c>
      <c r="L147" s="48" t="n">
        <v>0</v>
      </c>
      <c r="M147" s="49" t="n">
        <f aca="false">G147*L147</f>
        <v>0</v>
      </c>
      <c r="N147" s="50"/>
      <c r="Q147" s="51" t="n">
        <v>133</v>
      </c>
      <c r="R147" s="52" t="s">
        <v>207</v>
      </c>
      <c r="S147" s="60" t="s">
        <v>36</v>
      </c>
      <c r="T147" s="65" t="s">
        <v>208</v>
      </c>
      <c r="U147" s="55" t="s">
        <v>31</v>
      </c>
      <c r="V147" s="56" t="n">
        <v>1</v>
      </c>
      <c r="W147" s="57" t="s">
        <v>32</v>
      </c>
      <c r="X147" s="57"/>
      <c r="Y147" s="58" t="n">
        <v>16300</v>
      </c>
      <c r="Z147" s="59" t="n">
        <f aca="false">V147*Y147</f>
        <v>16300</v>
      </c>
      <c r="AA147" s="5"/>
    </row>
    <row r="148" s="6" customFormat="true" ht="38.25" hidden="false" customHeight="true" outlineLevel="0" collapsed="false">
      <c r="B148" s="41"/>
      <c r="C148" s="42" t="n">
        <f aca="false">Q148</f>
        <v>134</v>
      </c>
      <c r="D148" s="43" t="str">
        <f aca="false">R148</f>
        <v>Разъем герметичный SZC28 9P-F-M</v>
      </c>
      <c r="E148" s="42" t="str">
        <f aca="false">S148</f>
        <v>Национальный режим не предоставляется – преимущество</v>
      </c>
      <c r="F148" s="42" t="str">
        <f aca="false">U148</f>
        <v>шт</v>
      </c>
      <c r="G148" s="44" t="n">
        <f aca="false">V148</f>
        <v>1</v>
      </c>
      <c r="H148" s="45"/>
      <c r="I148" s="46"/>
      <c r="J148" s="46"/>
      <c r="K148" s="47" t="n">
        <f aca="false">Y148</f>
        <v>1350</v>
      </c>
      <c r="L148" s="48" t="n">
        <v>0</v>
      </c>
      <c r="M148" s="49" t="n">
        <f aca="false">G148*L148</f>
        <v>0</v>
      </c>
      <c r="N148" s="50"/>
      <c r="Q148" s="51" t="n">
        <v>134</v>
      </c>
      <c r="R148" s="52" t="s">
        <v>209</v>
      </c>
      <c r="S148" s="60" t="s">
        <v>36</v>
      </c>
      <c r="T148" s="65" t="s">
        <v>52</v>
      </c>
      <c r="U148" s="55" t="s">
        <v>31</v>
      </c>
      <c r="V148" s="56" t="n">
        <v>1</v>
      </c>
      <c r="W148" s="57" t="s">
        <v>32</v>
      </c>
      <c r="X148" s="57"/>
      <c r="Y148" s="58" t="n">
        <v>1350</v>
      </c>
      <c r="Z148" s="59" t="n">
        <f aca="false">V148*Y148</f>
        <v>1350</v>
      </c>
      <c r="AA148" s="5"/>
    </row>
    <row r="149" s="6" customFormat="true" ht="39" hidden="false" customHeight="true" outlineLevel="0" collapsed="false">
      <c r="B149" s="41"/>
      <c r="C149" s="42" t="n">
        <f aca="false">Q149</f>
        <v>135</v>
      </c>
      <c r="D149" s="43" t="str">
        <f aca="false">R149</f>
        <v>Реле тепловое РТИ-1312 5.5-8А</v>
      </c>
      <c r="E149" s="42" t="str">
        <f aca="false">S149</f>
        <v>Национальный режим не предоставляется – преимущество</v>
      </c>
      <c r="F149" s="42" t="str">
        <f aca="false">U149</f>
        <v>шт</v>
      </c>
      <c r="G149" s="44" t="n">
        <f aca="false">V149</f>
        <v>2</v>
      </c>
      <c r="H149" s="45"/>
      <c r="I149" s="46"/>
      <c r="J149" s="46"/>
      <c r="K149" s="47" t="n">
        <f aca="false">Y149</f>
        <v>1100</v>
      </c>
      <c r="L149" s="48" t="n">
        <v>0</v>
      </c>
      <c r="M149" s="49" t="n">
        <f aca="false">G149*L149</f>
        <v>0</v>
      </c>
      <c r="N149" s="50"/>
      <c r="Q149" s="51" t="n">
        <v>135</v>
      </c>
      <c r="R149" s="52" t="s">
        <v>210</v>
      </c>
      <c r="S149" s="60" t="s">
        <v>36</v>
      </c>
      <c r="T149" s="65" t="s">
        <v>211</v>
      </c>
      <c r="U149" s="55" t="s">
        <v>31</v>
      </c>
      <c r="V149" s="56" t="n">
        <v>2</v>
      </c>
      <c r="W149" s="57" t="s">
        <v>32</v>
      </c>
      <c r="X149" s="57"/>
      <c r="Y149" s="58" t="n">
        <v>1100</v>
      </c>
      <c r="Z149" s="59" t="n">
        <f aca="false">V149*Y149</f>
        <v>2200</v>
      </c>
      <c r="AA149" s="5"/>
    </row>
    <row r="150" s="6" customFormat="true" ht="39" hidden="false" customHeight="true" outlineLevel="0" collapsed="false">
      <c r="B150" s="41"/>
      <c r="C150" s="42" t="n">
        <f aca="false">Q150</f>
        <v>136</v>
      </c>
      <c r="D150" s="43" t="str">
        <f aca="false">R150</f>
        <v>Реле тепловое РТИ-1321 12-18А</v>
      </c>
      <c r="E150" s="42" t="str">
        <f aca="false">S150</f>
        <v>Национальный режим не предоставляется – преимущество</v>
      </c>
      <c r="F150" s="42" t="str">
        <f aca="false">U150</f>
        <v>шт</v>
      </c>
      <c r="G150" s="44" t="n">
        <f aca="false">V150</f>
        <v>1</v>
      </c>
      <c r="H150" s="45"/>
      <c r="I150" s="46"/>
      <c r="J150" s="46"/>
      <c r="K150" s="47" t="n">
        <f aca="false">Y150</f>
        <v>980</v>
      </c>
      <c r="L150" s="48" t="n">
        <v>0</v>
      </c>
      <c r="M150" s="49" t="n">
        <f aca="false">G150*L150</f>
        <v>0</v>
      </c>
      <c r="N150" s="50"/>
      <c r="Q150" s="51" t="n">
        <v>136</v>
      </c>
      <c r="R150" s="52" t="s">
        <v>212</v>
      </c>
      <c r="S150" s="60" t="s">
        <v>36</v>
      </c>
      <c r="T150" s="65" t="s">
        <v>211</v>
      </c>
      <c r="U150" s="55" t="s">
        <v>31</v>
      </c>
      <c r="V150" s="56" t="n">
        <v>1</v>
      </c>
      <c r="W150" s="57" t="s">
        <v>32</v>
      </c>
      <c r="X150" s="57"/>
      <c r="Y150" s="58" t="n">
        <v>980</v>
      </c>
      <c r="Z150" s="59" t="n">
        <f aca="false">V150*Y150</f>
        <v>980</v>
      </c>
      <c r="AA150" s="5"/>
    </row>
    <row r="151" s="6" customFormat="true" ht="39" hidden="false" customHeight="true" outlineLevel="0" collapsed="false">
      <c r="B151" s="41"/>
      <c r="C151" s="42" t="n">
        <f aca="false">Q151</f>
        <v>137</v>
      </c>
      <c r="D151" s="43" t="str">
        <f aca="false">R151</f>
        <v>Розетка 1-местная СП с заземлением 16А</v>
      </c>
      <c r="E151" s="42" t="str">
        <f aca="false">S151</f>
        <v>Национальный режим не предоставляется – преимущество</v>
      </c>
      <c r="F151" s="42" t="str">
        <f aca="false">U151</f>
        <v>шт</v>
      </c>
      <c r="G151" s="44" t="n">
        <f aca="false">V151</f>
        <v>5</v>
      </c>
      <c r="H151" s="45"/>
      <c r="I151" s="46"/>
      <c r="J151" s="46"/>
      <c r="K151" s="47" t="n">
        <f aca="false">Y151</f>
        <v>200</v>
      </c>
      <c r="L151" s="48" t="n">
        <v>0</v>
      </c>
      <c r="M151" s="49" t="n">
        <f aca="false">G151*L151</f>
        <v>0</v>
      </c>
      <c r="N151" s="50"/>
      <c r="Q151" s="51" t="n">
        <v>137</v>
      </c>
      <c r="R151" s="52" t="s">
        <v>213</v>
      </c>
      <c r="S151" s="60" t="s">
        <v>36</v>
      </c>
      <c r="T151" s="62" t="s">
        <v>52</v>
      </c>
      <c r="U151" s="55" t="s">
        <v>31</v>
      </c>
      <c r="V151" s="56" t="n">
        <v>5</v>
      </c>
      <c r="W151" s="57" t="s">
        <v>32</v>
      </c>
      <c r="X151" s="57"/>
      <c r="Y151" s="63" t="n">
        <v>200</v>
      </c>
      <c r="Z151" s="59" t="n">
        <f aca="false">V151*Y151</f>
        <v>1000</v>
      </c>
      <c r="AA151" s="5"/>
    </row>
    <row r="152" s="6" customFormat="true" ht="39" hidden="false" customHeight="true" outlineLevel="0" collapsed="false">
      <c r="B152" s="41"/>
      <c r="C152" s="42" t="n">
        <f aca="false">Q152</f>
        <v>138</v>
      </c>
      <c r="D152" s="43" t="str">
        <f aca="false">R152</f>
        <v>Розетка UNIVersal Аллегро с/з, з/ш, с крышкой IP54</v>
      </c>
      <c r="E152" s="42" t="str">
        <f aca="false">S152</f>
        <v>Национальный режим не предоставляется – преимущество</v>
      </c>
      <c r="F152" s="42" t="str">
        <f aca="false">U152</f>
        <v>шт</v>
      </c>
      <c r="G152" s="44" t="n">
        <f aca="false">V152</f>
        <v>1</v>
      </c>
      <c r="H152" s="45"/>
      <c r="I152" s="46"/>
      <c r="J152" s="46"/>
      <c r="K152" s="47" t="n">
        <f aca="false">Y152</f>
        <v>400</v>
      </c>
      <c r="L152" s="48" t="n">
        <v>0</v>
      </c>
      <c r="M152" s="49" t="n">
        <f aca="false">G152*L152</f>
        <v>0</v>
      </c>
      <c r="N152" s="50"/>
      <c r="Q152" s="51" t="n">
        <v>138</v>
      </c>
      <c r="R152" s="52" t="s">
        <v>214</v>
      </c>
      <c r="S152" s="60" t="s">
        <v>36</v>
      </c>
      <c r="T152" s="65" t="s">
        <v>52</v>
      </c>
      <c r="U152" s="55" t="s">
        <v>31</v>
      </c>
      <c r="V152" s="56" t="n">
        <v>1</v>
      </c>
      <c r="W152" s="57" t="s">
        <v>32</v>
      </c>
      <c r="X152" s="57"/>
      <c r="Y152" s="63" t="n">
        <v>400</v>
      </c>
      <c r="Z152" s="59" t="n">
        <f aca="false">V152*Y152</f>
        <v>400</v>
      </c>
      <c r="AA152" s="5"/>
    </row>
    <row r="153" s="6" customFormat="true" ht="39" hidden="false" customHeight="true" outlineLevel="0" collapsed="false">
      <c r="B153" s="41"/>
      <c r="C153" s="42" t="n">
        <f aca="false">Q153</f>
        <v>139</v>
      </c>
      <c r="D153" s="43" t="str">
        <f aca="false">R153</f>
        <v>Розетка встраиваемая BLNRS000021  16А белый</v>
      </c>
      <c r="E153" s="42" t="str">
        <f aca="false">S153</f>
        <v>Национальный режим не предоставляется – преимущество</v>
      </c>
      <c r="F153" s="42" t="str">
        <f aca="false">U153</f>
        <v>шт</v>
      </c>
      <c r="G153" s="44" t="n">
        <f aca="false">V153</f>
        <v>5</v>
      </c>
      <c r="H153" s="45"/>
      <c r="I153" s="46"/>
      <c r="J153" s="46"/>
      <c r="K153" s="47" t="n">
        <f aca="false">Y153</f>
        <v>300</v>
      </c>
      <c r="L153" s="48" t="n">
        <v>0</v>
      </c>
      <c r="M153" s="49" t="n">
        <f aca="false">G153*L153</f>
        <v>0</v>
      </c>
      <c r="N153" s="50"/>
      <c r="Q153" s="51" t="n">
        <v>139</v>
      </c>
      <c r="R153" s="52" t="s">
        <v>215</v>
      </c>
      <c r="S153" s="60" t="s">
        <v>36</v>
      </c>
      <c r="T153" s="62" t="s">
        <v>52</v>
      </c>
      <c r="U153" s="55" t="s">
        <v>31</v>
      </c>
      <c r="V153" s="56" t="n">
        <v>5</v>
      </c>
      <c r="W153" s="57" t="s">
        <v>32</v>
      </c>
      <c r="X153" s="57"/>
      <c r="Y153" s="63" t="n">
        <v>300</v>
      </c>
      <c r="Z153" s="59" t="n">
        <f aca="false">V153*Y153</f>
        <v>1500</v>
      </c>
      <c r="AA153" s="5"/>
    </row>
    <row r="154" s="6" customFormat="true" ht="39" hidden="false" customHeight="true" outlineLevel="0" collapsed="false">
      <c r="B154" s="41"/>
      <c r="C154" s="42" t="n">
        <f aca="false">Q154</f>
        <v>140</v>
      </c>
      <c r="D154" s="43" t="str">
        <f aca="false">R154</f>
        <v>Розетка двойная с заземлением BOLLETO белая накладная</v>
      </c>
      <c r="E154" s="42" t="str">
        <f aca="false">S154</f>
        <v>Национальный режим не предоставляется – преимущество</v>
      </c>
      <c r="F154" s="42" t="str">
        <f aca="false">U154</f>
        <v>шт</v>
      </c>
      <c r="G154" s="44" t="n">
        <f aca="false">V154</f>
        <v>10</v>
      </c>
      <c r="H154" s="45"/>
      <c r="I154" s="46"/>
      <c r="J154" s="46"/>
      <c r="K154" s="47" t="n">
        <f aca="false">Y154</f>
        <v>300</v>
      </c>
      <c r="L154" s="48" t="n">
        <v>0</v>
      </c>
      <c r="M154" s="49" t="n">
        <f aca="false">G154*L154</f>
        <v>0</v>
      </c>
      <c r="N154" s="50"/>
      <c r="Q154" s="51" t="n">
        <v>140</v>
      </c>
      <c r="R154" s="52" t="s">
        <v>216</v>
      </c>
      <c r="S154" s="60" t="s">
        <v>36</v>
      </c>
      <c r="T154" s="65" t="s">
        <v>52</v>
      </c>
      <c r="U154" s="55" t="s">
        <v>31</v>
      </c>
      <c r="V154" s="56" t="n">
        <v>10</v>
      </c>
      <c r="W154" s="57" t="s">
        <v>32</v>
      </c>
      <c r="X154" s="57"/>
      <c r="Y154" s="63" t="n">
        <v>300</v>
      </c>
      <c r="Z154" s="59" t="n">
        <f aca="false">V154*Y154</f>
        <v>3000</v>
      </c>
      <c r="AA154" s="5"/>
    </row>
    <row r="155" s="6" customFormat="true" ht="39" hidden="false" customHeight="true" outlineLevel="0" collapsed="false">
      <c r="B155" s="41"/>
      <c r="C155" s="42" t="n">
        <f aca="false">Q155</f>
        <v>141</v>
      </c>
      <c r="D155" s="43" t="str">
        <f aca="false">R155</f>
        <v>Розетка накладная двухместная,с/з, 250В, 16А, IP20, пластик АВS</v>
      </c>
      <c r="E155" s="42" t="str">
        <f aca="false">S155</f>
        <v>Национальный режим не предоставляется – преимущество</v>
      </c>
      <c r="F155" s="42" t="str">
        <f aca="false">U155</f>
        <v>шт</v>
      </c>
      <c r="G155" s="44" t="n">
        <f aca="false">V155</f>
        <v>5</v>
      </c>
      <c r="H155" s="45"/>
      <c r="I155" s="46"/>
      <c r="J155" s="46"/>
      <c r="K155" s="47" t="n">
        <f aca="false">Y155</f>
        <v>350</v>
      </c>
      <c r="L155" s="48" t="n">
        <v>0</v>
      </c>
      <c r="M155" s="49" t="n">
        <f aca="false">G155*L155</f>
        <v>0</v>
      </c>
      <c r="N155" s="50"/>
      <c r="Q155" s="51" t="n">
        <v>141</v>
      </c>
      <c r="R155" s="52" t="s">
        <v>217</v>
      </c>
      <c r="S155" s="60" t="s">
        <v>36</v>
      </c>
      <c r="T155" s="65" t="s">
        <v>52</v>
      </c>
      <c r="U155" s="55" t="s">
        <v>31</v>
      </c>
      <c r="V155" s="56" t="n">
        <v>5</v>
      </c>
      <c r="W155" s="57" t="s">
        <v>32</v>
      </c>
      <c r="X155" s="57"/>
      <c r="Y155" s="63" t="n">
        <v>350</v>
      </c>
      <c r="Z155" s="59" t="n">
        <f aca="false">V155*Y155</f>
        <v>1750</v>
      </c>
      <c r="AA155" s="5"/>
    </row>
    <row r="156" s="6" customFormat="true" ht="39" hidden="false" customHeight="true" outlineLevel="0" collapsed="false">
      <c r="B156" s="41"/>
      <c r="C156" s="42" t="n">
        <f aca="false">Q156</f>
        <v>142</v>
      </c>
      <c r="D156" s="43" t="str">
        <f aca="false">R156</f>
        <v>Розетка накладная с заземлением с/з, з/ш, с крышкой IP54, РА16-297(03)</v>
      </c>
      <c r="E156" s="42" t="str">
        <f aca="false">S156</f>
        <v>Национальный режим не предоставляется – преимущество</v>
      </c>
      <c r="F156" s="42" t="str">
        <f aca="false">U156</f>
        <v>шт</v>
      </c>
      <c r="G156" s="44" t="n">
        <f aca="false">V156</f>
        <v>10</v>
      </c>
      <c r="H156" s="45"/>
      <c r="I156" s="46"/>
      <c r="J156" s="46"/>
      <c r="K156" s="47" t="n">
        <f aca="false">Y156</f>
        <v>200</v>
      </c>
      <c r="L156" s="48" t="n">
        <v>0</v>
      </c>
      <c r="M156" s="49" t="n">
        <f aca="false">G156*L156</f>
        <v>0</v>
      </c>
      <c r="N156" s="50"/>
      <c r="Q156" s="51" t="n">
        <v>142</v>
      </c>
      <c r="R156" s="52" t="s">
        <v>218</v>
      </c>
      <c r="S156" s="60" t="s">
        <v>36</v>
      </c>
      <c r="T156" s="62" t="s">
        <v>52</v>
      </c>
      <c r="U156" s="55" t="s">
        <v>31</v>
      </c>
      <c r="V156" s="56" t="n">
        <v>10</v>
      </c>
      <c r="W156" s="57" t="s">
        <v>32</v>
      </c>
      <c r="X156" s="57"/>
      <c r="Y156" s="63" t="n">
        <v>200</v>
      </c>
      <c r="Z156" s="59" t="n">
        <f aca="false">V156*Y156</f>
        <v>2000</v>
      </c>
      <c r="AA156" s="5"/>
    </row>
    <row r="157" s="6" customFormat="true" ht="39" hidden="false" customHeight="true" outlineLevel="0" collapsed="false">
      <c r="B157" s="41"/>
      <c r="C157" s="42" t="n">
        <f aca="false">Q157</f>
        <v>143</v>
      </c>
      <c r="D157" s="43" t="str">
        <f aca="false">R157</f>
        <v>Розетка переносная влагозащищенная с крышкой 3Р+РЕ 32А IP44 каучук</v>
      </c>
      <c r="E157" s="42" t="str">
        <f aca="false">S157</f>
        <v>Национальный режим не предоставляется – преимущество</v>
      </c>
      <c r="F157" s="42" t="str">
        <f aca="false">U157</f>
        <v>шт</v>
      </c>
      <c r="G157" s="44" t="n">
        <f aca="false">V157</f>
        <v>1</v>
      </c>
      <c r="H157" s="45"/>
      <c r="I157" s="46"/>
      <c r="J157" s="46"/>
      <c r="K157" s="47" t="n">
        <f aca="false">Y157</f>
        <v>645</v>
      </c>
      <c r="L157" s="48" t="n">
        <v>0</v>
      </c>
      <c r="M157" s="49" t="n">
        <f aca="false">G157*L157</f>
        <v>0</v>
      </c>
      <c r="N157" s="50"/>
      <c r="Q157" s="51" t="n">
        <v>143</v>
      </c>
      <c r="R157" s="52" t="s">
        <v>219</v>
      </c>
      <c r="S157" s="60" t="s">
        <v>36</v>
      </c>
      <c r="T157" s="65" t="s">
        <v>52</v>
      </c>
      <c r="U157" s="55" t="s">
        <v>31</v>
      </c>
      <c r="V157" s="56" t="n">
        <v>1</v>
      </c>
      <c r="W157" s="57" t="s">
        <v>32</v>
      </c>
      <c r="X157" s="57"/>
      <c r="Y157" s="63" t="n">
        <v>645</v>
      </c>
      <c r="Z157" s="59" t="n">
        <f aca="false">V157*Y157</f>
        <v>645</v>
      </c>
      <c r="AA157" s="5"/>
    </row>
    <row r="158" s="6" customFormat="true" ht="39" hidden="false" customHeight="true" outlineLevel="0" collapsed="false">
      <c r="B158" s="41"/>
      <c r="C158" s="42" t="n">
        <f aca="false">Q158</f>
        <v>144</v>
      </c>
      <c r="D158" s="43" t="str">
        <f aca="false">R158</f>
        <v>Розетка РА16-254 1-ая з/к</v>
      </c>
      <c r="E158" s="42" t="str">
        <f aca="false">S158</f>
        <v>Национальный режим не предоставляется – преимущество</v>
      </c>
      <c r="F158" s="42" t="str">
        <f aca="false">U158</f>
        <v>шт</v>
      </c>
      <c r="G158" s="44" t="n">
        <f aca="false">V158</f>
        <v>10</v>
      </c>
      <c r="H158" s="45"/>
      <c r="I158" s="46"/>
      <c r="J158" s="46"/>
      <c r="K158" s="47" t="n">
        <f aca="false">Y158</f>
        <v>300</v>
      </c>
      <c r="L158" s="48" t="n">
        <v>0</v>
      </c>
      <c r="M158" s="49" t="n">
        <f aca="false">G158*L158</f>
        <v>0</v>
      </c>
      <c r="N158" s="50"/>
      <c r="Q158" s="51" t="n">
        <v>144</v>
      </c>
      <c r="R158" s="52" t="s">
        <v>220</v>
      </c>
      <c r="S158" s="60" t="s">
        <v>36</v>
      </c>
      <c r="T158" s="62" t="s">
        <v>52</v>
      </c>
      <c r="U158" s="55" t="s">
        <v>31</v>
      </c>
      <c r="V158" s="56" t="n">
        <v>10</v>
      </c>
      <c r="W158" s="57" t="s">
        <v>32</v>
      </c>
      <c r="X158" s="57"/>
      <c r="Y158" s="63" t="n">
        <v>300</v>
      </c>
      <c r="Z158" s="59" t="n">
        <f aca="false">V158*Y158</f>
        <v>3000</v>
      </c>
      <c r="AA158" s="5"/>
    </row>
    <row r="159" s="6" customFormat="true" ht="39" hidden="false" customHeight="true" outlineLevel="0" collapsed="false">
      <c r="B159" s="41"/>
      <c r="C159" s="42" t="n">
        <f aca="false">Q159</f>
        <v>145</v>
      </c>
      <c r="D159" s="43" t="str">
        <f aca="false">R159</f>
        <v>Светильник ДДО-8 40W-5000Lm IP65 5000-5500к Прозрачный</v>
      </c>
      <c r="E159" s="42" t="str">
        <f aca="false">S159</f>
        <v>Национальный режим не предоставляется – ограничение</v>
      </c>
      <c r="F159" s="42" t="str">
        <f aca="false">U159</f>
        <v>шт</v>
      </c>
      <c r="G159" s="44" t="n">
        <f aca="false">V159</f>
        <v>10</v>
      </c>
      <c r="H159" s="45"/>
      <c r="I159" s="46"/>
      <c r="J159" s="46"/>
      <c r="K159" s="47" t="n">
        <f aca="false">Y159</f>
        <v>3100</v>
      </c>
      <c r="L159" s="48" t="n">
        <v>0</v>
      </c>
      <c r="M159" s="49" t="n">
        <f aca="false">G159*L159</f>
        <v>0</v>
      </c>
      <c r="N159" s="50"/>
      <c r="Q159" s="51" t="n">
        <v>145</v>
      </c>
      <c r="R159" s="52" t="s">
        <v>221</v>
      </c>
      <c r="S159" s="53" t="s">
        <v>29</v>
      </c>
      <c r="T159" s="54" t="s">
        <v>222</v>
      </c>
      <c r="U159" s="55" t="s">
        <v>31</v>
      </c>
      <c r="V159" s="56" t="n">
        <v>10</v>
      </c>
      <c r="W159" s="57" t="s">
        <v>32</v>
      </c>
      <c r="X159" s="57"/>
      <c r="Y159" s="63" t="n">
        <v>3100</v>
      </c>
      <c r="Z159" s="59" t="n">
        <f aca="false">V159*Y159</f>
        <v>31000</v>
      </c>
      <c r="AA159" s="5"/>
    </row>
    <row r="160" s="6" customFormat="true" ht="39" hidden="false" customHeight="true" outlineLevel="0" collapsed="false">
      <c r="B160" s="41"/>
      <c r="C160" s="42" t="n">
        <f aca="false">Q160</f>
        <v>146</v>
      </c>
      <c r="D160" s="43" t="str">
        <f aca="false">R160</f>
        <v>Светильник светодиодн. встраив. Армстронг 40W 6500K белый ЭПРА в комплекте</v>
      </c>
      <c r="E160" s="42" t="str">
        <f aca="false">S160</f>
        <v>Национальный режим не предоставляется – ограничение</v>
      </c>
      <c r="F160" s="42" t="str">
        <f aca="false">U160</f>
        <v>шт</v>
      </c>
      <c r="G160" s="44" t="n">
        <f aca="false">V160</f>
        <v>46</v>
      </c>
      <c r="H160" s="45"/>
      <c r="I160" s="46"/>
      <c r="J160" s="46"/>
      <c r="K160" s="47" t="n">
        <f aca="false">Y160</f>
        <v>1083</v>
      </c>
      <c r="L160" s="48" t="n">
        <v>0</v>
      </c>
      <c r="M160" s="49" t="n">
        <f aca="false">G160*L160</f>
        <v>0</v>
      </c>
      <c r="N160" s="50"/>
      <c r="Q160" s="51" t="n">
        <v>146</v>
      </c>
      <c r="R160" s="52" t="s">
        <v>223</v>
      </c>
      <c r="S160" s="53" t="s">
        <v>29</v>
      </c>
      <c r="T160" s="54" t="s">
        <v>222</v>
      </c>
      <c r="U160" s="55" t="s">
        <v>31</v>
      </c>
      <c r="V160" s="56" t="n">
        <v>46</v>
      </c>
      <c r="W160" s="57" t="s">
        <v>32</v>
      </c>
      <c r="X160" s="57"/>
      <c r="Y160" s="63" t="n">
        <v>1083</v>
      </c>
      <c r="Z160" s="59" t="n">
        <f aca="false">V160*Y160</f>
        <v>49818</v>
      </c>
      <c r="AA160" s="5"/>
    </row>
    <row r="161" s="6" customFormat="true" ht="39" hidden="false" customHeight="true" outlineLevel="0" collapsed="false">
      <c r="B161" s="41"/>
      <c r="C161" s="42" t="n">
        <f aca="false">Q161</f>
        <v>147</v>
      </c>
      <c r="D161" s="43" t="str">
        <f aca="false">R161</f>
        <v>Светильник светодиодный ДВО 36Вт 595x595 4000К 3100Лм призма IP20</v>
      </c>
      <c r="E161" s="42" t="str">
        <f aca="false">S161</f>
        <v>Национальный режим не предоставляется – ограничение</v>
      </c>
      <c r="F161" s="42" t="str">
        <f aca="false">U161</f>
        <v>шт</v>
      </c>
      <c r="G161" s="44" t="n">
        <f aca="false">V161</f>
        <v>10</v>
      </c>
      <c r="H161" s="45"/>
      <c r="I161" s="46"/>
      <c r="J161" s="46"/>
      <c r="K161" s="47" t="n">
        <f aca="false">Y161</f>
        <v>1950</v>
      </c>
      <c r="L161" s="48" t="n">
        <v>0</v>
      </c>
      <c r="M161" s="49" t="n">
        <f aca="false">G161*L161</f>
        <v>0</v>
      </c>
      <c r="N161" s="50"/>
      <c r="Q161" s="51" t="n">
        <v>147</v>
      </c>
      <c r="R161" s="52" t="s">
        <v>224</v>
      </c>
      <c r="S161" s="53" t="s">
        <v>29</v>
      </c>
      <c r="T161" s="54" t="s">
        <v>222</v>
      </c>
      <c r="U161" s="55" t="s">
        <v>50</v>
      </c>
      <c r="V161" s="56" t="n">
        <v>10</v>
      </c>
      <c r="W161" s="57" t="s">
        <v>32</v>
      </c>
      <c r="X161" s="57"/>
      <c r="Y161" s="63" t="n">
        <v>1950</v>
      </c>
      <c r="Z161" s="59" t="n">
        <f aca="false">V161*Y161</f>
        <v>19500</v>
      </c>
      <c r="AA161" s="5"/>
    </row>
    <row r="162" s="6" customFormat="true" ht="39" hidden="false" customHeight="true" outlineLevel="0" collapsed="false">
      <c r="B162" s="41"/>
      <c r="C162" s="42" t="n">
        <f aca="false">Q162</f>
        <v>148</v>
      </c>
      <c r="D162" s="43" t="str">
        <f aca="false">R162</f>
        <v>Светильник светодиодный ДВО 36Вт 1200х180х19 4000K 3400Лм призма</v>
      </c>
      <c r="E162" s="42" t="str">
        <f aca="false">S162</f>
        <v>Национальный режим не предоставляется – ограничение</v>
      </c>
      <c r="F162" s="42" t="str">
        <f aca="false">U162</f>
        <v>шт</v>
      </c>
      <c r="G162" s="44" t="n">
        <f aca="false">V162</f>
        <v>26</v>
      </c>
      <c r="H162" s="45"/>
      <c r="I162" s="46"/>
      <c r="J162" s="46"/>
      <c r="K162" s="47" t="n">
        <f aca="false">Y162</f>
        <v>1600</v>
      </c>
      <c r="L162" s="48" t="n">
        <v>0</v>
      </c>
      <c r="M162" s="49" t="n">
        <f aca="false">G162*L162</f>
        <v>0</v>
      </c>
      <c r="N162" s="50"/>
      <c r="Q162" s="51" t="n">
        <v>148</v>
      </c>
      <c r="R162" s="52" t="s">
        <v>225</v>
      </c>
      <c r="S162" s="53" t="s">
        <v>29</v>
      </c>
      <c r="T162" s="54" t="s">
        <v>222</v>
      </c>
      <c r="U162" s="55" t="s">
        <v>31</v>
      </c>
      <c r="V162" s="56" t="n">
        <v>26</v>
      </c>
      <c r="W162" s="57" t="s">
        <v>32</v>
      </c>
      <c r="X162" s="57"/>
      <c r="Y162" s="63" t="n">
        <v>1600</v>
      </c>
      <c r="Z162" s="59" t="n">
        <f aca="false">V162*Y162</f>
        <v>41600</v>
      </c>
      <c r="AA162" s="5"/>
    </row>
    <row r="163" s="6" customFormat="true" ht="39" hidden="false" customHeight="true" outlineLevel="0" collapsed="false">
      <c r="B163" s="41"/>
      <c r="C163" s="42" t="n">
        <f aca="false">Q163</f>
        <v>149</v>
      </c>
      <c r="D163" s="43" t="str">
        <f aca="false">R163</f>
        <v>Светильник светодиодный промышленный ДСП-100Вт 10000Лм 5000К IP65</v>
      </c>
      <c r="E163" s="42" t="str">
        <f aca="false">S163</f>
        <v>Национальный режим не предоставляется – ограничение</v>
      </c>
      <c r="F163" s="42" t="str">
        <f aca="false">U163</f>
        <v>шт</v>
      </c>
      <c r="G163" s="44" t="n">
        <f aca="false">V163</f>
        <v>2</v>
      </c>
      <c r="H163" s="45"/>
      <c r="I163" s="46"/>
      <c r="J163" s="46"/>
      <c r="K163" s="47" t="n">
        <f aca="false">Y163</f>
        <v>4680</v>
      </c>
      <c r="L163" s="48" t="n">
        <v>0</v>
      </c>
      <c r="M163" s="49" t="n">
        <f aca="false">G163*L163</f>
        <v>0</v>
      </c>
      <c r="N163" s="50"/>
      <c r="Q163" s="51" t="n">
        <v>149</v>
      </c>
      <c r="R163" s="52" t="s">
        <v>226</v>
      </c>
      <c r="S163" s="53" t="s">
        <v>29</v>
      </c>
      <c r="T163" s="54" t="s">
        <v>222</v>
      </c>
      <c r="U163" s="55" t="s">
        <v>31</v>
      </c>
      <c r="V163" s="56" t="n">
        <v>2</v>
      </c>
      <c r="W163" s="57" t="s">
        <v>32</v>
      </c>
      <c r="X163" s="57"/>
      <c r="Y163" s="63" t="n">
        <v>4680</v>
      </c>
      <c r="Z163" s="59" t="n">
        <f aca="false">V163*Y163</f>
        <v>9360</v>
      </c>
      <c r="AA163" s="5"/>
    </row>
    <row r="164" s="6" customFormat="true" ht="39" hidden="false" customHeight="true" outlineLevel="0" collapsed="false">
      <c r="B164" s="41"/>
      <c r="C164" s="42" t="n">
        <f aca="false">Q164</f>
        <v>150</v>
      </c>
      <c r="D164" s="43" t="str">
        <f aca="false">R164</f>
        <v>Светильник светодиодный с драйвером Армстронг 36Вт 330Лм 6500К</v>
      </c>
      <c r="E164" s="42" t="str">
        <f aca="false">S164</f>
        <v>Национальный режим не предоставляется – ограничение</v>
      </c>
      <c r="F164" s="42" t="str">
        <f aca="false">U164</f>
        <v>шт</v>
      </c>
      <c r="G164" s="44" t="n">
        <f aca="false">V164</f>
        <v>5</v>
      </c>
      <c r="H164" s="45"/>
      <c r="I164" s="46"/>
      <c r="J164" s="46"/>
      <c r="K164" s="47" t="n">
        <f aca="false">Y164</f>
        <v>1000</v>
      </c>
      <c r="L164" s="48" t="n">
        <v>0</v>
      </c>
      <c r="M164" s="49" t="n">
        <f aca="false">G164*L164</f>
        <v>0</v>
      </c>
      <c r="N164" s="50"/>
      <c r="Q164" s="51" t="n">
        <v>150</v>
      </c>
      <c r="R164" s="52" t="s">
        <v>227</v>
      </c>
      <c r="S164" s="53" t="s">
        <v>29</v>
      </c>
      <c r="T164" s="54" t="s">
        <v>222</v>
      </c>
      <c r="U164" s="55" t="s">
        <v>31</v>
      </c>
      <c r="V164" s="56" t="n">
        <v>5</v>
      </c>
      <c r="W164" s="57" t="s">
        <v>32</v>
      </c>
      <c r="X164" s="57"/>
      <c r="Y164" s="63" t="n">
        <v>1000</v>
      </c>
      <c r="Z164" s="59" t="n">
        <f aca="false">V164*Y164</f>
        <v>5000</v>
      </c>
      <c r="AA164" s="5"/>
    </row>
    <row r="165" s="6" customFormat="true" ht="39" hidden="false" customHeight="true" outlineLevel="0" collapsed="false">
      <c r="B165" s="41"/>
      <c r="C165" s="42" t="n">
        <f aca="false">Q165</f>
        <v>151</v>
      </c>
      <c r="D165" s="43" t="str">
        <f aca="false">R165</f>
        <v>Светильник Экоэл ОМЕГА v2-150.5К.Д.IP67-370.ПКП.MW.Vi7</v>
      </c>
      <c r="E165" s="42" t="str">
        <f aca="false">S165</f>
        <v>Национальный режим не предоставляется – ограничение</v>
      </c>
      <c r="F165" s="42" t="str">
        <f aca="false">U165</f>
        <v>шт</v>
      </c>
      <c r="G165" s="44" t="n">
        <f aca="false">V165</f>
        <v>2</v>
      </c>
      <c r="H165" s="45"/>
      <c r="I165" s="46"/>
      <c r="J165" s="46"/>
      <c r="K165" s="47" t="n">
        <f aca="false">Y165</f>
        <v>11120</v>
      </c>
      <c r="L165" s="48" t="n">
        <v>0</v>
      </c>
      <c r="M165" s="49" t="n">
        <f aca="false">G165*L165</f>
        <v>0</v>
      </c>
      <c r="N165" s="50"/>
      <c r="Q165" s="51" t="n">
        <v>151</v>
      </c>
      <c r="R165" s="52" t="s">
        <v>228</v>
      </c>
      <c r="S165" s="53" t="s">
        <v>29</v>
      </c>
      <c r="T165" s="54" t="s">
        <v>222</v>
      </c>
      <c r="U165" s="55" t="s">
        <v>50</v>
      </c>
      <c r="V165" s="56" t="n">
        <v>2</v>
      </c>
      <c r="W165" s="57" t="s">
        <v>32</v>
      </c>
      <c r="X165" s="57"/>
      <c r="Y165" s="63" t="n">
        <v>11120</v>
      </c>
      <c r="Z165" s="59" t="n">
        <f aca="false">V165*Y165</f>
        <v>22240</v>
      </c>
      <c r="AA165" s="5"/>
    </row>
    <row r="166" s="6" customFormat="true" ht="39" hidden="false" customHeight="true" outlineLevel="0" collapsed="false">
      <c r="B166" s="41"/>
      <c r="C166" s="42" t="n">
        <f aca="false">Q166</f>
        <v>152</v>
      </c>
      <c r="D166" s="43" t="str">
        <f aca="false">R166</f>
        <v>Стойка для индикатора с магнитным основанием 200мм, штатив</v>
      </c>
      <c r="E166" s="42" t="str">
        <f aca="false">S166</f>
        <v>Национальный режим не предоставляется – преимущество</v>
      </c>
      <c r="F166" s="42" t="str">
        <f aca="false">U166</f>
        <v>шт</v>
      </c>
      <c r="G166" s="44" t="n">
        <f aca="false">V166</f>
        <v>1</v>
      </c>
      <c r="H166" s="45"/>
      <c r="I166" s="46"/>
      <c r="J166" s="46"/>
      <c r="K166" s="47" t="n">
        <f aca="false">Y166</f>
        <v>950</v>
      </c>
      <c r="L166" s="48" t="n">
        <v>0</v>
      </c>
      <c r="M166" s="49" t="n">
        <f aca="false">G166*L166</f>
        <v>0</v>
      </c>
      <c r="N166" s="50"/>
      <c r="Q166" s="51" t="n">
        <v>152</v>
      </c>
      <c r="R166" s="52" t="s">
        <v>229</v>
      </c>
      <c r="S166" s="60" t="s">
        <v>36</v>
      </c>
      <c r="T166" s="62" t="s">
        <v>230</v>
      </c>
      <c r="U166" s="55" t="s">
        <v>31</v>
      </c>
      <c r="V166" s="56" t="n">
        <v>1</v>
      </c>
      <c r="W166" s="57" t="s">
        <v>32</v>
      </c>
      <c r="X166" s="57"/>
      <c r="Y166" s="63" t="n">
        <v>950</v>
      </c>
      <c r="Z166" s="59" t="n">
        <f aca="false">V166*Y166</f>
        <v>950</v>
      </c>
      <c r="AA166" s="5"/>
    </row>
    <row r="167" s="6" customFormat="true" ht="39" hidden="false" customHeight="true" outlineLevel="0" collapsed="false">
      <c r="B167" s="41"/>
      <c r="C167" s="42" t="n">
        <f aca="false">Q167</f>
        <v>153</v>
      </c>
      <c r="D167" s="43" t="str">
        <f aca="false">R167</f>
        <v>Стяжка нейлоновая 3,6х300мм упак. 100шт</v>
      </c>
      <c r="E167" s="42" t="str">
        <f aca="false">S167</f>
        <v>Национальный режим не предоставляется – преимущество</v>
      </c>
      <c r="F167" s="42" t="str">
        <f aca="false">U167</f>
        <v>шт</v>
      </c>
      <c r="G167" s="44" t="n">
        <f aca="false">V167</f>
        <v>12</v>
      </c>
      <c r="H167" s="45"/>
      <c r="I167" s="46"/>
      <c r="J167" s="46"/>
      <c r="K167" s="47" t="n">
        <f aca="false">Y167</f>
        <v>410</v>
      </c>
      <c r="L167" s="48" t="n">
        <v>0</v>
      </c>
      <c r="M167" s="49" t="n">
        <f aca="false">G167*L167</f>
        <v>0</v>
      </c>
      <c r="N167" s="50"/>
      <c r="Q167" s="51" t="n">
        <v>153</v>
      </c>
      <c r="R167" s="52" t="s">
        <v>231</v>
      </c>
      <c r="S167" s="60" t="s">
        <v>36</v>
      </c>
      <c r="T167" s="62" t="s">
        <v>43</v>
      </c>
      <c r="U167" s="55" t="s">
        <v>31</v>
      </c>
      <c r="V167" s="56" t="n">
        <v>12</v>
      </c>
      <c r="W167" s="57" t="s">
        <v>32</v>
      </c>
      <c r="X167" s="57"/>
      <c r="Y167" s="63" t="n">
        <v>410</v>
      </c>
      <c r="Z167" s="59" t="n">
        <f aca="false">V167*Y167</f>
        <v>4920</v>
      </c>
      <c r="AA167" s="5"/>
    </row>
    <row r="168" s="6" customFormat="true" ht="39" hidden="false" customHeight="true" outlineLevel="0" collapsed="false">
      <c r="B168" s="41"/>
      <c r="C168" s="42" t="n">
        <f aca="false">Q168</f>
        <v>154</v>
      </c>
      <c r="D168" s="43" t="str">
        <f aca="false">R168</f>
        <v>Стяжка нейлоновая 2,5х150мм упак. 100шт</v>
      </c>
      <c r="E168" s="42" t="str">
        <f aca="false">S168</f>
        <v>Национальный режим не предоставляется – преимущество</v>
      </c>
      <c r="F168" s="42" t="str">
        <f aca="false">U168</f>
        <v>шт</v>
      </c>
      <c r="G168" s="44" t="n">
        <f aca="false">V168</f>
        <v>5</v>
      </c>
      <c r="H168" s="45"/>
      <c r="I168" s="46"/>
      <c r="J168" s="46"/>
      <c r="K168" s="47" t="n">
        <f aca="false">Y168</f>
        <v>280</v>
      </c>
      <c r="L168" s="48" t="n">
        <v>0</v>
      </c>
      <c r="M168" s="49" t="n">
        <f aca="false">G168*L168</f>
        <v>0</v>
      </c>
      <c r="N168" s="50"/>
      <c r="Q168" s="51" t="n">
        <v>154</v>
      </c>
      <c r="R168" s="52" t="s">
        <v>232</v>
      </c>
      <c r="S168" s="60" t="s">
        <v>36</v>
      </c>
      <c r="T168" s="62" t="s">
        <v>43</v>
      </c>
      <c r="U168" s="55" t="s">
        <v>31</v>
      </c>
      <c r="V168" s="56" t="n">
        <v>5</v>
      </c>
      <c r="W168" s="57" t="s">
        <v>32</v>
      </c>
      <c r="X168" s="57"/>
      <c r="Y168" s="63" t="n">
        <v>280</v>
      </c>
      <c r="Z168" s="59" t="n">
        <f aca="false">V168*Y168</f>
        <v>1400</v>
      </c>
      <c r="AA168" s="5"/>
    </row>
    <row r="169" s="6" customFormat="true" ht="39" hidden="false" customHeight="true" outlineLevel="0" collapsed="false">
      <c r="B169" s="41"/>
      <c r="C169" s="42" t="n">
        <f aca="false">Q169</f>
        <v>155</v>
      </c>
      <c r="D169" s="43" t="str">
        <f aca="false">R169</f>
        <v>Стяжка нейлоновая 2,5х200мм упак. 100шт</v>
      </c>
      <c r="E169" s="42" t="str">
        <f aca="false">S169</f>
        <v>Национальный режим не предоставляется – преимущество</v>
      </c>
      <c r="F169" s="42" t="str">
        <f aca="false">U169</f>
        <v>шт</v>
      </c>
      <c r="G169" s="44" t="n">
        <f aca="false">V169</f>
        <v>9</v>
      </c>
      <c r="H169" s="45"/>
      <c r="I169" s="46"/>
      <c r="J169" s="46"/>
      <c r="K169" s="47" t="n">
        <f aca="false">Y169</f>
        <v>290</v>
      </c>
      <c r="L169" s="48" t="n">
        <v>0</v>
      </c>
      <c r="M169" s="49" t="n">
        <f aca="false">G169*L169</f>
        <v>0</v>
      </c>
      <c r="N169" s="50"/>
      <c r="Q169" s="51" t="n">
        <v>155</v>
      </c>
      <c r="R169" s="52" t="s">
        <v>233</v>
      </c>
      <c r="S169" s="60" t="s">
        <v>36</v>
      </c>
      <c r="T169" s="62" t="s">
        <v>43</v>
      </c>
      <c r="U169" s="55" t="s">
        <v>31</v>
      </c>
      <c r="V169" s="56" t="n">
        <v>9</v>
      </c>
      <c r="W169" s="57" t="s">
        <v>32</v>
      </c>
      <c r="X169" s="57"/>
      <c r="Y169" s="63" t="n">
        <v>290</v>
      </c>
      <c r="Z169" s="59" t="n">
        <f aca="false">V169*Y169</f>
        <v>2610</v>
      </c>
      <c r="AA169" s="5"/>
    </row>
    <row r="170" s="6" customFormat="true" ht="39" hidden="false" customHeight="true" outlineLevel="0" collapsed="false">
      <c r="B170" s="41"/>
      <c r="C170" s="42" t="n">
        <f aca="false">Q170</f>
        <v>156</v>
      </c>
      <c r="D170" s="43" t="str">
        <f aca="false">R170</f>
        <v>Стяжка нейлоновая 3,6x250мм упак. 100шт</v>
      </c>
      <c r="E170" s="42" t="str">
        <f aca="false">S170</f>
        <v>Национальный режим не предоставляется – преимущество</v>
      </c>
      <c r="F170" s="42" t="str">
        <f aca="false">U170</f>
        <v>шт</v>
      </c>
      <c r="G170" s="44" t="n">
        <f aca="false">V170</f>
        <v>12</v>
      </c>
      <c r="H170" s="45"/>
      <c r="I170" s="46"/>
      <c r="J170" s="46"/>
      <c r="K170" s="47" t="n">
        <f aca="false">Y170</f>
        <v>400</v>
      </c>
      <c r="L170" s="48" t="n">
        <v>0</v>
      </c>
      <c r="M170" s="49" t="n">
        <f aca="false">G170*L170</f>
        <v>0</v>
      </c>
      <c r="N170" s="50"/>
      <c r="Q170" s="51" t="n">
        <v>156</v>
      </c>
      <c r="R170" s="52" t="s">
        <v>234</v>
      </c>
      <c r="S170" s="60" t="s">
        <v>36</v>
      </c>
      <c r="T170" s="62" t="s">
        <v>43</v>
      </c>
      <c r="U170" s="55" t="s">
        <v>31</v>
      </c>
      <c r="V170" s="56" t="n">
        <v>12</v>
      </c>
      <c r="W170" s="57" t="s">
        <v>32</v>
      </c>
      <c r="X170" s="57"/>
      <c r="Y170" s="63" t="n">
        <v>400</v>
      </c>
      <c r="Z170" s="59" t="n">
        <f aca="false">V170*Y170</f>
        <v>4800</v>
      </c>
      <c r="AA170" s="5"/>
    </row>
    <row r="171" s="6" customFormat="true" ht="39" hidden="false" customHeight="true" outlineLevel="0" collapsed="false">
      <c r="B171" s="41"/>
      <c r="C171" s="42" t="n">
        <f aca="false">Q171</f>
        <v>157</v>
      </c>
      <c r="D171" s="43" t="str">
        <f aca="false">R171</f>
        <v>Стяжка нейлоновая 3х150мм упак. 100шт</v>
      </c>
      <c r="E171" s="42" t="str">
        <f aca="false">S171</f>
        <v>Национальный режим не предоставляется – преимущество</v>
      </c>
      <c r="F171" s="42" t="str">
        <f aca="false">U171</f>
        <v>шт</v>
      </c>
      <c r="G171" s="44" t="n">
        <f aca="false">V171</f>
        <v>1</v>
      </c>
      <c r="H171" s="45"/>
      <c r="I171" s="46"/>
      <c r="J171" s="46"/>
      <c r="K171" s="47" t="n">
        <f aca="false">Y171</f>
        <v>380</v>
      </c>
      <c r="L171" s="48" t="n">
        <v>0</v>
      </c>
      <c r="M171" s="49" t="n">
        <f aca="false">G171*L171</f>
        <v>0</v>
      </c>
      <c r="N171" s="50"/>
      <c r="Q171" s="51" t="n">
        <v>157</v>
      </c>
      <c r="R171" s="52" t="s">
        <v>235</v>
      </c>
      <c r="S171" s="60" t="s">
        <v>36</v>
      </c>
      <c r="T171" s="62" t="s">
        <v>43</v>
      </c>
      <c r="U171" s="55" t="s">
        <v>31</v>
      </c>
      <c r="V171" s="56" t="n">
        <v>1</v>
      </c>
      <c r="W171" s="57" t="s">
        <v>32</v>
      </c>
      <c r="X171" s="57"/>
      <c r="Y171" s="63" t="n">
        <v>380</v>
      </c>
      <c r="Z171" s="59" t="n">
        <f aca="false">V171*Y171</f>
        <v>380</v>
      </c>
      <c r="AA171" s="5"/>
    </row>
    <row r="172" s="6" customFormat="true" ht="39" hidden="false" customHeight="true" outlineLevel="0" collapsed="false">
      <c r="B172" s="41"/>
      <c r="C172" s="42" t="n">
        <f aca="false">Q172</f>
        <v>158</v>
      </c>
      <c r="D172" s="43" t="str">
        <f aca="false">R172</f>
        <v>Стяжка нейлоновая 4х250мм упак. 100шт</v>
      </c>
      <c r="E172" s="42" t="str">
        <f aca="false">S172</f>
        <v>Национальный режим не предоставляется – преимущество</v>
      </c>
      <c r="F172" s="42" t="str">
        <f aca="false">U172</f>
        <v>шт</v>
      </c>
      <c r="G172" s="44" t="n">
        <f aca="false">V172</f>
        <v>3</v>
      </c>
      <c r="H172" s="45"/>
      <c r="I172" s="46"/>
      <c r="J172" s="46"/>
      <c r="K172" s="47" t="n">
        <f aca="false">Y172</f>
        <v>510</v>
      </c>
      <c r="L172" s="48" t="n">
        <v>0</v>
      </c>
      <c r="M172" s="49" t="n">
        <f aca="false">G172*L172</f>
        <v>0</v>
      </c>
      <c r="N172" s="50"/>
      <c r="Q172" s="51" t="n">
        <v>158</v>
      </c>
      <c r="R172" s="52" t="s">
        <v>236</v>
      </c>
      <c r="S172" s="60" t="s">
        <v>36</v>
      </c>
      <c r="T172" s="62" t="s">
        <v>43</v>
      </c>
      <c r="U172" s="55" t="s">
        <v>31</v>
      </c>
      <c r="V172" s="56" t="n">
        <v>3</v>
      </c>
      <c r="W172" s="57" t="s">
        <v>32</v>
      </c>
      <c r="X172" s="57"/>
      <c r="Y172" s="63" t="n">
        <v>510</v>
      </c>
      <c r="Z172" s="59" t="n">
        <f aca="false">V172*Y172</f>
        <v>1530</v>
      </c>
      <c r="AA172" s="5"/>
    </row>
    <row r="173" s="6" customFormat="true" ht="39" hidden="false" customHeight="true" outlineLevel="0" collapsed="false">
      <c r="B173" s="41"/>
      <c r="C173" s="42" t="n">
        <f aca="false">Q173</f>
        <v>159</v>
      </c>
      <c r="D173" s="43" t="str">
        <f aca="false">R173</f>
        <v>Стяжка нейлоновая 5х300мм упак. 100шт</v>
      </c>
      <c r="E173" s="42" t="str">
        <f aca="false">S173</f>
        <v>Национальный режим не предоставляется – преимущество</v>
      </c>
      <c r="F173" s="42" t="str">
        <f aca="false">U173</f>
        <v>шт</v>
      </c>
      <c r="G173" s="44" t="n">
        <f aca="false">V173</f>
        <v>1</v>
      </c>
      <c r="H173" s="45"/>
      <c r="I173" s="46"/>
      <c r="J173" s="46"/>
      <c r="K173" s="47" t="n">
        <f aca="false">Y173</f>
        <v>550</v>
      </c>
      <c r="L173" s="48" t="n">
        <v>0</v>
      </c>
      <c r="M173" s="49" t="n">
        <f aca="false">G173*L173</f>
        <v>0</v>
      </c>
      <c r="N173" s="50"/>
      <c r="Q173" s="51" t="n">
        <v>159</v>
      </c>
      <c r="R173" s="52" t="s">
        <v>237</v>
      </c>
      <c r="S173" s="60" t="s">
        <v>36</v>
      </c>
      <c r="T173" s="62" t="s">
        <v>43</v>
      </c>
      <c r="U173" s="55" t="s">
        <v>31</v>
      </c>
      <c r="V173" s="56" t="n">
        <v>1</v>
      </c>
      <c r="W173" s="57" t="s">
        <v>32</v>
      </c>
      <c r="X173" s="57"/>
      <c r="Y173" s="63" t="n">
        <v>550</v>
      </c>
      <c r="Z173" s="59" t="n">
        <f aca="false">V173*Y173</f>
        <v>550</v>
      </c>
      <c r="AA173" s="5"/>
    </row>
    <row r="174" s="6" customFormat="true" ht="39" hidden="false" customHeight="true" outlineLevel="0" collapsed="false">
      <c r="B174" s="41"/>
      <c r="C174" s="42" t="n">
        <f aca="false">Q174</f>
        <v>160</v>
      </c>
      <c r="D174" s="43" t="str">
        <f aca="false">R174</f>
        <v>Стяжка нейлоновая 4,8х500 упак. 100шт</v>
      </c>
      <c r="E174" s="42" t="str">
        <f aca="false">S174</f>
        <v>Национальный режим не предоставляется – преимущество</v>
      </c>
      <c r="F174" s="42" t="str">
        <f aca="false">U174</f>
        <v>шт</v>
      </c>
      <c r="G174" s="44" t="n">
        <f aca="false">V174</f>
        <v>2</v>
      </c>
      <c r="H174" s="45"/>
      <c r="I174" s="46"/>
      <c r="J174" s="46"/>
      <c r="K174" s="47" t="n">
        <f aca="false">Y174</f>
        <v>520</v>
      </c>
      <c r="L174" s="48" t="n">
        <v>0</v>
      </c>
      <c r="M174" s="49" t="n">
        <f aca="false">G174*L174</f>
        <v>0</v>
      </c>
      <c r="N174" s="50"/>
      <c r="Q174" s="51" t="n">
        <v>160</v>
      </c>
      <c r="R174" s="52" t="s">
        <v>238</v>
      </c>
      <c r="S174" s="60" t="s">
        <v>36</v>
      </c>
      <c r="T174" s="65" t="s">
        <v>43</v>
      </c>
      <c r="U174" s="55" t="s">
        <v>31</v>
      </c>
      <c r="V174" s="56" t="n">
        <v>2</v>
      </c>
      <c r="W174" s="57" t="s">
        <v>32</v>
      </c>
      <c r="X174" s="57"/>
      <c r="Y174" s="63" t="n">
        <v>520</v>
      </c>
      <c r="Z174" s="59" t="n">
        <f aca="false">V174*Y174</f>
        <v>1040</v>
      </c>
      <c r="AA174" s="5"/>
    </row>
    <row r="175" s="6" customFormat="true" ht="39" hidden="false" customHeight="true" outlineLevel="0" collapsed="false">
      <c r="B175" s="41"/>
      <c r="C175" s="42" t="n">
        <f aca="false">Q175</f>
        <v>161</v>
      </c>
      <c r="D175" s="43" t="str">
        <f aca="false">R175</f>
        <v>Стяжка нейлоновая 2,5х100 упак. 100шт</v>
      </c>
      <c r="E175" s="42" t="str">
        <f aca="false">S175</f>
        <v>Национальный режим не предоставляется – преимущество</v>
      </c>
      <c r="F175" s="42" t="str">
        <f aca="false">U175</f>
        <v>шт</v>
      </c>
      <c r="G175" s="44" t="n">
        <f aca="false">V175</f>
        <v>3</v>
      </c>
      <c r="H175" s="45"/>
      <c r="I175" s="46"/>
      <c r="J175" s="46"/>
      <c r="K175" s="47" t="n">
        <f aca="false">Y175</f>
        <v>540</v>
      </c>
      <c r="L175" s="48" t="n">
        <v>0</v>
      </c>
      <c r="M175" s="49" t="n">
        <f aca="false">G175*L175</f>
        <v>0</v>
      </c>
      <c r="N175" s="50"/>
      <c r="Q175" s="51" t="n">
        <v>161</v>
      </c>
      <c r="R175" s="52" t="s">
        <v>239</v>
      </c>
      <c r="S175" s="60" t="s">
        <v>36</v>
      </c>
      <c r="T175" s="65" t="s">
        <v>43</v>
      </c>
      <c r="U175" s="55" t="s">
        <v>31</v>
      </c>
      <c r="V175" s="56" t="n">
        <v>3</v>
      </c>
      <c r="W175" s="57" t="s">
        <v>32</v>
      </c>
      <c r="X175" s="57"/>
      <c r="Y175" s="63" t="n">
        <v>540</v>
      </c>
      <c r="Z175" s="59" t="n">
        <f aca="false">V175*Y175</f>
        <v>1620</v>
      </c>
      <c r="AA175" s="5"/>
      <c r="AB175" s="74"/>
    </row>
    <row r="176" s="6" customFormat="true" ht="39" hidden="false" customHeight="true" outlineLevel="0" collapsed="false">
      <c r="B176" s="41"/>
      <c r="C176" s="42" t="n">
        <f aca="false">Q176</f>
        <v>162</v>
      </c>
      <c r="D176" s="43" t="str">
        <f aca="false">R176</f>
        <v>Трубка термоусадочная для проводов клеевая  2,4-12,7 мм, степень усадки  3:1   (Термоусадка клеевая для проводов и кабелей набор 130 шт в боксе)</v>
      </c>
      <c r="E176" s="42" t="str">
        <f aca="false">S176</f>
        <v>Национальный режим не предоставляется – преимущество</v>
      </c>
      <c r="F176" s="42" t="str">
        <f aca="false">U176</f>
        <v>шт</v>
      </c>
      <c r="G176" s="44" t="n">
        <f aca="false">V176</f>
        <v>2</v>
      </c>
      <c r="H176" s="45"/>
      <c r="I176" s="46"/>
      <c r="J176" s="46"/>
      <c r="K176" s="47" t="n">
        <f aca="false">Y176</f>
        <v>550</v>
      </c>
      <c r="L176" s="48" t="n">
        <v>0</v>
      </c>
      <c r="M176" s="49" t="n">
        <f aca="false">G176*L176</f>
        <v>0</v>
      </c>
      <c r="N176" s="50"/>
      <c r="Q176" s="51" t="n">
        <v>162</v>
      </c>
      <c r="R176" s="52" t="s">
        <v>240</v>
      </c>
      <c r="S176" s="60" t="s">
        <v>36</v>
      </c>
      <c r="T176" s="62" t="s">
        <v>166</v>
      </c>
      <c r="U176" s="55" t="s">
        <v>31</v>
      </c>
      <c r="V176" s="56" t="n">
        <v>2</v>
      </c>
      <c r="W176" s="57" t="s">
        <v>32</v>
      </c>
      <c r="X176" s="57"/>
      <c r="Y176" s="63" t="n">
        <v>550</v>
      </c>
      <c r="Z176" s="59" t="n">
        <f aca="false">V176*Y176</f>
        <v>1100</v>
      </c>
      <c r="AA176" s="5"/>
    </row>
    <row r="177" s="6" customFormat="true" ht="39" hidden="false" customHeight="true" outlineLevel="0" collapsed="false">
      <c r="B177" s="41"/>
      <c r="C177" s="42" t="n">
        <f aca="false">Q177</f>
        <v>163</v>
      </c>
      <c r="D177" s="43" t="str">
        <f aca="false">R177</f>
        <v>Трубка термоусадочная клеевая 18.0 / 6.0мм (3:1) 1м черная</v>
      </c>
      <c r="E177" s="42" t="str">
        <f aca="false">S177</f>
        <v>Национальный режим не предоставляется – преимущество</v>
      </c>
      <c r="F177" s="42" t="str">
        <f aca="false">U177</f>
        <v>шт</v>
      </c>
      <c r="G177" s="44" t="n">
        <f aca="false">V177</f>
        <v>6</v>
      </c>
      <c r="H177" s="45"/>
      <c r="I177" s="46"/>
      <c r="J177" s="46"/>
      <c r="K177" s="47" t="n">
        <f aca="false">Y177</f>
        <v>270</v>
      </c>
      <c r="L177" s="48" t="n">
        <v>0</v>
      </c>
      <c r="M177" s="49" t="n">
        <f aca="false">G177*L177</f>
        <v>0</v>
      </c>
      <c r="N177" s="50"/>
      <c r="Q177" s="51" t="n">
        <v>163</v>
      </c>
      <c r="R177" s="52" t="s">
        <v>241</v>
      </c>
      <c r="S177" s="60" t="s">
        <v>36</v>
      </c>
      <c r="T177" s="62" t="s">
        <v>166</v>
      </c>
      <c r="U177" s="55" t="s">
        <v>31</v>
      </c>
      <c r="V177" s="56" t="n">
        <v>6</v>
      </c>
      <c r="W177" s="57" t="s">
        <v>32</v>
      </c>
      <c r="X177" s="57"/>
      <c r="Y177" s="63" t="n">
        <v>270</v>
      </c>
      <c r="Z177" s="59" t="n">
        <f aca="false">V177*Y177</f>
        <v>1620</v>
      </c>
      <c r="AA177" s="5"/>
    </row>
    <row r="178" s="6" customFormat="true" ht="39" hidden="false" customHeight="true" outlineLevel="0" collapsed="false">
      <c r="B178" s="41"/>
      <c r="C178" s="42" t="n">
        <f aca="false">Q178</f>
        <v>164</v>
      </c>
      <c r="D178" s="43" t="str">
        <f aca="false">R178</f>
        <v>Трубка термоусадочная клеевая 9.0 / 3.0мм (3:1) 1м</v>
      </c>
      <c r="E178" s="42" t="str">
        <f aca="false">S178</f>
        <v>Национальный режим не предоставляется – преимущество</v>
      </c>
      <c r="F178" s="42" t="str">
        <f aca="false">U178</f>
        <v>шт</v>
      </c>
      <c r="G178" s="44" t="n">
        <f aca="false">V178</f>
        <v>6</v>
      </c>
      <c r="H178" s="45"/>
      <c r="I178" s="46"/>
      <c r="J178" s="46"/>
      <c r="K178" s="47" t="n">
        <f aca="false">Y178</f>
        <v>100</v>
      </c>
      <c r="L178" s="48" t="n">
        <v>0</v>
      </c>
      <c r="M178" s="49" t="n">
        <f aca="false">G178*L178</f>
        <v>0</v>
      </c>
      <c r="N178" s="50"/>
      <c r="Q178" s="51" t="n">
        <v>164</v>
      </c>
      <c r="R178" s="52" t="s">
        <v>242</v>
      </c>
      <c r="S178" s="60" t="s">
        <v>36</v>
      </c>
      <c r="T178" s="62" t="s">
        <v>166</v>
      </c>
      <c r="U178" s="55" t="s">
        <v>31</v>
      </c>
      <c r="V178" s="56" t="n">
        <v>6</v>
      </c>
      <c r="W178" s="57" t="s">
        <v>32</v>
      </c>
      <c r="X178" s="57"/>
      <c r="Y178" s="63" t="n">
        <v>100</v>
      </c>
      <c r="Z178" s="59" t="n">
        <f aca="false">V178*Y178</f>
        <v>600</v>
      </c>
      <c r="AA178" s="5"/>
    </row>
    <row r="179" s="6" customFormat="true" ht="39" hidden="false" customHeight="true" outlineLevel="0" collapsed="false">
      <c r="B179" s="41"/>
      <c r="C179" s="42" t="n">
        <f aca="false">Q179</f>
        <v>165</v>
      </c>
      <c r="D179" s="43" t="str">
        <f aca="false">R179</f>
        <v>Трансформатор тока ТТИ-А 400/5А 5ВА 0,5</v>
      </c>
      <c r="E179" s="42" t="str">
        <f aca="false">S179</f>
        <v>Национальный режим не предоставляется – ограничение</v>
      </c>
      <c r="F179" s="42" t="str">
        <f aca="false">U179</f>
        <v>шт</v>
      </c>
      <c r="G179" s="44" t="n">
        <f aca="false">V179</f>
        <v>6</v>
      </c>
      <c r="H179" s="45"/>
      <c r="I179" s="46"/>
      <c r="J179" s="46"/>
      <c r="K179" s="47" t="n">
        <f aca="false">Y179</f>
        <v>1400</v>
      </c>
      <c r="L179" s="48" t="n">
        <v>0</v>
      </c>
      <c r="M179" s="49" t="n">
        <f aca="false">G179*L179</f>
        <v>0</v>
      </c>
      <c r="N179" s="50"/>
      <c r="Q179" s="51" t="n">
        <v>165</v>
      </c>
      <c r="R179" s="52" t="s">
        <v>243</v>
      </c>
      <c r="S179" s="53" t="s">
        <v>29</v>
      </c>
      <c r="T179" s="54" t="s">
        <v>244</v>
      </c>
      <c r="U179" s="55" t="s">
        <v>31</v>
      </c>
      <c r="V179" s="56" t="n">
        <v>6</v>
      </c>
      <c r="W179" s="57" t="s">
        <v>32</v>
      </c>
      <c r="X179" s="57"/>
      <c r="Y179" s="63" t="n">
        <v>1400</v>
      </c>
      <c r="Z179" s="59" t="n">
        <f aca="false">V179*Y179</f>
        <v>8400</v>
      </c>
      <c r="AA179" s="5"/>
    </row>
    <row r="180" s="6" customFormat="true" ht="39" hidden="false" customHeight="true" outlineLevel="0" collapsed="false">
      <c r="B180" s="41"/>
      <c r="C180" s="42" t="n">
        <f aca="false">Q180</f>
        <v>166</v>
      </c>
      <c r="D180" s="43" t="str">
        <f aca="false">R180</f>
        <v>Труба гофрированная ПНД Plast с зондом d25мм   50 метров</v>
      </c>
      <c r="E180" s="42" t="str">
        <f aca="false">S180</f>
        <v>Национальный режим не предоставляется – ограничение</v>
      </c>
      <c r="F180" s="42" t="str">
        <f aca="false">U180</f>
        <v>шт</v>
      </c>
      <c r="G180" s="44" t="n">
        <f aca="false">V180</f>
        <v>1</v>
      </c>
      <c r="H180" s="45"/>
      <c r="I180" s="46"/>
      <c r="J180" s="46"/>
      <c r="K180" s="47" t="n">
        <f aca="false">Y180</f>
        <v>2000</v>
      </c>
      <c r="L180" s="48" t="n">
        <v>0</v>
      </c>
      <c r="M180" s="49" t="n">
        <f aca="false">G180*L180</f>
        <v>0</v>
      </c>
      <c r="N180" s="50"/>
      <c r="Q180" s="51" t="n">
        <v>166</v>
      </c>
      <c r="R180" s="52" t="s">
        <v>245</v>
      </c>
      <c r="S180" s="53" t="s">
        <v>29</v>
      </c>
      <c r="T180" s="64" t="s">
        <v>246</v>
      </c>
      <c r="U180" s="55" t="s">
        <v>31</v>
      </c>
      <c r="V180" s="56" t="n">
        <v>1</v>
      </c>
      <c r="W180" s="57" t="s">
        <v>32</v>
      </c>
      <c r="X180" s="57"/>
      <c r="Y180" s="63" t="n">
        <v>2000</v>
      </c>
      <c r="Z180" s="59" t="n">
        <f aca="false">V180*Y180</f>
        <v>2000</v>
      </c>
      <c r="AA180" s="5"/>
    </row>
    <row r="181" s="6" customFormat="true" ht="39" hidden="false" customHeight="true" outlineLevel="0" collapsed="false">
      <c r="B181" s="41"/>
      <c r="C181" s="42" t="n">
        <f aca="false">Q181</f>
        <v>167</v>
      </c>
      <c r="D181" s="43" t="str">
        <f aca="false">R181</f>
        <v>Трубка термоусадочная ТУТнг-LS-50/25 черн с коэффициентом усадки 2:1 50метров</v>
      </c>
      <c r="E181" s="42" t="str">
        <f aca="false">S181</f>
        <v>Национальный режим не предоставляется – преимущество</v>
      </c>
      <c r="F181" s="42" t="str">
        <f aca="false">U181</f>
        <v>шт</v>
      </c>
      <c r="G181" s="44" t="n">
        <f aca="false">V181</f>
        <v>8</v>
      </c>
      <c r="H181" s="45"/>
      <c r="I181" s="46"/>
      <c r="J181" s="46"/>
      <c r="K181" s="47" t="n">
        <f aca="false">Y181</f>
        <v>250</v>
      </c>
      <c r="L181" s="48" t="n">
        <v>0</v>
      </c>
      <c r="M181" s="49" t="n">
        <f aca="false">G181*L181</f>
        <v>0</v>
      </c>
      <c r="N181" s="50"/>
      <c r="Q181" s="51" t="n">
        <v>167</v>
      </c>
      <c r="R181" s="52" t="s">
        <v>247</v>
      </c>
      <c r="S181" s="60" t="s">
        <v>36</v>
      </c>
      <c r="T181" s="62" t="s">
        <v>166</v>
      </c>
      <c r="U181" s="55" t="s">
        <v>31</v>
      </c>
      <c r="V181" s="56" t="n">
        <v>8</v>
      </c>
      <c r="W181" s="57" t="s">
        <v>32</v>
      </c>
      <c r="X181" s="57"/>
      <c r="Y181" s="63" t="n">
        <v>250</v>
      </c>
      <c r="Z181" s="59" t="n">
        <f aca="false">V181*Y181</f>
        <v>2000</v>
      </c>
      <c r="AA181" s="5"/>
    </row>
    <row r="182" s="6" customFormat="true" ht="39" hidden="false" customHeight="true" outlineLevel="0" collapsed="false">
      <c r="B182" s="41"/>
      <c r="C182" s="42" t="n">
        <f aca="false">Q182</f>
        <v>168</v>
      </c>
      <c r="D182" s="43" t="str">
        <f aca="false">R182</f>
        <v>Угломер электронный с линейкой SKATA 300, металл</v>
      </c>
      <c r="E182" s="42" t="str">
        <f aca="false">S182</f>
        <v>Национальный режим не предоставляется – ограничение</v>
      </c>
      <c r="F182" s="42" t="str">
        <f aca="false">U182</f>
        <v>шт</v>
      </c>
      <c r="G182" s="44" t="n">
        <f aca="false">V182</f>
        <v>1</v>
      </c>
      <c r="H182" s="45"/>
      <c r="I182" s="46"/>
      <c r="J182" s="46"/>
      <c r="K182" s="47" t="n">
        <f aca="false">Y182</f>
        <v>1350</v>
      </c>
      <c r="L182" s="48" t="n">
        <v>0</v>
      </c>
      <c r="M182" s="49" t="n">
        <f aca="false">G182*L182</f>
        <v>0</v>
      </c>
      <c r="N182" s="50"/>
      <c r="Q182" s="51" t="n">
        <v>168</v>
      </c>
      <c r="R182" s="52" t="s">
        <v>248</v>
      </c>
      <c r="S182" s="53" t="s">
        <v>29</v>
      </c>
      <c r="T182" s="64" t="s">
        <v>249</v>
      </c>
      <c r="U182" s="55" t="s">
        <v>31</v>
      </c>
      <c r="V182" s="56" t="n">
        <v>1</v>
      </c>
      <c r="W182" s="57" t="s">
        <v>32</v>
      </c>
      <c r="X182" s="57"/>
      <c r="Y182" s="63" t="n">
        <v>1350</v>
      </c>
      <c r="Z182" s="59" t="n">
        <f aca="false">V182*Y182</f>
        <v>1350</v>
      </c>
      <c r="AA182" s="5"/>
    </row>
    <row r="183" s="6" customFormat="true" ht="39" hidden="false" customHeight="true" outlineLevel="0" collapsed="false">
      <c r="B183" s="41"/>
      <c r="C183" s="42" t="n">
        <f aca="false">Q183</f>
        <v>169</v>
      </c>
      <c r="D183" s="43" t="str">
        <f aca="false">R183</f>
        <v>Угломер электронный с магнитным основанием IP 54, строительный уровень</v>
      </c>
      <c r="E183" s="42" t="str">
        <f aca="false">S183</f>
        <v>Национальный режим не предоставляется – ограничение</v>
      </c>
      <c r="F183" s="42" t="str">
        <f aca="false">U183</f>
        <v>шт</v>
      </c>
      <c r="G183" s="44" t="n">
        <f aca="false">V183</f>
        <v>3</v>
      </c>
      <c r="H183" s="45"/>
      <c r="I183" s="46"/>
      <c r="J183" s="46"/>
      <c r="K183" s="47" t="n">
        <f aca="false">Y183</f>
        <v>650</v>
      </c>
      <c r="L183" s="48" t="n">
        <v>0</v>
      </c>
      <c r="M183" s="49" t="n">
        <f aca="false">G183*L183</f>
        <v>0</v>
      </c>
      <c r="N183" s="50"/>
      <c r="Q183" s="51" t="n">
        <v>169</v>
      </c>
      <c r="R183" s="52" t="s">
        <v>250</v>
      </c>
      <c r="S183" s="53" t="s">
        <v>29</v>
      </c>
      <c r="T183" s="64" t="s">
        <v>249</v>
      </c>
      <c r="U183" s="55" t="s">
        <v>31</v>
      </c>
      <c r="V183" s="56" t="n">
        <v>3</v>
      </c>
      <c r="W183" s="57" t="s">
        <v>32</v>
      </c>
      <c r="X183" s="57"/>
      <c r="Y183" s="63" t="n">
        <v>650</v>
      </c>
      <c r="Z183" s="59" t="n">
        <f aca="false">V183*Y183</f>
        <v>1950</v>
      </c>
      <c r="AA183" s="5"/>
    </row>
    <row r="184" s="6" customFormat="true" ht="39" hidden="false" customHeight="true" outlineLevel="0" collapsed="false">
      <c r="B184" s="41"/>
      <c r="C184" s="42" t="n">
        <f aca="false">Q184</f>
        <v>170</v>
      </c>
      <c r="D184" s="43" t="str">
        <f aca="false">R184</f>
        <v>Удлинитель  3x1,5мм 50метров на катушке</v>
      </c>
      <c r="E184" s="42" t="str">
        <f aca="false">S184</f>
        <v>Национальный режим не предоставляется – ограничение</v>
      </c>
      <c r="F184" s="42" t="str">
        <f aca="false">U184</f>
        <v>шт</v>
      </c>
      <c r="G184" s="44" t="n">
        <f aca="false">V184</f>
        <v>1</v>
      </c>
      <c r="H184" s="45"/>
      <c r="I184" s="46"/>
      <c r="J184" s="46"/>
      <c r="K184" s="47" t="n">
        <f aca="false">Y184</f>
        <v>5900</v>
      </c>
      <c r="L184" s="48" t="n">
        <v>0</v>
      </c>
      <c r="M184" s="49" t="n">
        <f aca="false">G184*L184</f>
        <v>0</v>
      </c>
      <c r="N184" s="50"/>
      <c r="Q184" s="51" t="n">
        <v>170</v>
      </c>
      <c r="R184" s="52" t="s">
        <v>251</v>
      </c>
      <c r="S184" s="53" t="s">
        <v>29</v>
      </c>
      <c r="T184" s="75" t="s">
        <v>252</v>
      </c>
      <c r="U184" s="55" t="s">
        <v>50</v>
      </c>
      <c r="V184" s="56" t="n">
        <v>1</v>
      </c>
      <c r="W184" s="57" t="s">
        <v>32</v>
      </c>
      <c r="X184" s="57"/>
      <c r="Y184" s="63" t="n">
        <v>5900</v>
      </c>
      <c r="Z184" s="59" t="n">
        <f aca="false">V184*Y184</f>
        <v>5900</v>
      </c>
      <c r="AA184" s="5"/>
    </row>
    <row r="185" s="6" customFormat="true" ht="39" hidden="false" customHeight="true" outlineLevel="0" collapsed="false">
      <c r="B185" s="41"/>
      <c r="C185" s="42" t="n">
        <f aca="false">Q185</f>
        <v>171</v>
      </c>
      <c r="D185" s="43" t="str">
        <f aca="false">R185</f>
        <v>Удлинитель силовой на катушке 3x2,5мм 30метров 4 разъема 16А 220В</v>
      </c>
      <c r="E185" s="42" t="str">
        <f aca="false">S185</f>
        <v>Национальный режим не предоставляется – ограничение</v>
      </c>
      <c r="F185" s="42" t="str">
        <f aca="false">U185</f>
        <v>шт</v>
      </c>
      <c r="G185" s="44" t="n">
        <f aca="false">V185</f>
        <v>5</v>
      </c>
      <c r="H185" s="45"/>
      <c r="I185" s="46"/>
      <c r="J185" s="46"/>
      <c r="K185" s="47" t="n">
        <f aca="false">Y185</f>
        <v>4700</v>
      </c>
      <c r="L185" s="48" t="n">
        <v>0</v>
      </c>
      <c r="M185" s="49" t="n">
        <f aca="false">G185*L185</f>
        <v>0</v>
      </c>
      <c r="N185" s="50"/>
      <c r="Q185" s="51" t="n">
        <v>171</v>
      </c>
      <c r="R185" s="52" t="s">
        <v>253</v>
      </c>
      <c r="S185" s="53" t="s">
        <v>29</v>
      </c>
      <c r="T185" s="75" t="s">
        <v>252</v>
      </c>
      <c r="U185" s="55" t="s">
        <v>31</v>
      </c>
      <c r="V185" s="56" t="n">
        <v>5</v>
      </c>
      <c r="W185" s="57" t="s">
        <v>32</v>
      </c>
      <c r="X185" s="57"/>
      <c r="Y185" s="63" t="n">
        <v>4700</v>
      </c>
      <c r="Z185" s="59" t="n">
        <f aca="false">V185*Y185</f>
        <v>23500</v>
      </c>
      <c r="AA185" s="5"/>
    </row>
    <row r="186" s="6" customFormat="true" ht="39" hidden="false" customHeight="true" outlineLevel="0" collapsed="false">
      <c r="B186" s="41"/>
      <c r="C186" s="42" t="n">
        <f aca="false">Q186</f>
        <v>172</v>
      </c>
      <c r="D186" s="43" t="str">
        <f aca="false">R186</f>
        <v>Удлинитель силовой на катушке 4 гнезда 4000 Вт 30метров 16А 220В</v>
      </c>
      <c r="E186" s="42" t="str">
        <f aca="false">S186</f>
        <v>Национальный режим не предоставляется – ограничение</v>
      </c>
      <c r="F186" s="42" t="str">
        <f aca="false">U186</f>
        <v>шт</v>
      </c>
      <c r="G186" s="44" t="n">
        <f aca="false">V186</f>
        <v>2</v>
      </c>
      <c r="H186" s="45"/>
      <c r="I186" s="46"/>
      <c r="J186" s="46"/>
      <c r="K186" s="47" t="n">
        <f aca="false">Y186</f>
        <v>4710</v>
      </c>
      <c r="L186" s="48" t="n">
        <v>0</v>
      </c>
      <c r="M186" s="49" t="n">
        <f aca="false">G186*L186</f>
        <v>0</v>
      </c>
      <c r="N186" s="50"/>
      <c r="Q186" s="51" t="n">
        <v>172</v>
      </c>
      <c r="R186" s="52" t="s">
        <v>254</v>
      </c>
      <c r="S186" s="53" t="s">
        <v>29</v>
      </c>
      <c r="T186" s="75" t="s">
        <v>252</v>
      </c>
      <c r="U186" s="55" t="s">
        <v>31</v>
      </c>
      <c r="V186" s="56" t="n">
        <v>2</v>
      </c>
      <c r="W186" s="57" t="s">
        <v>32</v>
      </c>
      <c r="X186" s="57"/>
      <c r="Y186" s="63" t="n">
        <v>4710</v>
      </c>
      <c r="Z186" s="59" t="n">
        <f aca="false">V186*Y186</f>
        <v>9420</v>
      </c>
      <c r="AA186" s="5"/>
    </row>
    <row r="187" s="6" customFormat="true" ht="39" hidden="false" customHeight="true" outlineLevel="0" collapsed="false">
      <c r="B187" s="41"/>
      <c r="C187" s="42" t="n">
        <f aca="false">Q187</f>
        <v>173</v>
      </c>
      <c r="D187" s="43" t="str">
        <f aca="false">R187</f>
        <v>Указатель напряжения ПИН-90Э</v>
      </c>
      <c r="E187" s="42" t="str">
        <f aca="false">S187</f>
        <v>Национальный режим не предоставляется – преимущество</v>
      </c>
      <c r="F187" s="42" t="str">
        <f aca="false">U187</f>
        <v>шт</v>
      </c>
      <c r="G187" s="44" t="n">
        <f aca="false">V187</f>
        <v>3</v>
      </c>
      <c r="H187" s="45"/>
      <c r="I187" s="46"/>
      <c r="J187" s="46"/>
      <c r="K187" s="47" t="n">
        <f aca="false">Y187</f>
        <v>1000</v>
      </c>
      <c r="L187" s="48" t="n">
        <v>0</v>
      </c>
      <c r="M187" s="49" t="n">
        <f aca="false">G187*L187</f>
        <v>0</v>
      </c>
      <c r="N187" s="50"/>
      <c r="Q187" s="51" t="n">
        <v>173</v>
      </c>
      <c r="R187" s="52" t="s">
        <v>255</v>
      </c>
      <c r="S187" s="60" t="s">
        <v>36</v>
      </c>
      <c r="T187" s="62" t="s">
        <v>256</v>
      </c>
      <c r="U187" s="55" t="s">
        <v>31</v>
      </c>
      <c r="V187" s="56" t="n">
        <v>3</v>
      </c>
      <c r="W187" s="57" t="s">
        <v>32</v>
      </c>
      <c r="X187" s="57"/>
      <c r="Y187" s="63" t="n">
        <v>1000</v>
      </c>
      <c r="Z187" s="59" t="n">
        <f aca="false">V187*Y187</f>
        <v>3000</v>
      </c>
      <c r="AA187" s="5"/>
    </row>
    <row r="188" s="6" customFormat="true" ht="39" hidden="false" customHeight="true" outlineLevel="0" collapsed="false">
      <c r="B188" s="41"/>
      <c r="C188" s="42" t="n">
        <f aca="false">Q188</f>
        <v>174</v>
      </c>
      <c r="D188" s="43" t="str">
        <f aca="false">R188</f>
        <v>Фонарь автомобильный аккумуляторный светодиодный с магнитом ФОТОН AU-500  или эквивалент</v>
      </c>
      <c r="E188" s="42" t="str">
        <f aca="false">S188</f>
        <v>Национальный режим не предоставляется – преимущество</v>
      </c>
      <c r="F188" s="42" t="str">
        <f aca="false">U188</f>
        <v>шт</v>
      </c>
      <c r="G188" s="44" t="n">
        <f aca="false">V188</f>
        <v>2</v>
      </c>
      <c r="H188" s="45"/>
      <c r="I188" s="46"/>
      <c r="J188" s="46"/>
      <c r="K188" s="47" t="n">
        <f aca="false">Y188</f>
        <v>2100</v>
      </c>
      <c r="L188" s="48" t="n">
        <v>0</v>
      </c>
      <c r="M188" s="49" t="n">
        <f aca="false">G188*L188</f>
        <v>0</v>
      </c>
      <c r="N188" s="50"/>
      <c r="Q188" s="51" t="n">
        <v>174</v>
      </c>
      <c r="R188" s="52" t="s">
        <v>257</v>
      </c>
      <c r="S188" s="60" t="s">
        <v>36</v>
      </c>
      <c r="T188" s="62" t="s">
        <v>258</v>
      </c>
      <c r="U188" s="55" t="s">
        <v>31</v>
      </c>
      <c r="V188" s="56" t="n">
        <v>2</v>
      </c>
      <c r="W188" s="57" t="s">
        <v>32</v>
      </c>
      <c r="X188" s="57"/>
      <c r="Y188" s="63" t="n">
        <v>2100</v>
      </c>
      <c r="Z188" s="59" t="n">
        <f aca="false">V188*Y188</f>
        <v>4200</v>
      </c>
      <c r="AA188" s="5"/>
      <c r="AB188" s="74"/>
    </row>
    <row r="189" s="6" customFormat="true" ht="39" hidden="false" customHeight="true" outlineLevel="0" collapsed="false">
      <c r="B189" s="41"/>
      <c r="C189" s="42" t="n">
        <f aca="false">Q189</f>
        <v>175</v>
      </c>
      <c r="D189" s="43" t="str">
        <f aca="false">R189</f>
        <v>Фонарь аккумуляторный ручной ФАZА AccuF1-L15WZ-bk или эквивалент</v>
      </c>
      <c r="E189" s="42" t="str">
        <f aca="false">S189</f>
        <v>Национальный режим не предоставляется – преимущество</v>
      </c>
      <c r="F189" s="42" t="str">
        <f aca="false">U189</f>
        <v>шт</v>
      </c>
      <c r="G189" s="44" t="n">
        <f aca="false">V189</f>
        <v>1</v>
      </c>
      <c r="H189" s="45"/>
      <c r="I189" s="46"/>
      <c r="J189" s="46"/>
      <c r="K189" s="47" t="n">
        <f aca="false">Y189</f>
        <v>1517</v>
      </c>
      <c r="L189" s="48" t="n">
        <v>0</v>
      </c>
      <c r="M189" s="49" t="n">
        <f aca="false">G189*L189</f>
        <v>0</v>
      </c>
      <c r="N189" s="50"/>
      <c r="Q189" s="51" t="n">
        <v>175</v>
      </c>
      <c r="R189" s="52" t="s">
        <v>259</v>
      </c>
      <c r="S189" s="60" t="s">
        <v>36</v>
      </c>
      <c r="T189" s="62" t="s">
        <v>258</v>
      </c>
      <c r="U189" s="55" t="s">
        <v>31</v>
      </c>
      <c r="V189" s="56" t="n">
        <v>1</v>
      </c>
      <c r="W189" s="57" t="s">
        <v>32</v>
      </c>
      <c r="X189" s="57"/>
      <c r="Y189" s="63" t="n">
        <v>1517</v>
      </c>
      <c r="Z189" s="59" t="n">
        <f aca="false">V189*Y189</f>
        <v>1517</v>
      </c>
      <c r="AA189" s="5"/>
    </row>
    <row r="190" s="6" customFormat="true" ht="39" hidden="false" customHeight="true" outlineLevel="0" collapsed="false">
      <c r="B190" s="41"/>
      <c r="C190" s="42" t="n">
        <f aca="false">Q190</f>
        <v>176</v>
      </c>
      <c r="D190" s="43" t="str">
        <f aca="false">R190</f>
        <v>Фонарь налобный аккумуляторный Focusray 1058 XML T6 или эквивалент</v>
      </c>
      <c r="E190" s="42" t="str">
        <f aca="false">S190</f>
        <v>Национальный режим не предоставляется – преимущество</v>
      </c>
      <c r="F190" s="42" t="str">
        <f aca="false">U190</f>
        <v>шт</v>
      </c>
      <c r="G190" s="44" t="n">
        <f aca="false">V190</f>
        <v>6</v>
      </c>
      <c r="H190" s="45"/>
      <c r="I190" s="46"/>
      <c r="J190" s="46"/>
      <c r="K190" s="47" t="n">
        <f aca="false">Y190</f>
        <v>1500</v>
      </c>
      <c r="L190" s="48" t="n">
        <v>0</v>
      </c>
      <c r="M190" s="49" t="n">
        <f aca="false">G190*L190</f>
        <v>0</v>
      </c>
      <c r="N190" s="50"/>
      <c r="Q190" s="51" t="n">
        <v>176</v>
      </c>
      <c r="R190" s="52" t="s">
        <v>260</v>
      </c>
      <c r="S190" s="60" t="s">
        <v>36</v>
      </c>
      <c r="T190" s="62" t="s">
        <v>258</v>
      </c>
      <c r="U190" s="55" t="s">
        <v>31</v>
      </c>
      <c r="V190" s="56" t="n">
        <v>6</v>
      </c>
      <c r="W190" s="57" t="s">
        <v>32</v>
      </c>
      <c r="X190" s="57"/>
      <c r="Y190" s="63" t="n">
        <v>1500</v>
      </c>
      <c r="Z190" s="59" t="n">
        <f aca="false">V190*Y190</f>
        <v>9000</v>
      </c>
      <c r="AA190" s="5"/>
    </row>
    <row r="191" s="6" customFormat="true" ht="39" hidden="false" customHeight="true" outlineLevel="0" collapsed="false">
      <c r="B191" s="41"/>
      <c r="C191" s="42" t="n">
        <f aca="false">Q191</f>
        <v>177</v>
      </c>
      <c r="D191" s="43" t="str">
        <f aca="false">R191</f>
        <v>Фонарь налобный Gauss светодиодный 3 LED 5Вт или эквивалент</v>
      </c>
      <c r="E191" s="42" t="str">
        <f aca="false">S191</f>
        <v>Национальный режим не предоставляется – преимущество</v>
      </c>
      <c r="F191" s="42" t="str">
        <f aca="false">U191</f>
        <v>шт</v>
      </c>
      <c r="G191" s="44" t="n">
        <f aca="false">V191</f>
        <v>2</v>
      </c>
      <c r="H191" s="45"/>
      <c r="I191" s="46"/>
      <c r="J191" s="46"/>
      <c r="K191" s="47" t="n">
        <f aca="false">Y191</f>
        <v>2400</v>
      </c>
      <c r="L191" s="48" t="n">
        <v>0</v>
      </c>
      <c r="M191" s="49" t="n">
        <f aca="false">G191*L191</f>
        <v>0</v>
      </c>
      <c r="N191" s="50"/>
      <c r="Q191" s="51" t="n">
        <v>177</v>
      </c>
      <c r="R191" s="52" t="s">
        <v>261</v>
      </c>
      <c r="S191" s="60" t="s">
        <v>36</v>
      </c>
      <c r="T191" s="62" t="s">
        <v>258</v>
      </c>
      <c r="U191" s="55" t="s">
        <v>31</v>
      </c>
      <c r="V191" s="56" t="n">
        <v>2</v>
      </c>
      <c r="W191" s="57" t="s">
        <v>32</v>
      </c>
      <c r="X191" s="57"/>
      <c r="Y191" s="63" t="n">
        <v>2400</v>
      </c>
      <c r="Z191" s="59" t="n">
        <f aca="false">V191*Y191</f>
        <v>4800</v>
      </c>
      <c r="AA191" s="5"/>
    </row>
    <row r="192" s="6" customFormat="true" ht="39" hidden="false" customHeight="true" outlineLevel="0" collapsed="false">
      <c r="B192" s="41"/>
      <c r="C192" s="42" t="n">
        <f aca="false">Q192</f>
        <v>178</v>
      </c>
      <c r="D192" s="43" t="str">
        <f aca="false">R192</f>
        <v>Фонарь ручной Camelion светодиодный 1 LED на батарейках AA алюминий 3 режима (LED5135) или эквивалент</v>
      </c>
      <c r="E192" s="42" t="str">
        <f aca="false">S192</f>
        <v>Национальный режим не предоставляется – преимущество</v>
      </c>
      <c r="F192" s="42" t="str">
        <f aca="false">U192</f>
        <v>шт</v>
      </c>
      <c r="G192" s="44" t="n">
        <f aca="false">V192</f>
        <v>2</v>
      </c>
      <c r="H192" s="45"/>
      <c r="I192" s="46"/>
      <c r="J192" s="46"/>
      <c r="K192" s="47" t="n">
        <f aca="false">Y192</f>
        <v>1200</v>
      </c>
      <c r="L192" s="48" t="n">
        <v>0</v>
      </c>
      <c r="M192" s="49" t="n">
        <f aca="false">G192*L192</f>
        <v>0</v>
      </c>
      <c r="N192" s="50"/>
      <c r="Q192" s="51" t="n">
        <v>178</v>
      </c>
      <c r="R192" s="52" t="s">
        <v>262</v>
      </c>
      <c r="S192" s="60" t="s">
        <v>36</v>
      </c>
      <c r="T192" s="62" t="s">
        <v>258</v>
      </c>
      <c r="U192" s="55" t="s">
        <v>31</v>
      </c>
      <c r="V192" s="56" t="n">
        <v>2</v>
      </c>
      <c r="W192" s="57" t="s">
        <v>32</v>
      </c>
      <c r="X192" s="57"/>
      <c r="Y192" s="63" t="n">
        <v>1200</v>
      </c>
      <c r="Z192" s="59" t="n">
        <f aca="false">V192*Y192</f>
        <v>2400</v>
      </c>
      <c r="AA192" s="5"/>
    </row>
    <row r="193" s="6" customFormat="true" ht="33.75" hidden="false" customHeight="true" outlineLevel="0" collapsed="false">
      <c r="B193" s="41"/>
      <c r="C193" s="42" t="n">
        <f aca="false">Q193</f>
        <v>179</v>
      </c>
      <c r="D193" s="43" t="str">
        <f aca="false">R193</f>
        <v>Фонарь-прожектор Яркость: 140 лм. Разность мощности светодиода: 3Вт  или эквивалент</v>
      </c>
      <c r="E193" s="42" t="str">
        <f aca="false">S193</f>
        <v>Национальный режим не предоставляется – преимущество</v>
      </c>
      <c r="F193" s="42" t="str">
        <f aca="false">U193</f>
        <v>шт</v>
      </c>
      <c r="G193" s="44" t="n">
        <f aca="false">V193</f>
        <v>4</v>
      </c>
      <c r="H193" s="45"/>
      <c r="I193" s="46"/>
      <c r="J193" s="46"/>
      <c r="K193" s="47" t="n">
        <f aca="false">Y193</f>
        <v>1650</v>
      </c>
      <c r="L193" s="48" t="n">
        <v>0</v>
      </c>
      <c r="M193" s="49" t="n">
        <f aca="false">G193*L193</f>
        <v>0</v>
      </c>
      <c r="N193" s="50"/>
      <c r="Q193" s="51" t="n">
        <v>179</v>
      </c>
      <c r="R193" s="52" t="s">
        <v>263</v>
      </c>
      <c r="S193" s="60" t="s">
        <v>36</v>
      </c>
      <c r="T193" s="62" t="s">
        <v>258</v>
      </c>
      <c r="U193" s="55" t="s">
        <v>31</v>
      </c>
      <c r="V193" s="56" t="n">
        <v>4</v>
      </c>
      <c r="W193" s="57" t="s">
        <v>32</v>
      </c>
      <c r="X193" s="57"/>
      <c r="Y193" s="63" t="n">
        <v>1650</v>
      </c>
      <c r="Z193" s="59" t="n">
        <f aca="false">V193*Y193</f>
        <v>6600</v>
      </c>
      <c r="AA193" s="5"/>
    </row>
    <row r="194" s="6" customFormat="true" ht="39" hidden="false" customHeight="true" outlineLevel="0" collapsed="false">
      <c r="B194" s="41"/>
      <c r="C194" s="42" t="n">
        <f aca="false">Q194</f>
        <v>180</v>
      </c>
      <c r="D194" s="43" t="str">
        <f aca="false">R194</f>
        <v>Фонарь прожекторный ЭРА Рабочие Практик PA-802 аккумулятор 15Вт, COB, 6 режимов или эквивалент</v>
      </c>
      <c r="E194" s="42" t="str">
        <f aca="false">S194</f>
        <v>Национальный режим не предоставляется – преимущество</v>
      </c>
      <c r="F194" s="42" t="str">
        <f aca="false">U194</f>
        <v>шт</v>
      </c>
      <c r="G194" s="44" t="n">
        <f aca="false">V194</f>
        <v>4</v>
      </c>
      <c r="H194" s="45"/>
      <c r="I194" s="46"/>
      <c r="J194" s="46"/>
      <c r="K194" s="47" t="n">
        <f aca="false">Y194</f>
        <v>2600</v>
      </c>
      <c r="L194" s="48" t="n">
        <v>0</v>
      </c>
      <c r="M194" s="49" t="n">
        <f aca="false">G194*L194</f>
        <v>0</v>
      </c>
      <c r="N194" s="50"/>
      <c r="Q194" s="51" t="n">
        <v>180</v>
      </c>
      <c r="R194" s="52" t="s">
        <v>264</v>
      </c>
      <c r="S194" s="60" t="s">
        <v>36</v>
      </c>
      <c r="T194" s="62" t="s">
        <v>258</v>
      </c>
      <c r="U194" s="55" t="s">
        <v>31</v>
      </c>
      <c r="V194" s="56" t="n">
        <v>4</v>
      </c>
      <c r="W194" s="57" t="s">
        <v>32</v>
      </c>
      <c r="X194" s="57"/>
      <c r="Y194" s="63" t="n">
        <v>2600</v>
      </c>
      <c r="Z194" s="59" t="n">
        <f aca="false">V194*Y194</f>
        <v>10400</v>
      </c>
      <c r="AA194" s="5"/>
    </row>
    <row r="195" s="6" customFormat="true" ht="39" hidden="false" customHeight="true" outlineLevel="0" collapsed="false">
      <c r="B195" s="41"/>
      <c r="C195" s="42" t="n">
        <f aca="false">Q195</f>
        <v>181</v>
      </c>
      <c r="D195" s="43" t="str">
        <f aca="false">R195</f>
        <v>Фонарь светодиодный налобный КОСМОС 3Вт XPE, 5Вт COB, 1200Mah LI-On, зарядка Micro USB KOCH5WLi-On или эквивалент</v>
      </c>
      <c r="E195" s="42" t="str">
        <f aca="false">S195</f>
        <v>Национальный режим не предоставляется – преимущество</v>
      </c>
      <c r="F195" s="42" t="str">
        <f aca="false">U195</f>
        <v>шт</v>
      </c>
      <c r="G195" s="44" t="n">
        <f aca="false">V195</f>
        <v>2</v>
      </c>
      <c r="H195" s="45"/>
      <c r="I195" s="46"/>
      <c r="J195" s="46"/>
      <c r="K195" s="47" t="n">
        <f aca="false">Y195</f>
        <v>650</v>
      </c>
      <c r="L195" s="48" t="n">
        <v>0</v>
      </c>
      <c r="M195" s="49" t="n">
        <f aca="false">G195*L195</f>
        <v>0</v>
      </c>
      <c r="N195" s="50"/>
      <c r="Q195" s="51" t="n">
        <v>181</v>
      </c>
      <c r="R195" s="52" t="s">
        <v>265</v>
      </c>
      <c r="S195" s="60" t="s">
        <v>36</v>
      </c>
      <c r="T195" s="62" t="s">
        <v>258</v>
      </c>
      <c r="U195" s="55" t="s">
        <v>31</v>
      </c>
      <c r="V195" s="56" t="n">
        <v>2</v>
      </c>
      <c r="W195" s="57" t="s">
        <v>32</v>
      </c>
      <c r="X195" s="57"/>
      <c r="Y195" s="63" t="n">
        <v>650</v>
      </c>
      <c r="Z195" s="59" t="n">
        <f aca="false">V195*Y195</f>
        <v>1300</v>
      </c>
      <c r="AA195" s="5"/>
    </row>
    <row r="196" s="6" customFormat="true" ht="39" hidden="false" customHeight="true" outlineLevel="0" collapsed="false">
      <c r="B196" s="41"/>
      <c r="C196" s="42" t="n">
        <f aca="false">Q196</f>
        <v>182</v>
      </c>
      <c r="D196" s="43" t="str">
        <f aca="false">R196</f>
        <v>Фонарь ЭРА SDA30M NEW 5хLED, аккумулятор NiMH, блистер Б0020022 или эквивалент</v>
      </c>
      <c r="E196" s="42" t="str">
        <f aca="false">S196</f>
        <v>Национальный режим не предоставляется – преимущество</v>
      </c>
      <c r="F196" s="42" t="str">
        <f aca="false">U196</f>
        <v>шт</v>
      </c>
      <c r="G196" s="44" t="n">
        <f aca="false">V196</f>
        <v>4</v>
      </c>
      <c r="H196" s="45"/>
      <c r="I196" s="46"/>
      <c r="J196" s="46"/>
      <c r="K196" s="47" t="n">
        <f aca="false">Y196</f>
        <v>650</v>
      </c>
      <c r="L196" s="48" t="n">
        <v>0</v>
      </c>
      <c r="M196" s="49" t="n">
        <f aca="false">G196*L196</f>
        <v>0</v>
      </c>
      <c r="N196" s="50"/>
      <c r="Q196" s="51" t="n">
        <v>182</v>
      </c>
      <c r="R196" s="52" t="s">
        <v>266</v>
      </c>
      <c r="S196" s="60" t="s">
        <v>36</v>
      </c>
      <c r="T196" s="62" t="s">
        <v>258</v>
      </c>
      <c r="U196" s="55" t="s">
        <v>31</v>
      </c>
      <c r="V196" s="56" t="n">
        <v>4</v>
      </c>
      <c r="W196" s="57" t="s">
        <v>32</v>
      </c>
      <c r="X196" s="57"/>
      <c r="Y196" s="63" t="n">
        <v>650</v>
      </c>
      <c r="Z196" s="59" t="n">
        <f aca="false">V196*Y196</f>
        <v>2600</v>
      </c>
      <c r="AA196" s="5"/>
    </row>
    <row r="197" s="6" customFormat="true" ht="39" hidden="false" customHeight="true" outlineLevel="0" collapsed="false">
      <c r="B197" s="41"/>
      <c r="C197" s="42" t="n">
        <f aca="false">Q197</f>
        <v>183</v>
      </c>
      <c r="D197" s="43" t="str">
        <f aca="false">R197</f>
        <v>Хомут пластиковый 8х400мм упак 100шт</v>
      </c>
      <c r="E197" s="42" t="str">
        <f aca="false">S197</f>
        <v>Национальный режим не предоставляется – преимущество</v>
      </c>
      <c r="F197" s="42" t="str">
        <f aca="false">U197</f>
        <v>шт</v>
      </c>
      <c r="G197" s="44" t="n">
        <f aca="false">V197</f>
        <v>2</v>
      </c>
      <c r="H197" s="45"/>
      <c r="I197" s="46"/>
      <c r="J197" s="46"/>
      <c r="K197" s="47" t="n">
        <f aca="false">Y197</f>
        <v>1400</v>
      </c>
      <c r="L197" s="48" t="n">
        <v>0</v>
      </c>
      <c r="M197" s="49" t="n">
        <f aca="false">G197*L197</f>
        <v>0</v>
      </c>
      <c r="N197" s="50"/>
      <c r="Q197" s="51" t="n">
        <v>183</v>
      </c>
      <c r="R197" s="52" t="s">
        <v>267</v>
      </c>
      <c r="S197" s="60" t="s">
        <v>36</v>
      </c>
      <c r="T197" s="62" t="s">
        <v>96</v>
      </c>
      <c r="U197" s="55" t="s">
        <v>31</v>
      </c>
      <c r="V197" s="56" t="n">
        <v>2</v>
      </c>
      <c r="W197" s="57" t="s">
        <v>32</v>
      </c>
      <c r="X197" s="57"/>
      <c r="Y197" s="63" t="n">
        <v>1400</v>
      </c>
      <c r="Z197" s="59" t="n">
        <f aca="false">V197*Y197</f>
        <v>2800</v>
      </c>
      <c r="AA197" s="5"/>
    </row>
    <row r="198" s="6" customFormat="true" ht="39" hidden="false" customHeight="true" outlineLevel="0" collapsed="false">
      <c r="B198" s="41"/>
      <c r="C198" s="42" t="n">
        <f aca="false">Q198</f>
        <v>184</v>
      </c>
      <c r="D198" s="43" t="str">
        <f aca="false">R198</f>
        <v>Щит распределительный навесной (1х12м) ЩРН-12-265х310х120</v>
      </c>
      <c r="E198" s="42" t="str">
        <f aca="false">S198</f>
        <v>Национальный режим не предоставляется – ограничение</v>
      </c>
      <c r="F198" s="42" t="str">
        <f aca="false">U198</f>
        <v>шт</v>
      </c>
      <c r="G198" s="44" t="n">
        <f aca="false">V198</f>
        <v>2</v>
      </c>
      <c r="H198" s="45"/>
      <c r="I198" s="46"/>
      <c r="J198" s="46"/>
      <c r="K198" s="47" t="n">
        <f aca="false">Y198</f>
        <v>3800</v>
      </c>
      <c r="L198" s="48" t="n">
        <v>0</v>
      </c>
      <c r="M198" s="49" t="n">
        <f aca="false">G198*L198</f>
        <v>0</v>
      </c>
      <c r="N198" s="50"/>
      <c r="Q198" s="51" t="n">
        <v>184</v>
      </c>
      <c r="R198" s="52" t="s">
        <v>268</v>
      </c>
      <c r="S198" s="53" t="s">
        <v>29</v>
      </c>
      <c r="T198" s="54" t="s">
        <v>49</v>
      </c>
      <c r="U198" s="55" t="s">
        <v>31</v>
      </c>
      <c r="V198" s="56" t="n">
        <v>2</v>
      </c>
      <c r="W198" s="57" t="s">
        <v>32</v>
      </c>
      <c r="X198" s="57"/>
      <c r="Y198" s="63" t="n">
        <v>3800</v>
      </c>
      <c r="Z198" s="59" t="n">
        <f aca="false">V198*Y198</f>
        <v>7600</v>
      </c>
      <c r="AA198" s="5"/>
    </row>
    <row r="199" s="6" customFormat="true" ht="39" hidden="false" customHeight="true" outlineLevel="0" collapsed="false">
      <c r="B199" s="41"/>
      <c r="C199" s="42" t="n">
        <f aca="false">Q199</f>
        <v>185</v>
      </c>
      <c r="D199" s="43" t="str">
        <f aca="false">R199</f>
        <v>Электродвигатель 5АИ 80 В2 2.2/3000 IM 3081</v>
      </c>
      <c r="E199" s="42" t="str">
        <f aca="false">S199</f>
        <v>Национальный режим не предоставляется – ограничение</v>
      </c>
      <c r="F199" s="42" t="str">
        <f aca="false">U199</f>
        <v>шт</v>
      </c>
      <c r="G199" s="44" t="n">
        <f aca="false">V199</f>
        <v>2</v>
      </c>
      <c r="H199" s="45"/>
      <c r="I199" s="46"/>
      <c r="J199" s="46"/>
      <c r="K199" s="47" t="n">
        <f aca="false">Y199</f>
        <v>13400</v>
      </c>
      <c r="L199" s="48" t="n">
        <v>0</v>
      </c>
      <c r="M199" s="49" t="n">
        <f aca="false">G199*L199</f>
        <v>0</v>
      </c>
      <c r="N199" s="50"/>
      <c r="Q199" s="51" t="n">
        <v>185</v>
      </c>
      <c r="R199" s="52" t="s">
        <v>269</v>
      </c>
      <c r="S199" s="53" t="s">
        <v>29</v>
      </c>
      <c r="T199" s="54" t="s">
        <v>270</v>
      </c>
      <c r="U199" s="55" t="s">
        <v>50</v>
      </c>
      <c r="V199" s="56" t="n">
        <v>2</v>
      </c>
      <c r="W199" s="57" t="s">
        <v>32</v>
      </c>
      <c r="X199" s="57"/>
      <c r="Y199" s="63" t="n">
        <v>13400</v>
      </c>
      <c r="Z199" s="59" t="n">
        <f aca="false">V199*Y199</f>
        <v>26800</v>
      </c>
      <c r="AA199" s="5"/>
    </row>
    <row r="200" s="6" customFormat="true" ht="24" hidden="false" customHeight="true" outlineLevel="0" collapsed="false">
      <c r="A200" s="1"/>
      <c r="B200" s="19"/>
      <c r="C200" s="76" t="s">
        <v>271</v>
      </c>
      <c r="D200" s="76"/>
      <c r="E200" s="76"/>
      <c r="F200" s="76"/>
      <c r="G200" s="76"/>
      <c r="H200" s="76"/>
      <c r="I200" s="77" t="s">
        <v>272</v>
      </c>
      <c r="J200" s="77"/>
      <c r="K200" s="77"/>
      <c r="L200" s="77"/>
      <c r="M200" s="78" t="n">
        <f aca="false">SUM(M15:M199)</f>
        <v>0</v>
      </c>
      <c r="N200" s="21"/>
      <c r="O200" s="1"/>
      <c r="P200" s="1"/>
      <c r="Q200" s="79" t="s">
        <v>273</v>
      </c>
      <c r="R200" s="79"/>
      <c r="S200" s="79"/>
      <c r="T200" s="79"/>
      <c r="U200" s="79"/>
      <c r="V200" s="80" t="s">
        <v>272</v>
      </c>
      <c r="W200" s="81"/>
      <c r="X200" s="81"/>
      <c r="Y200" s="82"/>
      <c r="Z200" s="83" t="n">
        <f aca="false">SUM(Z15:Z199)</f>
        <v>2500000</v>
      </c>
      <c r="AA200" s="5"/>
    </row>
    <row r="201" s="6" customFormat="true" ht="24" hidden="false" customHeight="true" outlineLevel="0" collapsed="false">
      <c r="A201" s="1"/>
      <c r="B201" s="19"/>
      <c r="C201" s="76"/>
      <c r="D201" s="76"/>
      <c r="E201" s="76"/>
      <c r="F201" s="76"/>
      <c r="G201" s="76"/>
      <c r="H201" s="76"/>
      <c r="I201" s="77" t="s">
        <v>274</v>
      </c>
      <c r="J201" s="77"/>
      <c r="K201" s="77"/>
      <c r="L201" s="84" t="n">
        <v>0.22</v>
      </c>
      <c r="M201" s="85" t="n">
        <f aca="false">M202-M200</f>
        <v>0</v>
      </c>
      <c r="N201" s="21"/>
      <c r="O201" s="1"/>
      <c r="P201" s="1"/>
      <c r="Q201" s="79"/>
      <c r="R201" s="79"/>
      <c r="S201" s="79"/>
      <c r="T201" s="79"/>
      <c r="U201" s="79"/>
      <c r="V201" s="86" t="s">
        <v>274</v>
      </c>
      <c r="W201" s="86"/>
      <c r="X201" s="86"/>
      <c r="Y201" s="87" t="n">
        <v>0.22</v>
      </c>
      <c r="Z201" s="88" t="n">
        <f aca="false">Z202-Z200</f>
        <v>550000</v>
      </c>
      <c r="AA201" s="5"/>
    </row>
    <row r="202" s="6" customFormat="true" ht="24" hidden="false" customHeight="true" outlineLevel="0" collapsed="false">
      <c r="A202" s="1"/>
      <c r="B202" s="19"/>
      <c r="C202" s="76"/>
      <c r="D202" s="76"/>
      <c r="E202" s="76"/>
      <c r="F202" s="76"/>
      <c r="G202" s="76"/>
      <c r="H202" s="76"/>
      <c r="I202" s="77" t="s">
        <v>275</v>
      </c>
      <c r="J202" s="77"/>
      <c r="K202" s="77"/>
      <c r="L202" s="77"/>
      <c r="M202" s="85" t="n">
        <f aca="false">M200*1.22</f>
        <v>0</v>
      </c>
      <c r="N202" s="21"/>
      <c r="O202" s="1"/>
      <c r="P202" s="1"/>
      <c r="Q202" s="79"/>
      <c r="R202" s="79"/>
      <c r="S202" s="79"/>
      <c r="T202" s="79"/>
      <c r="U202" s="79"/>
      <c r="V202" s="89" t="s">
        <v>275</v>
      </c>
      <c r="W202" s="90"/>
      <c r="X202" s="90"/>
      <c r="Y202" s="91"/>
      <c r="Z202" s="88" t="n">
        <f aca="false">Z200*1.22</f>
        <v>3050000</v>
      </c>
      <c r="AA202" s="5"/>
    </row>
    <row r="203" s="6" customFormat="true" ht="24" hidden="false" customHeight="true" outlineLevel="0" collapsed="false">
      <c r="A203" s="1"/>
      <c r="B203" s="19"/>
      <c r="C203" s="1"/>
      <c r="D203" s="1"/>
      <c r="E203" s="2"/>
      <c r="F203" s="1"/>
      <c r="G203" s="1"/>
      <c r="H203" s="1"/>
      <c r="I203" s="1"/>
      <c r="J203" s="1"/>
      <c r="K203" s="1"/>
      <c r="L203" s="1"/>
      <c r="M203" s="1"/>
      <c r="N203" s="21"/>
      <c r="O203" s="1"/>
      <c r="P203" s="1"/>
      <c r="Q203" s="1"/>
      <c r="R203" s="3"/>
      <c r="S203" s="2"/>
      <c r="T203" s="3"/>
      <c r="U203" s="3"/>
      <c r="V203" s="3"/>
      <c r="W203" s="1"/>
      <c r="X203" s="1"/>
      <c r="Y203" s="3"/>
      <c r="Z203" s="92" t="n">
        <f aca="false">2500000-Z200</f>
        <v>0</v>
      </c>
      <c r="AA203" s="5"/>
    </row>
    <row r="204" s="6" customFormat="true" ht="15.75" hidden="false" customHeight="true" outlineLevel="0" collapsed="false">
      <c r="A204" s="1"/>
      <c r="B204" s="19"/>
      <c r="C204" s="27"/>
      <c r="D204" s="27"/>
      <c r="E204" s="27"/>
      <c r="F204" s="2"/>
      <c r="G204" s="93"/>
      <c r="H204" s="2"/>
      <c r="I204" s="93"/>
      <c r="J204" s="94"/>
      <c r="K204" s="94"/>
      <c r="L204" s="1"/>
      <c r="M204" s="1"/>
      <c r="N204" s="21"/>
      <c r="O204" s="1"/>
      <c r="P204" s="1"/>
      <c r="Q204" s="95" t="s">
        <v>276</v>
      </c>
      <c r="R204" s="95"/>
      <c r="S204" s="95"/>
      <c r="T204" s="95"/>
      <c r="U204" s="95"/>
      <c r="V204" s="95"/>
      <c r="W204" s="95"/>
      <c r="X204" s="95"/>
      <c r="Y204" s="95"/>
      <c r="Z204" s="95"/>
      <c r="AA204" s="5"/>
    </row>
    <row r="205" s="6" customFormat="true" ht="15" hidden="false" customHeight="false" outlineLevel="0" collapsed="false">
      <c r="A205" s="1"/>
      <c r="B205" s="19"/>
      <c r="C205" s="96" t="s">
        <v>277</v>
      </c>
      <c r="D205" s="96"/>
      <c r="E205" s="96"/>
      <c r="F205" s="2"/>
      <c r="G205" s="97" t="s">
        <v>278</v>
      </c>
      <c r="H205" s="2" t="s">
        <v>279</v>
      </c>
      <c r="I205" s="96"/>
      <c r="J205" s="98"/>
      <c r="K205" s="98"/>
      <c r="L205" s="1"/>
      <c r="M205" s="1"/>
      <c r="N205" s="21"/>
      <c r="O205" s="1"/>
      <c r="P205" s="1"/>
      <c r="Q205" s="95"/>
      <c r="R205" s="95"/>
      <c r="S205" s="95"/>
      <c r="T205" s="95"/>
      <c r="U205" s="95"/>
      <c r="V205" s="95"/>
      <c r="W205" s="95"/>
      <c r="X205" s="95"/>
      <c r="Y205" s="95"/>
      <c r="Z205" s="95"/>
      <c r="AA205" s="5"/>
    </row>
    <row r="206" s="6" customFormat="true" ht="16.5" hidden="false" customHeight="true" outlineLevel="0" collapsed="false">
      <c r="A206" s="1"/>
      <c r="B206" s="99"/>
      <c r="C206" s="100"/>
      <c r="D206" s="100"/>
      <c r="E206" s="9"/>
      <c r="F206" s="100"/>
      <c r="G206" s="100"/>
      <c r="H206" s="100"/>
      <c r="I206" s="100"/>
      <c r="J206" s="100"/>
      <c r="K206" s="100"/>
      <c r="L206" s="100"/>
      <c r="M206" s="100"/>
      <c r="N206" s="101"/>
      <c r="O206" s="1"/>
      <c r="P206" s="1"/>
      <c r="Q206" s="95"/>
      <c r="R206" s="95"/>
      <c r="S206" s="95"/>
      <c r="T206" s="95"/>
      <c r="U206" s="95"/>
      <c r="V206" s="95"/>
      <c r="W206" s="95"/>
      <c r="X206" s="95"/>
      <c r="Y206" s="95"/>
      <c r="Z206" s="95"/>
      <c r="AA206" s="5"/>
    </row>
    <row r="207" s="6" customFormat="true" ht="15.75" hidden="false" customHeight="true" outlineLevel="0" collapsed="false">
      <c r="A207" s="1"/>
      <c r="B207" s="1"/>
      <c r="C207" s="1"/>
      <c r="D207" s="1"/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95"/>
      <c r="R207" s="95"/>
      <c r="S207" s="95"/>
      <c r="T207" s="95"/>
      <c r="U207" s="95"/>
      <c r="V207" s="95"/>
      <c r="W207" s="95"/>
      <c r="X207" s="95"/>
      <c r="Y207" s="95"/>
      <c r="Z207" s="95"/>
      <c r="AA207" s="5"/>
    </row>
    <row r="208" s="6" customFormat="true" ht="75" hidden="false" customHeight="true" outlineLevel="0" collapsed="false">
      <c r="A208" s="1"/>
      <c r="B208" s="102" t="s">
        <v>280</v>
      </c>
      <c r="C208" s="102"/>
      <c r="D208" s="102"/>
      <c r="E208" s="102"/>
      <c r="F208" s="102"/>
      <c r="G208" s="102"/>
      <c r="H208" s="102"/>
      <c r="I208" s="102"/>
      <c r="J208" s="102"/>
      <c r="K208" s="102"/>
      <c r="L208" s="102"/>
      <c r="M208" s="102"/>
      <c r="N208" s="102"/>
      <c r="O208" s="1"/>
      <c r="P208" s="1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5"/>
    </row>
    <row r="209" s="6" customFormat="true" ht="15" hidden="false" customHeight="false" outlineLevel="0" collapsed="false">
      <c r="A209" s="1"/>
      <c r="B209" s="102"/>
      <c r="C209" s="102"/>
      <c r="D209" s="102"/>
      <c r="E209" s="102"/>
      <c r="F209" s="102"/>
      <c r="G209" s="102"/>
      <c r="H209" s="102"/>
      <c r="I209" s="102"/>
      <c r="J209" s="102"/>
      <c r="K209" s="102"/>
      <c r="L209" s="102"/>
      <c r="M209" s="102"/>
      <c r="N209" s="102"/>
      <c r="O209" s="1"/>
      <c r="P209" s="1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5"/>
    </row>
    <row r="210" s="6" customFormat="true" ht="15" hidden="false" customHeight="false" outlineLevel="0" collapsed="false">
      <c r="A210" s="1"/>
      <c r="B210" s="102"/>
      <c r="C210" s="102"/>
      <c r="D210" s="102"/>
      <c r="E210" s="102"/>
      <c r="F210" s="102"/>
      <c r="G210" s="102"/>
      <c r="H210" s="102"/>
      <c r="I210" s="102"/>
      <c r="J210" s="102"/>
      <c r="K210" s="102"/>
      <c r="L210" s="102"/>
      <c r="M210" s="102"/>
      <c r="N210" s="102"/>
      <c r="O210" s="1"/>
      <c r="P210" s="1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5"/>
    </row>
    <row r="211" s="6" customFormat="true" ht="15" hidden="false" customHeight="false" outlineLevel="0" collapsed="false">
      <c r="A211" s="1"/>
      <c r="B211" s="102"/>
      <c r="C211" s="102"/>
      <c r="D211" s="102"/>
      <c r="E211" s="102"/>
      <c r="F211" s="102"/>
      <c r="G211" s="102"/>
      <c r="H211" s="102"/>
      <c r="I211" s="102"/>
      <c r="J211" s="102"/>
      <c r="K211" s="102"/>
      <c r="L211" s="102"/>
      <c r="M211" s="102"/>
      <c r="N211" s="102"/>
      <c r="O211" s="1"/>
      <c r="P211" s="1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5"/>
    </row>
    <row r="212" s="6" customFormat="true" ht="15" hidden="false" customHeight="false" outlineLevel="0" collapsed="false">
      <c r="A212" s="1"/>
      <c r="B212" s="102"/>
      <c r="C212" s="102"/>
      <c r="D212" s="102"/>
      <c r="E212" s="102"/>
      <c r="F212" s="102"/>
      <c r="G212" s="102"/>
      <c r="H212" s="102"/>
      <c r="I212" s="102"/>
      <c r="J212" s="102"/>
      <c r="K212" s="102"/>
      <c r="L212" s="102"/>
      <c r="M212" s="102"/>
      <c r="N212" s="102"/>
      <c r="O212" s="1"/>
      <c r="P212" s="1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5"/>
    </row>
    <row r="213" s="6" customFormat="true" ht="15" hidden="false" customHeight="false" outlineLevel="0" collapsed="false">
      <c r="A213" s="1"/>
      <c r="B213" s="102"/>
      <c r="C213" s="102"/>
      <c r="D213" s="102"/>
      <c r="E213" s="102"/>
      <c r="F213" s="102"/>
      <c r="G213" s="102"/>
      <c r="H213" s="102"/>
      <c r="I213" s="102"/>
      <c r="J213" s="102"/>
      <c r="K213" s="102"/>
      <c r="L213" s="102"/>
      <c r="M213" s="102"/>
      <c r="N213" s="102"/>
      <c r="O213" s="1"/>
      <c r="P213" s="1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5"/>
    </row>
    <row r="214" s="6" customFormat="true" ht="15" hidden="false" customHeight="false" outlineLevel="0" collapsed="false">
      <c r="A214" s="1"/>
      <c r="B214" s="102"/>
      <c r="C214" s="102"/>
      <c r="D214" s="102"/>
      <c r="E214" s="102"/>
      <c r="F214" s="102"/>
      <c r="G214" s="102"/>
      <c r="H214" s="102"/>
      <c r="I214" s="102"/>
      <c r="J214" s="102"/>
      <c r="K214" s="102"/>
      <c r="L214" s="102"/>
      <c r="M214" s="102"/>
      <c r="N214" s="102"/>
      <c r="O214" s="1"/>
      <c r="P214" s="1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5"/>
    </row>
    <row r="215" s="6" customFormat="true" ht="15" hidden="false" customHeight="false" outlineLevel="0" collapsed="false">
      <c r="A215" s="1"/>
      <c r="B215" s="102"/>
      <c r="C215" s="102"/>
      <c r="D215" s="102"/>
      <c r="E215" s="102"/>
      <c r="F215" s="102"/>
      <c r="G215" s="102"/>
      <c r="H215" s="102"/>
      <c r="I215" s="102"/>
      <c r="J215" s="102"/>
      <c r="K215" s="102"/>
      <c r="L215" s="102"/>
      <c r="M215" s="102"/>
      <c r="N215" s="102"/>
      <c r="O215" s="1"/>
      <c r="P215" s="1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5"/>
    </row>
    <row r="216" s="6" customFormat="true" ht="15" hidden="false" customHeight="false" outlineLevel="0" collapsed="false">
      <c r="A216" s="1"/>
      <c r="B216" s="102"/>
      <c r="C216" s="102"/>
      <c r="D216" s="102"/>
      <c r="E216" s="102"/>
      <c r="F216" s="102"/>
      <c r="G216" s="102"/>
      <c r="H216" s="102"/>
      <c r="I216" s="102"/>
      <c r="J216" s="102"/>
      <c r="K216" s="102"/>
      <c r="L216" s="102"/>
      <c r="M216" s="102"/>
      <c r="N216" s="102"/>
      <c r="O216" s="1"/>
      <c r="P216" s="1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5"/>
    </row>
    <row r="217" s="6" customFormat="true" ht="99.75" hidden="false" customHeight="true" outlineLevel="0" collapsed="false">
      <c r="A217" s="1"/>
      <c r="B217" s="102"/>
      <c r="C217" s="102"/>
      <c r="D217" s="102"/>
      <c r="E217" s="102"/>
      <c r="F217" s="102"/>
      <c r="G217" s="102"/>
      <c r="H217" s="102"/>
      <c r="I217" s="102"/>
      <c r="J217" s="102"/>
      <c r="K217" s="102"/>
      <c r="L217" s="102"/>
      <c r="M217" s="102"/>
      <c r="N217" s="102"/>
      <c r="O217" s="1"/>
      <c r="P217" s="1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5"/>
    </row>
    <row r="218" s="6" customFormat="true" ht="15" hidden="false" customHeight="false" outlineLevel="0" collapsed="false">
      <c r="A218" s="1"/>
      <c r="B218" s="102"/>
      <c r="C218" s="102"/>
      <c r="D218" s="102"/>
      <c r="E218" s="102"/>
      <c r="F218" s="102"/>
      <c r="G218" s="102"/>
      <c r="H218" s="102"/>
      <c r="I218" s="102"/>
      <c r="J218" s="102"/>
      <c r="K218" s="102"/>
      <c r="L218" s="102"/>
      <c r="M218" s="102"/>
      <c r="N218" s="102"/>
      <c r="O218" s="1"/>
      <c r="P218" s="1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5"/>
    </row>
    <row r="219" s="6" customFormat="true" ht="15" hidden="false" customHeight="false" outlineLevel="0" collapsed="false">
      <c r="A219" s="1"/>
      <c r="B219" s="102"/>
      <c r="C219" s="102"/>
      <c r="D219" s="102"/>
      <c r="E219" s="102"/>
      <c r="F219" s="102"/>
      <c r="G219" s="102"/>
      <c r="H219" s="102"/>
      <c r="I219" s="102"/>
      <c r="J219" s="102"/>
      <c r="K219" s="102"/>
      <c r="L219" s="102"/>
      <c r="M219" s="102"/>
      <c r="N219" s="102"/>
      <c r="O219" s="1"/>
      <c r="P219" s="1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5"/>
    </row>
    <row r="220" s="6" customFormat="true" ht="15" hidden="false" customHeight="false" outlineLevel="0" collapsed="false">
      <c r="A220" s="1"/>
      <c r="B220" s="102"/>
      <c r="C220" s="102"/>
      <c r="D220" s="102"/>
      <c r="E220" s="102"/>
      <c r="F220" s="102"/>
      <c r="G220" s="102"/>
      <c r="H220" s="102"/>
      <c r="I220" s="102"/>
      <c r="J220" s="102"/>
      <c r="K220" s="102"/>
      <c r="L220" s="102"/>
      <c r="M220" s="102"/>
      <c r="N220" s="102"/>
      <c r="O220" s="1"/>
      <c r="P220" s="1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5"/>
    </row>
    <row r="221" s="6" customFormat="true" ht="18.75" hidden="false" customHeight="false" outlineLevel="0" collapsed="false">
      <c r="A221" s="1"/>
      <c r="B221" s="1"/>
      <c r="C221" s="1"/>
      <c r="D221" s="1"/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3"/>
      <c r="S221" s="2"/>
      <c r="T221" s="3"/>
      <c r="U221" s="3"/>
      <c r="V221" s="3"/>
      <c r="W221" s="1"/>
      <c r="X221" s="1"/>
      <c r="Y221" s="3"/>
      <c r="Z221" s="4"/>
      <c r="AA221" s="5"/>
    </row>
    <row r="222" s="6" customFormat="true" ht="18.75" hidden="false" customHeight="false" outlineLevel="0" collapsed="false">
      <c r="A222" s="1"/>
      <c r="B222" s="1"/>
      <c r="C222" s="1"/>
      <c r="D222" s="1"/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3"/>
      <c r="S222" s="2"/>
      <c r="T222" s="3"/>
      <c r="U222" s="3"/>
      <c r="V222" s="3"/>
      <c r="W222" s="1"/>
      <c r="X222" s="1"/>
      <c r="Y222" s="3"/>
      <c r="Z222" s="4"/>
      <c r="AA222" s="5"/>
    </row>
    <row r="223" s="6" customFormat="true" ht="18.75" hidden="false" customHeight="false" outlineLevel="0" collapsed="false">
      <c r="A223" s="1"/>
      <c r="B223" s="1"/>
      <c r="C223" s="1"/>
      <c r="D223" s="1"/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3"/>
      <c r="S223" s="2"/>
      <c r="T223" s="3"/>
      <c r="U223" s="3"/>
      <c r="V223" s="3"/>
      <c r="W223" s="1"/>
      <c r="X223" s="1"/>
      <c r="Y223" s="3"/>
      <c r="Z223" s="4"/>
      <c r="AA223" s="5"/>
    </row>
    <row r="224" s="6" customFormat="true" ht="18.75" hidden="false" customHeight="false" outlineLevel="0" collapsed="false">
      <c r="A224" s="1"/>
      <c r="B224" s="1"/>
      <c r="C224" s="1"/>
      <c r="D224" s="1"/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3"/>
      <c r="S224" s="2"/>
      <c r="T224" s="3"/>
      <c r="U224" s="3"/>
      <c r="V224" s="3"/>
      <c r="W224" s="1"/>
      <c r="X224" s="1"/>
      <c r="Y224" s="3"/>
      <c r="Z224" s="4"/>
      <c r="AA224" s="5"/>
    </row>
    <row r="225" s="6" customFormat="true" ht="18.75" hidden="false" customHeight="false" outlineLevel="0" collapsed="false">
      <c r="A225" s="1"/>
      <c r="B225" s="1"/>
      <c r="C225" s="1"/>
      <c r="D225" s="1"/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3"/>
      <c r="S225" s="2"/>
      <c r="T225" s="3"/>
      <c r="U225" s="3"/>
      <c r="V225" s="3"/>
      <c r="W225" s="1"/>
      <c r="X225" s="1"/>
      <c r="Y225" s="3"/>
      <c r="Z225" s="4"/>
      <c r="AA225" s="5"/>
    </row>
    <row r="226" s="6" customFormat="true" ht="18.75" hidden="false" customHeight="false" outlineLevel="0" collapsed="false">
      <c r="A226" s="1"/>
      <c r="B226" s="1"/>
      <c r="C226" s="1"/>
      <c r="D226" s="1"/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3"/>
      <c r="S226" s="2"/>
      <c r="T226" s="3"/>
      <c r="U226" s="3"/>
      <c r="V226" s="3"/>
      <c r="W226" s="1"/>
      <c r="X226" s="1"/>
      <c r="Y226" s="3"/>
      <c r="Z226" s="4"/>
      <c r="AA226" s="5"/>
    </row>
    <row r="227" s="6" customFormat="true" ht="18.75" hidden="false" customHeight="false" outlineLevel="0" collapsed="false">
      <c r="A227" s="1"/>
      <c r="B227" s="1"/>
      <c r="C227" s="1"/>
      <c r="D227" s="1"/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3"/>
      <c r="S227" s="2"/>
      <c r="T227" s="3"/>
      <c r="U227" s="3"/>
      <c r="V227" s="3"/>
      <c r="W227" s="1"/>
      <c r="X227" s="1"/>
      <c r="Y227" s="3"/>
      <c r="Z227" s="4"/>
      <c r="AA227" s="5"/>
      <c r="AB227" s="1"/>
    </row>
    <row r="228" s="6" customFormat="true" ht="18.75" hidden="false" customHeight="false" outlineLevel="0" collapsed="false">
      <c r="A228" s="1"/>
      <c r="B228" s="1"/>
      <c r="C228" s="1"/>
      <c r="D228" s="1"/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3"/>
      <c r="S228" s="2"/>
      <c r="T228" s="3"/>
      <c r="U228" s="3"/>
      <c r="V228" s="3"/>
      <c r="W228" s="1"/>
      <c r="X228" s="1"/>
      <c r="Y228" s="3"/>
      <c r="Z228" s="4"/>
      <c r="AA228" s="5"/>
      <c r="AB228" s="1"/>
    </row>
    <row r="229" s="6" customFormat="true" ht="18.75" hidden="false" customHeight="false" outlineLevel="0" collapsed="false">
      <c r="A229" s="1"/>
      <c r="B229" s="1"/>
      <c r="C229" s="1"/>
      <c r="D229" s="1"/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3"/>
      <c r="S229" s="2"/>
      <c r="T229" s="3"/>
      <c r="U229" s="3"/>
      <c r="V229" s="3"/>
      <c r="W229" s="1"/>
      <c r="X229" s="1"/>
      <c r="Y229" s="3"/>
      <c r="Z229" s="4"/>
      <c r="AA229" s="5"/>
      <c r="AB229" s="1"/>
    </row>
    <row r="230" s="6" customFormat="true" ht="18.75" hidden="false" customHeight="false" outlineLevel="0" collapsed="false">
      <c r="A230" s="1"/>
      <c r="B230" s="1"/>
      <c r="C230" s="1"/>
      <c r="D230" s="1"/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3"/>
      <c r="S230" s="2"/>
      <c r="T230" s="3"/>
      <c r="U230" s="3"/>
      <c r="V230" s="3"/>
      <c r="W230" s="1"/>
      <c r="X230" s="1"/>
      <c r="Y230" s="3"/>
      <c r="Z230" s="4"/>
      <c r="AA230" s="5"/>
      <c r="AB230" s="1"/>
    </row>
    <row r="231" s="6" customFormat="true" ht="18.75" hidden="false" customHeight="false" outlineLevel="0" collapsed="false">
      <c r="A231" s="1"/>
      <c r="B231" s="1"/>
      <c r="C231" s="1"/>
      <c r="D231" s="1"/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3"/>
      <c r="S231" s="2"/>
      <c r="T231" s="3"/>
      <c r="U231" s="3"/>
      <c r="V231" s="3"/>
      <c r="W231" s="1"/>
      <c r="X231" s="1"/>
      <c r="Y231" s="3"/>
      <c r="Z231" s="4"/>
      <c r="AA231" s="5"/>
      <c r="AB231" s="1"/>
    </row>
    <row r="232" s="6" customFormat="true" ht="18.75" hidden="false" customHeight="false" outlineLevel="0" collapsed="false">
      <c r="A232" s="1"/>
      <c r="B232" s="1"/>
      <c r="C232" s="1"/>
      <c r="D232" s="1"/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3"/>
      <c r="S232" s="2"/>
      <c r="T232" s="3"/>
      <c r="U232" s="3"/>
      <c r="V232" s="3"/>
      <c r="W232" s="1"/>
      <c r="X232" s="1"/>
      <c r="Y232" s="3"/>
      <c r="Z232" s="4"/>
      <c r="AA232" s="5"/>
      <c r="AB232" s="1"/>
    </row>
    <row r="233" s="6" customFormat="true" ht="18.75" hidden="false" customHeight="false" outlineLevel="0" collapsed="false">
      <c r="A233" s="1"/>
      <c r="B233" s="1"/>
      <c r="C233" s="1"/>
      <c r="D233" s="1"/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3"/>
      <c r="S233" s="2"/>
      <c r="T233" s="3"/>
      <c r="U233" s="3"/>
      <c r="V233" s="3"/>
      <c r="W233" s="1"/>
      <c r="X233" s="1"/>
      <c r="Y233" s="3"/>
      <c r="Z233" s="4"/>
      <c r="AA233" s="5"/>
      <c r="AB233" s="1"/>
    </row>
    <row r="234" s="6" customFormat="true" ht="18.75" hidden="false" customHeight="false" outlineLevel="0" collapsed="false">
      <c r="A234" s="1"/>
      <c r="B234" s="1"/>
      <c r="C234" s="1"/>
      <c r="D234" s="1"/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3"/>
      <c r="S234" s="2"/>
      <c r="T234" s="3"/>
      <c r="U234" s="3"/>
      <c r="V234" s="3"/>
      <c r="W234" s="1"/>
      <c r="X234" s="1"/>
      <c r="Y234" s="3"/>
      <c r="Z234" s="4"/>
      <c r="AA234" s="5"/>
      <c r="AB234" s="1"/>
    </row>
    <row r="235" s="6" customFormat="true" ht="18.75" hidden="false" customHeight="false" outlineLevel="0" collapsed="false">
      <c r="A235" s="1"/>
      <c r="B235" s="1"/>
      <c r="C235" s="1"/>
      <c r="D235" s="1"/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3"/>
      <c r="S235" s="2"/>
      <c r="T235" s="3"/>
      <c r="U235" s="3"/>
      <c r="V235" s="3"/>
      <c r="W235" s="1"/>
      <c r="X235" s="1"/>
      <c r="Y235" s="3"/>
      <c r="Z235" s="4"/>
      <c r="AA235" s="5"/>
      <c r="AB235" s="1"/>
    </row>
    <row r="236" s="6" customFormat="true" ht="18.75" hidden="false" customHeight="false" outlineLevel="0" collapsed="false">
      <c r="A236" s="1"/>
      <c r="B236" s="1"/>
      <c r="C236" s="1"/>
      <c r="D236" s="1"/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3"/>
      <c r="S236" s="2"/>
      <c r="T236" s="3"/>
      <c r="U236" s="3"/>
      <c r="V236" s="3"/>
      <c r="W236" s="1"/>
      <c r="X236" s="1"/>
      <c r="Y236" s="3"/>
      <c r="Z236" s="4"/>
      <c r="AA236" s="5"/>
      <c r="AB236" s="1"/>
    </row>
    <row r="237" s="6" customFormat="true" ht="18.75" hidden="false" customHeight="false" outlineLevel="0" collapsed="false">
      <c r="A237" s="1"/>
      <c r="B237" s="1"/>
      <c r="C237" s="1"/>
      <c r="D237" s="1"/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3"/>
      <c r="S237" s="2"/>
      <c r="T237" s="3"/>
      <c r="U237" s="3"/>
      <c r="V237" s="3"/>
      <c r="W237" s="1"/>
      <c r="X237" s="1"/>
      <c r="Y237" s="3"/>
      <c r="Z237" s="4"/>
      <c r="AA237" s="5"/>
      <c r="AB237" s="5"/>
    </row>
    <row r="248" s="5" customFormat="true" ht="18.75" hidden="false" customHeight="false" outlineLevel="0" collapsed="false">
      <c r="A248" s="1"/>
      <c r="B248" s="1"/>
      <c r="C248" s="1"/>
      <c r="D248" s="1"/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3"/>
      <c r="S248" s="2"/>
      <c r="T248" s="3"/>
      <c r="U248" s="3"/>
      <c r="V248" s="3"/>
      <c r="W248" s="1"/>
      <c r="X248" s="1"/>
      <c r="Y248" s="3"/>
      <c r="Z248" s="4"/>
      <c r="AB248" s="1"/>
    </row>
  </sheetData>
  <autoFilter ref="Q13:Z203"/>
  <mergeCells count="18">
    <mergeCell ref="B1:Z1"/>
    <mergeCell ref="Q4:Z5"/>
    <mergeCell ref="C7:M7"/>
    <mergeCell ref="Q7:Z7"/>
    <mergeCell ref="C9:D9"/>
    <mergeCell ref="E9:G9"/>
    <mergeCell ref="C10:D10"/>
    <mergeCell ref="E10:G10"/>
    <mergeCell ref="C11:D11"/>
    <mergeCell ref="E11:G11"/>
    <mergeCell ref="C200:H202"/>
    <mergeCell ref="I200:L200"/>
    <mergeCell ref="Q200:U202"/>
    <mergeCell ref="I202:L202"/>
    <mergeCell ref="C204:E204"/>
    <mergeCell ref="Q204:Z207"/>
    <mergeCell ref="C205:E205"/>
    <mergeCell ref="B208:N220"/>
  </mergeCells>
  <dataValidations count="1">
    <dataValidation allowBlank="true" errorStyle="stop" operator="between" showDropDown="false" showErrorMessage="true" showInputMessage="true" sqref="E15:E199 S15:S199" type="list">
      <formula1>Справочники!$A$1:$A$5</formula1>
      <formula2>0</formula2>
    </dataValidation>
  </dataValidations>
  <printOptions headings="false" gridLines="false" gridLinesSet="true" horizontalCentered="false" verticalCentered="false"/>
  <pageMargins left="0.25" right="0.25" top="0.75" bottom="0.75" header="0.511811023622047" footer="0.511811023622047"/>
  <pageSetup paperSize="1" scale="100" fitToWidth="2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5"/>
  <sheetViews>
    <sheetView showFormulas="false" showGridLines="fals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5703125" defaultRowHeight="12.75" zeroHeight="false" outlineLevelRow="0" outlineLevelCol="0"/>
  <sheetData>
    <row r="1" customFormat="false" ht="15.75" hidden="false" customHeight="false" outlineLevel="0" collapsed="false">
      <c r="A1" s="103" t="s">
        <v>281</v>
      </c>
    </row>
    <row r="2" customFormat="false" ht="15.75" hidden="false" customHeight="false" outlineLevel="0" collapsed="false">
      <c r="A2" s="103" t="s">
        <v>282</v>
      </c>
    </row>
    <row r="3" customFormat="false" ht="15.75" hidden="false" customHeight="false" outlineLevel="0" collapsed="false">
      <c r="A3" s="103" t="s">
        <v>29</v>
      </c>
    </row>
    <row r="4" customFormat="false" ht="15.75" hidden="false" customHeight="false" outlineLevel="0" collapsed="false">
      <c r="A4" s="103" t="s">
        <v>36</v>
      </c>
    </row>
    <row r="5" customFormat="false" ht="15.75" hidden="false" customHeight="false" outlineLevel="0" collapsed="false">
      <c r="A5" s="103" t="s">
        <v>283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601</TotalTime>
  <Application>AlterOffice/3.4.0.9$Linux_X86_64 LibreOffice_project/b8daf9e823b1a5463a2f48435ddc2e8696e7d4fc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2023-05-26T08:17:29Z</dcterms:created>
  <dc:creator>Владимир Щербаков</dc:creator>
  <dc:description/>
  <dc:language>ru-RU</dc:language>
  <cp:lastModifiedBy>dudkinanv@corp.gidroogk.com</cp:lastModifiedBy>
  <cp:lastPrinted>2026-07-30T14:00:37Z</cp:lastPrinted>
  <dcterms:modified xsi:type="dcterms:W3CDTF">2026-08-10T15:30:58Z</dcterms:modified>
  <cp:revision>38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