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0104" windowHeight="87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 s="1"/>
  <c r="F8" i="1"/>
  <c r="G8" i="1" s="1"/>
  <c r="F7" i="1"/>
  <c r="G7" i="1" s="1"/>
  <c r="D2" i="1"/>
  <c r="F3" i="1"/>
  <c r="G4" i="1"/>
  <c r="F4" i="1"/>
  <c r="F9" i="1"/>
  <c r="G9" i="1" s="1"/>
  <c r="F11" i="1"/>
  <c r="G11" i="1" s="1"/>
  <c r="F6" i="1"/>
  <c r="D5" i="1"/>
  <c r="F12" i="1"/>
  <c r="G12" i="1" s="1"/>
  <c r="F13" i="1"/>
  <c r="G13" i="1" s="1"/>
  <c r="F14" i="1"/>
  <c r="G14" i="1" s="1"/>
  <c r="F15" i="1"/>
  <c r="G15" i="1" s="1"/>
  <c r="F16" i="1"/>
  <c r="G16" i="1" s="1"/>
  <c r="F2" i="1" l="1"/>
  <c r="G2" i="1" s="1"/>
  <c r="G3" i="1"/>
  <c r="F5" i="1"/>
  <c r="G6" i="1"/>
  <c r="F17" i="1" l="1"/>
  <c r="F19" i="1" s="1"/>
  <c r="F18" i="1" s="1"/>
  <c r="G5" i="1"/>
</calcChain>
</file>

<file path=xl/sharedStrings.xml><?xml version="1.0" encoding="utf-8"?>
<sst xmlns="http://schemas.openxmlformats.org/spreadsheetml/2006/main" count="83" uniqueCount="58">
  <si>
    <t>№ п/п</t>
  </si>
  <si>
    <t>Наименование / чертёжный №</t>
  </si>
  <si>
    <t>Ед. изм.</t>
  </si>
  <si>
    <t>Кол-во / комплект</t>
  </si>
  <si>
    <t>Цена за ед., руб.</t>
  </si>
  <si>
    <t>Стоимость без НДС, руб.</t>
  </si>
  <si>
    <t>Сумма с НДС, руб.</t>
  </si>
  <si>
    <t>1</t>
  </si>
  <si>
    <t>Рабочие лопатки КНД 6–7 ступени</t>
  </si>
  <si>
    <t>шт.</t>
  </si>
  <si>
    <t>15 012,00</t>
  </si>
  <si>
    <t>2</t>
  </si>
  <si>
    <t>Рабочие лопатки КВД 1–2; 4–7 ступеней</t>
  </si>
  <si>
    <t>22 012,00</t>
  </si>
  <si>
    <t>3</t>
  </si>
  <si>
    <t>Лопатки спрямляющего аппарата 5-й ступени КНД 5301875</t>
  </si>
  <si>
    <t>52</t>
  </si>
  <si>
    <t>10 840,00</t>
  </si>
  <si>
    <t>4</t>
  </si>
  <si>
    <t>Форсунки Р59038039</t>
  </si>
  <si>
    <t>компл.</t>
  </si>
  <si>
    <t>245 810,32</t>
  </si>
  <si>
    <t>5</t>
  </si>
  <si>
    <t>Фиксаторы Ф59038066</t>
  </si>
  <si>
    <t>153 454,45</t>
  </si>
  <si>
    <t>6</t>
  </si>
  <si>
    <t>Воспламенители Ж59038011</t>
  </si>
  <si>
    <t>190 000,00</t>
  </si>
  <si>
    <t>7</t>
  </si>
  <si>
    <t>Электростартер ГСР-СТ 1800</t>
  </si>
  <si>
    <t>1 500 000,00</t>
  </si>
  <si>
    <t>НДС (22%)</t>
  </si>
  <si>
    <t>ВСЕГО:</t>
  </si>
  <si>
    <t>ИТОГО:</t>
  </si>
  <si>
    <t>2.1.</t>
  </si>
  <si>
    <t>2.2.</t>
  </si>
  <si>
    <t>2.3.</t>
  </si>
  <si>
    <t>2.4.</t>
  </si>
  <si>
    <t>2.5.</t>
  </si>
  <si>
    <t>2.6.</t>
  </si>
  <si>
    <t>А59020003-1ст.</t>
  </si>
  <si>
    <t>А59020004-2ст.</t>
  </si>
  <si>
    <t>5302016 - 4 ст.</t>
  </si>
  <si>
    <t>5302017 - 5 ст.</t>
  </si>
  <si>
    <t>5302019 - 7 ст.</t>
  </si>
  <si>
    <t>5302018 - 6 ст.</t>
  </si>
  <si>
    <t>1.1.</t>
  </si>
  <si>
    <t>1.2.</t>
  </si>
  <si>
    <t>А59010016 - 6 ст.</t>
  </si>
  <si>
    <t>А59010017 - 7 ст.</t>
  </si>
  <si>
    <t>В наличии у ПАО ПЭ</t>
  </si>
  <si>
    <t>Шт.</t>
  </si>
  <si>
    <t>Наименование</t>
  </si>
  <si>
    <t>Номенклатурный номер</t>
  </si>
  <si>
    <t>Ед. измерения</t>
  </si>
  <si>
    <t>Количество</t>
  </si>
  <si>
    <t>Ротор КНД Ж59018014</t>
  </si>
  <si>
    <t>И0000014387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</si>
</sst>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" fillId="0" borderId="1" xfId="0" applyNumberFormat="1" applyFont="1" applyBorder="1"/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/>
    <xf numFmtId="0" fontId="0" fillId="3" borderId="1" xfId="0" applyNumberFormat="1" applyFill="1" applyBorder="1" applyAlignment="1">
      <alignment wrapText="1"/>
    </xf>
    <xf numFmtId="0" fontId="0" fillId="3" borderId="1" xfId="0" applyNumberFormat="1" applyFill="1" applyBorder="1" applyAlignment="1">
      <alignment horizontal="left" wrapText="1"/>
    </xf>
    <xf numFmtId="0" fontId="0" fillId="3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3" xfId="0" applyNumberFormat="1" applyFont="1" applyBorder="1" applyAlignment="1"/>
    <xf numFmtId="0" fontId="1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0" zoomScaleNormal="80" workbookViewId="0">
      <selection activeCell="D4" sqref="D4"/>
    </sheetView>
  </sheetViews>
  <sheetFormatPr defaultRowHeight="15.6" x14ac:dyDescent="0.3"/>
  <cols>
    <col min="1" max="1" width="5.69921875" customWidth="1"/>
    <col min="2" max="2" width="34" customWidth="1"/>
    <col min="3" max="3" width="10.09765625" customWidth="1"/>
    <col min="4" max="4" width="8.3984375" customWidth="1"/>
    <col min="5" max="5" width="11.09765625" customWidth="1"/>
    <col min="6" max="6" width="12.8984375" customWidth="1"/>
    <col min="7" max="7" width="13.8984375" customWidth="1"/>
  </cols>
  <sheetData>
    <row r="1" spans="1:7" ht="33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14" t="s">
        <v>7</v>
      </c>
      <c r="B2" s="14" t="s">
        <v>8</v>
      </c>
      <c r="C2" s="14" t="s">
        <v>9</v>
      </c>
      <c r="D2" s="15">
        <f>D3+D4</f>
        <v>86</v>
      </c>
      <c r="E2" s="16" t="s">
        <v>10</v>
      </c>
      <c r="F2" s="17">
        <f>F3+F4</f>
        <v>1291032</v>
      </c>
      <c r="G2" s="17">
        <f>F2*1.22</f>
        <v>1575059.04</v>
      </c>
    </row>
    <row r="3" spans="1:7" x14ac:dyDescent="0.3">
      <c r="A3" s="1" t="s">
        <v>46</v>
      </c>
      <c r="B3" s="1" t="s">
        <v>48</v>
      </c>
      <c r="C3" s="1" t="s">
        <v>9</v>
      </c>
      <c r="D3" s="8">
        <v>43</v>
      </c>
      <c r="E3" s="2" t="s">
        <v>10</v>
      </c>
      <c r="F3" s="3">
        <f>E3*D3</f>
        <v>645516</v>
      </c>
      <c r="G3" s="3">
        <f t="shared" ref="G3:G4" si="0">F3*1.22</f>
        <v>787529.52</v>
      </c>
    </row>
    <row r="4" spans="1:7" x14ac:dyDescent="0.3">
      <c r="A4" s="1" t="s">
        <v>47</v>
      </c>
      <c r="B4" s="1" t="s">
        <v>49</v>
      </c>
      <c r="C4" s="1" t="s">
        <v>9</v>
      </c>
      <c r="D4" s="8">
        <v>43</v>
      </c>
      <c r="E4" s="2" t="s">
        <v>10</v>
      </c>
      <c r="F4" s="3">
        <f>E4*D4</f>
        <v>645516</v>
      </c>
      <c r="G4" s="3">
        <f t="shared" si="0"/>
        <v>787529.52</v>
      </c>
    </row>
    <row r="5" spans="1:7" ht="31.2" x14ac:dyDescent="0.3">
      <c r="A5" s="14" t="s">
        <v>11</v>
      </c>
      <c r="B5" s="14" t="s">
        <v>12</v>
      </c>
      <c r="C5" s="14" t="s">
        <v>9</v>
      </c>
      <c r="D5" s="15">
        <f>SUM(D6:D11)</f>
        <v>358</v>
      </c>
      <c r="E5" s="16" t="s">
        <v>13</v>
      </c>
      <c r="F5" s="17">
        <f>SUM(F6:F11)</f>
        <v>7880296</v>
      </c>
      <c r="G5" s="17">
        <f t="shared" ref="G5:G16" si="1">F5*1.22</f>
        <v>9613961.1199999992</v>
      </c>
    </row>
    <row r="6" spans="1:7" x14ac:dyDescent="0.3">
      <c r="A6" s="7" t="s">
        <v>34</v>
      </c>
      <c r="B6" s="1" t="s">
        <v>40</v>
      </c>
      <c r="C6" s="1" t="s">
        <v>9</v>
      </c>
      <c r="D6" s="8">
        <v>55</v>
      </c>
      <c r="E6" s="2" t="s">
        <v>13</v>
      </c>
      <c r="F6" s="3">
        <f>E6*D6</f>
        <v>1210660</v>
      </c>
      <c r="G6" s="3">
        <f t="shared" si="1"/>
        <v>1477005.2</v>
      </c>
    </row>
    <row r="7" spans="1:7" x14ac:dyDescent="0.3">
      <c r="A7" s="7" t="s">
        <v>35</v>
      </c>
      <c r="B7" s="1" t="s">
        <v>41</v>
      </c>
      <c r="C7" s="1" t="s">
        <v>9</v>
      </c>
      <c r="D7" s="8">
        <v>55</v>
      </c>
      <c r="E7" s="2" t="s">
        <v>13</v>
      </c>
      <c r="F7" s="3">
        <f t="shared" ref="F7:F11" si="2">E7*D7</f>
        <v>1210660</v>
      </c>
      <c r="G7" s="3">
        <f t="shared" si="1"/>
        <v>1477005.2</v>
      </c>
    </row>
    <row r="8" spans="1:7" x14ac:dyDescent="0.3">
      <c r="A8" s="7" t="s">
        <v>36</v>
      </c>
      <c r="B8" s="1" t="s">
        <v>42</v>
      </c>
      <c r="C8" s="1" t="s">
        <v>9</v>
      </c>
      <c r="D8" s="8">
        <v>55</v>
      </c>
      <c r="E8" s="2" t="s">
        <v>13</v>
      </c>
      <c r="F8" s="3">
        <f t="shared" si="2"/>
        <v>1210660</v>
      </c>
      <c r="G8" s="3">
        <f t="shared" si="1"/>
        <v>1477005.2</v>
      </c>
    </row>
    <row r="9" spans="1:7" x14ac:dyDescent="0.3">
      <c r="A9" s="1" t="s">
        <v>37</v>
      </c>
      <c r="B9" s="1" t="s">
        <v>43</v>
      </c>
      <c r="C9" s="1" t="s">
        <v>9</v>
      </c>
      <c r="D9" s="8">
        <v>55</v>
      </c>
      <c r="E9" s="2" t="s">
        <v>13</v>
      </c>
      <c r="F9" s="3">
        <f t="shared" si="2"/>
        <v>1210660</v>
      </c>
      <c r="G9" s="3">
        <f t="shared" si="1"/>
        <v>1477005.2</v>
      </c>
    </row>
    <row r="10" spans="1:7" x14ac:dyDescent="0.3">
      <c r="A10" s="1" t="s">
        <v>38</v>
      </c>
      <c r="B10" s="1" t="s">
        <v>45</v>
      </c>
      <c r="C10" s="1" t="s">
        <v>9</v>
      </c>
      <c r="D10" s="8">
        <v>69</v>
      </c>
      <c r="E10" s="2" t="s">
        <v>13</v>
      </c>
      <c r="F10" s="3">
        <f t="shared" si="2"/>
        <v>1518828</v>
      </c>
      <c r="G10" s="3">
        <f t="shared" si="1"/>
        <v>1852970.16</v>
      </c>
    </row>
    <row r="11" spans="1:7" x14ac:dyDescent="0.3">
      <c r="A11" s="1" t="s">
        <v>39</v>
      </c>
      <c r="B11" s="1" t="s">
        <v>44</v>
      </c>
      <c r="C11" s="1" t="s">
        <v>9</v>
      </c>
      <c r="D11" s="8">
        <v>69</v>
      </c>
      <c r="E11" s="2" t="s">
        <v>13</v>
      </c>
      <c r="F11" s="3">
        <f t="shared" si="2"/>
        <v>1518828</v>
      </c>
      <c r="G11" s="3">
        <f t="shared" si="1"/>
        <v>1852970.16</v>
      </c>
    </row>
    <row r="12" spans="1:7" ht="31.2" x14ac:dyDescent="0.3">
      <c r="A12" s="14" t="s">
        <v>14</v>
      </c>
      <c r="B12" s="14" t="s">
        <v>15</v>
      </c>
      <c r="C12" s="14" t="s">
        <v>9</v>
      </c>
      <c r="D12" s="15" t="s">
        <v>16</v>
      </c>
      <c r="E12" s="16" t="s">
        <v>17</v>
      </c>
      <c r="F12" s="17">
        <f t="shared" ref="F12:F16" si="3">E12*D12</f>
        <v>563680</v>
      </c>
      <c r="G12" s="17">
        <f t="shared" si="1"/>
        <v>687689.6</v>
      </c>
    </row>
    <row r="13" spans="1:7" x14ac:dyDescent="0.3">
      <c r="A13" s="14" t="s">
        <v>18</v>
      </c>
      <c r="B13" s="14" t="s">
        <v>19</v>
      </c>
      <c r="C13" s="14" t="s">
        <v>20</v>
      </c>
      <c r="D13" s="15" t="s">
        <v>7</v>
      </c>
      <c r="E13" s="16" t="s">
        <v>21</v>
      </c>
      <c r="F13" s="17">
        <f t="shared" si="3"/>
        <v>245810.32</v>
      </c>
      <c r="G13" s="17">
        <f t="shared" si="1"/>
        <v>299888.59039999999</v>
      </c>
    </row>
    <row r="14" spans="1:7" x14ac:dyDescent="0.3">
      <c r="A14" s="14" t="s">
        <v>22</v>
      </c>
      <c r="B14" s="14" t="s">
        <v>23</v>
      </c>
      <c r="C14" s="14" t="s">
        <v>20</v>
      </c>
      <c r="D14" s="15" t="s">
        <v>7</v>
      </c>
      <c r="E14" s="16" t="s">
        <v>24</v>
      </c>
      <c r="F14" s="17">
        <f t="shared" si="3"/>
        <v>153454.45000000001</v>
      </c>
      <c r="G14" s="17">
        <f t="shared" si="1"/>
        <v>187214.429</v>
      </c>
    </row>
    <row r="15" spans="1:7" x14ac:dyDescent="0.3">
      <c r="A15" s="14" t="s">
        <v>25</v>
      </c>
      <c r="B15" s="14" t="s">
        <v>26</v>
      </c>
      <c r="C15" s="14" t="s">
        <v>20</v>
      </c>
      <c r="D15" s="15" t="s">
        <v>7</v>
      </c>
      <c r="E15" s="16" t="s">
        <v>27</v>
      </c>
      <c r="F15" s="17">
        <f t="shared" si="3"/>
        <v>190000</v>
      </c>
      <c r="G15" s="17">
        <f t="shared" si="1"/>
        <v>231800</v>
      </c>
    </row>
    <row r="16" spans="1:7" ht="31.2" x14ac:dyDescent="0.3">
      <c r="A16" s="14" t="s">
        <v>28</v>
      </c>
      <c r="B16" s="14" t="s">
        <v>29</v>
      </c>
      <c r="C16" s="14" t="s">
        <v>9</v>
      </c>
      <c r="D16" s="15" t="s">
        <v>11</v>
      </c>
      <c r="E16" s="16" t="s">
        <v>30</v>
      </c>
      <c r="F16" s="17">
        <f t="shared" si="3"/>
        <v>3000000</v>
      </c>
      <c r="G16" s="17">
        <f t="shared" si="1"/>
        <v>3660000</v>
      </c>
    </row>
    <row r="17" spans="1:7" x14ac:dyDescent="0.3">
      <c r="A17" s="18" t="s">
        <v>33</v>
      </c>
      <c r="B17" s="19"/>
      <c r="C17" s="19"/>
      <c r="D17" s="19"/>
      <c r="E17" s="20"/>
      <c r="F17" s="5">
        <f>F2+F5+F12+F13+F14+F15+F16</f>
        <v>13324272.77</v>
      </c>
      <c r="G17" s="6"/>
    </row>
    <row r="18" spans="1:7" x14ac:dyDescent="0.3">
      <c r="A18" s="18" t="s">
        <v>31</v>
      </c>
      <c r="B18" s="19"/>
      <c r="C18" s="19"/>
      <c r="D18" s="19"/>
      <c r="E18" s="20"/>
      <c r="F18" s="5">
        <f>F19-F17</f>
        <v>2931340.0093999989</v>
      </c>
      <c r="G18" s="6"/>
    </row>
    <row r="19" spans="1:7" x14ac:dyDescent="0.3">
      <c r="A19" s="18" t="s">
        <v>32</v>
      </c>
      <c r="B19" s="19"/>
      <c r="C19" s="19"/>
      <c r="D19" s="19"/>
      <c r="E19" s="20"/>
      <c r="F19" s="5">
        <f>F17*1.22</f>
        <v>16255612.779399998</v>
      </c>
      <c r="G19" s="6"/>
    </row>
    <row r="21" spans="1:7" x14ac:dyDescent="0.3">
      <c r="A21" s="13"/>
      <c r="B21" s="13" t="s">
        <v>50</v>
      </c>
      <c r="C21" s="13"/>
      <c r="D21" s="13"/>
      <c r="E21" s="13"/>
    </row>
    <row r="22" spans="1:7" ht="46.8" x14ac:dyDescent="0.3">
      <c r="A22" s="13"/>
      <c r="B22" s="11" t="s">
        <v>52</v>
      </c>
      <c r="C22" s="11" t="s">
        <v>53</v>
      </c>
      <c r="D22" s="12" t="s">
        <v>54</v>
      </c>
      <c r="E22" s="12" t="s">
        <v>55</v>
      </c>
    </row>
    <row r="23" spans="1:7" ht="31.2" x14ac:dyDescent="0.3">
      <c r="A23" s="13">
        <v>1</v>
      </c>
      <c r="B23" s="9" t="s">
        <v>56</v>
      </c>
      <c r="C23" s="9" t="s">
        <v>57</v>
      </c>
      <c r="D23" s="10" t="s">
        <v>51</v>
      </c>
      <c r="E23" s="10">
        <v>1</v>
      </c>
    </row>
  </sheetData>
  <mergeCells count="3">
    <mergeCell ref="A17:E17"/>
    <mergeCell ref="A18:E18"/>
    <mergeCell ref="A19:E19"/>
  </mergeCells>
  <pageMargins left="0.7" right="0.7" top="0.75" bottom="0.75" header="0.3" footer="0.3"/>
  <pageSetup paperSize="9" orientation="portrait" r:id="rId1"/>
  <ignoredErrors>
    <ignoredError sqref="A1:G1 A12:E16 A2:C2 A5:C5 E5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2026-08-10T10:43:36Z</dcterms:modified>
</cp:coreProperties>
</file>