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kutinaTA\Desktop\Закупка 2026\Ремонт техники ИТ 5млн\Замечания\Замечания 2\"/>
    </mc:Choice>
  </mc:AlternateContent>
  <bookViews>
    <workbookView xWindow="0" yWindow="0" windowWidth="28800" windowHeight="12000"/>
  </bookViews>
  <sheets>
    <sheet name="Комм. предл. (Структура НМЦ)" sheetId="1" r:id="rId1"/>
    <sheet name="Справочники" sheetId="2" state="hidden" r:id="rId2"/>
  </sheets>
  <definedNames>
    <definedName name="_xlnm.Print_Area" localSheetId="0">'Комм. предл. (Структура НМЦ)'!$A$1:$AF$201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7" i="1" l="1"/>
  <c r="L15" i="1" l="1"/>
  <c r="C165" i="1" l="1"/>
  <c r="D165" i="1"/>
  <c r="E165" i="1"/>
  <c r="F165" i="1"/>
  <c r="G165" i="1"/>
  <c r="K165" i="1"/>
  <c r="M165" i="1" s="1"/>
  <c r="L165" i="1"/>
  <c r="AD165" i="1"/>
  <c r="C141" i="1"/>
  <c r="D141" i="1"/>
  <c r="E141" i="1"/>
  <c r="F141" i="1"/>
  <c r="G141" i="1"/>
  <c r="K141" i="1"/>
  <c r="M141" i="1" s="1"/>
  <c r="L141" i="1"/>
  <c r="AD141" i="1"/>
  <c r="C142" i="1"/>
  <c r="D142" i="1"/>
  <c r="E142" i="1"/>
  <c r="F142" i="1"/>
  <c r="G142" i="1"/>
  <c r="K142" i="1"/>
  <c r="M142" i="1" s="1"/>
  <c r="L142" i="1"/>
  <c r="AD142" i="1"/>
  <c r="C143" i="1"/>
  <c r="D143" i="1"/>
  <c r="E143" i="1"/>
  <c r="F143" i="1"/>
  <c r="G143" i="1"/>
  <c r="K143" i="1"/>
  <c r="M143" i="1" s="1"/>
  <c r="L143" i="1"/>
  <c r="AD143" i="1"/>
  <c r="C144" i="1"/>
  <c r="D144" i="1"/>
  <c r="E144" i="1"/>
  <c r="F144" i="1"/>
  <c r="G144" i="1"/>
  <c r="K144" i="1"/>
  <c r="M144" i="1" s="1"/>
  <c r="L144" i="1"/>
  <c r="AD144" i="1"/>
  <c r="C145" i="1"/>
  <c r="D145" i="1"/>
  <c r="E145" i="1"/>
  <c r="F145" i="1"/>
  <c r="G145" i="1"/>
  <c r="K145" i="1"/>
  <c r="M145" i="1" s="1"/>
  <c r="L145" i="1"/>
  <c r="AD145" i="1"/>
  <c r="C146" i="1"/>
  <c r="D146" i="1"/>
  <c r="E146" i="1"/>
  <c r="F146" i="1"/>
  <c r="G146" i="1"/>
  <c r="K146" i="1"/>
  <c r="M146" i="1" s="1"/>
  <c r="L146" i="1"/>
  <c r="AD146" i="1"/>
  <c r="C147" i="1"/>
  <c r="D147" i="1"/>
  <c r="E147" i="1"/>
  <c r="F147" i="1"/>
  <c r="G147" i="1"/>
  <c r="K147" i="1"/>
  <c r="M147" i="1" s="1"/>
  <c r="L147" i="1"/>
  <c r="AD147" i="1"/>
  <c r="C148" i="1"/>
  <c r="D148" i="1"/>
  <c r="E148" i="1"/>
  <c r="F148" i="1"/>
  <c r="G148" i="1"/>
  <c r="K148" i="1"/>
  <c r="M148" i="1" s="1"/>
  <c r="L148" i="1"/>
  <c r="AD148" i="1"/>
  <c r="C149" i="1"/>
  <c r="D149" i="1"/>
  <c r="E149" i="1"/>
  <c r="F149" i="1"/>
  <c r="G149" i="1"/>
  <c r="K149" i="1"/>
  <c r="M149" i="1" s="1"/>
  <c r="L149" i="1"/>
  <c r="AD149" i="1"/>
  <c r="C150" i="1"/>
  <c r="D150" i="1"/>
  <c r="E150" i="1"/>
  <c r="F150" i="1"/>
  <c r="G150" i="1"/>
  <c r="K150" i="1"/>
  <c r="M150" i="1" s="1"/>
  <c r="L150" i="1"/>
  <c r="AD150" i="1"/>
  <c r="C151" i="1"/>
  <c r="D151" i="1"/>
  <c r="E151" i="1"/>
  <c r="F151" i="1"/>
  <c r="G151" i="1"/>
  <c r="K151" i="1"/>
  <c r="M151" i="1" s="1"/>
  <c r="L151" i="1"/>
  <c r="AD151" i="1"/>
  <c r="C152" i="1"/>
  <c r="D152" i="1"/>
  <c r="E152" i="1"/>
  <c r="F152" i="1"/>
  <c r="G152" i="1"/>
  <c r="K152" i="1"/>
  <c r="M152" i="1" s="1"/>
  <c r="L152" i="1"/>
  <c r="AD152" i="1"/>
  <c r="C153" i="1"/>
  <c r="D153" i="1"/>
  <c r="E153" i="1"/>
  <c r="F153" i="1"/>
  <c r="G153" i="1"/>
  <c r="K153" i="1"/>
  <c r="M153" i="1" s="1"/>
  <c r="L153" i="1"/>
  <c r="AD153" i="1"/>
  <c r="C154" i="1"/>
  <c r="D154" i="1"/>
  <c r="E154" i="1"/>
  <c r="F154" i="1"/>
  <c r="G154" i="1"/>
  <c r="K154" i="1"/>
  <c r="M154" i="1" s="1"/>
  <c r="L154" i="1"/>
  <c r="AD154" i="1"/>
  <c r="C155" i="1"/>
  <c r="D155" i="1"/>
  <c r="E155" i="1"/>
  <c r="F155" i="1"/>
  <c r="G155" i="1"/>
  <c r="K155" i="1"/>
  <c r="M155" i="1" s="1"/>
  <c r="L155" i="1"/>
  <c r="AD155" i="1"/>
  <c r="C156" i="1"/>
  <c r="D156" i="1"/>
  <c r="E156" i="1"/>
  <c r="F156" i="1"/>
  <c r="G156" i="1"/>
  <c r="K156" i="1"/>
  <c r="M156" i="1" s="1"/>
  <c r="L156" i="1"/>
  <c r="AD156" i="1"/>
  <c r="C157" i="1"/>
  <c r="D157" i="1"/>
  <c r="E157" i="1"/>
  <c r="F157" i="1"/>
  <c r="G157" i="1"/>
  <c r="K157" i="1"/>
  <c r="M157" i="1" s="1"/>
  <c r="L157" i="1"/>
  <c r="AD157" i="1"/>
  <c r="C158" i="1"/>
  <c r="D158" i="1"/>
  <c r="E158" i="1"/>
  <c r="F158" i="1"/>
  <c r="G158" i="1"/>
  <c r="K158" i="1"/>
  <c r="M158" i="1" s="1"/>
  <c r="L158" i="1"/>
  <c r="AD158" i="1"/>
  <c r="C159" i="1"/>
  <c r="D159" i="1"/>
  <c r="E159" i="1"/>
  <c r="F159" i="1"/>
  <c r="G159" i="1"/>
  <c r="K159" i="1"/>
  <c r="M159" i="1" s="1"/>
  <c r="L159" i="1"/>
  <c r="AD159" i="1"/>
  <c r="C160" i="1"/>
  <c r="D160" i="1"/>
  <c r="E160" i="1"/>
  <c r="F160" i="1"/>
  <c r="G160" i="1"/>
  <c r="K160" i="1"/>
  <c r="M160" i="1" s="1"/>
  <c r="L160" i="1"/>
  <c r="AD160" i="1"/>
  <c r="C161" i="1"/>
  <c r="D161" i="1"/>
  <c r="E161" i="1"/>
  <c r="F161" i="1"/>
  <c r="G161" i="1"/>
  <c r="K161" i="1"/>
  <c r="M161" i="1" s="1"/>
  <c r="L161" i="1"/>
  <c r="AD161" i="1"/>
  <c r="C162" i="1"/>
  <c r="D162" i="1"/>
  <c r="E162" i="1"/>
  <c r="F162" i="1"/>
  <c r="G162" i="1"/>
  <c r="K162" i="1"/>
  <c r="M162" i="1" s="1"/>
  <c r="L162" i="1"/>
  <c r="AD162" i="1"/>
  <c r="C163" i="1"/>
  <c r="D163" i="1"/>
  <c r="E163" i="1"/>
  <c r="F163" i="1"/>
  <c r="G163" i="1"/>
  <c r="K163" i="1"/>
  <c r="M163" i="1" s="1"/>
  <c r="L163" i="1"/>
  <c r="AD163" i="1"/>
  <c r="C164" i="1"/>
  <c r="D164" i="1"/>
  <c r="E164" i="1"/>
  <c r="F164" i="1"/>
  <c r="G164" i="1"/>
  <c r="K164" i="1"/>
  <c r="M164" i="1" s="1"/>
  <c r="L164" i="1"/>
  <c r="AD164" i="1"/>
  <c r="C123" i="1"/>
  <c r="D123" i="1"/>
  <c r="E123" i="1"/>
  <c r="F123" i="1"/>
  <c r="G123" i="1"/>
  <c r="K123" i="1"/>
  <c r="M123" i="1" s="1"/>
  <c r="L123" i="1"/>
  <c r="AD123" i="1"/>
  <c r="C124" i="1"/>
  <c r="D124" i="1"/>
  <c r="E124" i="1"/>
  <c r="F124" i="1"/>
  <c r="G124" i="1"/>
  <c r="K124" i="1"/>
  <c r="M124" i="1" s="1"/>
  <c r="L124" i="1"/>
  <c r="AD124" i="1"/>
  <c r="C125" i="1"/>
  <c r="D125" i="1"/>
  <c r="E125" i="1"/>
  <c r="F125" i="1"/>
  <c r="G125" i="1"/>
  <c r="K125" i="1"/>
  <c r="M125" i="1" s="1"/>
  <c r="L125" i="1"/>
  <c r="AD125" i="1"/>
  <c r="C126" i="1"/>
  <c r="D126" i="1"/>
  <c r="E126" i="1"/>
  <c r="F126" i="1"/>
  <c r="G126" i="1"/>
  <c r="K126" i="1"/>
  <c r="M126" i="1" s="1"/>
  <c r="L126" i="1"/>
  <c r="AD126" i="1"/>
  <c r="C127" i="1"/>
  <c r="D127" i="1"/>
  <c r="E127" i="1"/>
  <c r="F127" i="1"/>
  <c r="G127" i="1"/>
  <c r="K127" i="1"/>
  <c r="M127" i="1" s="1"/>
  <c r="L127" i="1"/>
  <c r="AD127" i="1"/>
  <c r="C128" i="1"/>
  <c r="D128" i="1"/>
  <c r="E128" i="1"/>
  <c r="F128" i="1"/>
  <c r="G128" i="1"/>
  <c r="K128" i="1"/>
  <c r="M128" i="1" s="1"/>
  <c r="L128" i="1"/>
  <c r="AD128" i="1"/>
  <c r="C129" i="1"/>
  <c r="D129" i="1"/>
  <c r="E129" i="1"/>
  <c r="F129" i="1"/>
  <c r="G129" i="1"/>
  <c r="K129" i="1"/>
  <c r="M129" i="1" s="1"/>
  <c r="L129" i="1"/>
  <c r="AD129" i="1"/>
  <c r="C130" i="1"/>
  <c r="D130" i="1"/>
  <c r="E130" i="1"/>
  <c r="F130" i="1"/>
  <c r="G130" i="1"/>
  <c r="K130" i="1"/>
  <c r="M130" i="1" s="1"/>
  <c r="L130" i="1"/>
  <c r="AD130" i="1"/>
  <c r="C131" i="1"/>
  <c r="D131" i="1"/>
  <c r="E131" i="1"/>
  <c r="F131" i="1"/>
  <c r="G131" i="1"/>
  <c r="K131" i="1"/>
  <c r="M131" i="1" s="1"/>
  <c r="L131" i="1"/>
  <c r="AD131" i="1"/>
  <c r="C132" i="1"/>
  <c r="D132" i="1"/>
  <c r="E132" i="1"/>
  <c r="F132" i="1"/>
  <c r="G132" i="1"/>
  <c r="K132" i="1"/>
  <c r="M132" i="1" s="1"/>
  <c r="L132" i="1"/>
  <c r="AD132" i="1"/>
  <c r="C133" i="1"/>
  <c r="D133" i="1"/>
  <c r="E133" i="1"/>
  <c r="F133" i="1"/>
  <c r="G133" i="1"/>
  <c r="K133" i="1"/>
  <c r="M133" i="1" s="1"/>
  <c r="L133" i="1"/>
  <c r="AD133" i="1"/>
  <c r="C134" i="1"/>
  <c r="D134" i="1"/>
  <c r="E134" i="1"/>
  <c r="F134" i="1"/>
  <c r="G134" i="1"/>
  <c r="K134" i="1"/>
  <c r="M134" i="1" s="1"/>
  <c r="L134" i="1"/>
  <c r="AD134" i="1"/>
  <c r="C135" i="1"/>
  <c r="D135" i="1"/>
  <c r="E135" i="1"/>
  <c r="F135" i="1"/>
  <c r="G135" i="1"/>
  <c r="K135" i="1"/>
  <c r="M135" i="1" s="1"/>
  <c r="L135" i="1"/>
  <c r="AD135" i="1"/>
  <c r="C136" i="1"/>
  <c r="D136" i="1"/>
  <c r="E136" i="1"/>
  <c r="F136" i="1"/>
  <c r="G136" i="1"/>
  <c r="K136" i="1"/>
  <c r="M136" i="1" s="1"/>
  <c r="L136" i="1"/>
  <c r="AD136" i="1"/>
  <c r="C137" i="1"/>
  <c r="D137" i="1"/>
  <c r="E137" i="1"/>
  <c r="F137" i="1"/>
  <c r="G137" i="1"/>
  <c r="K137" i="1"/>
  <c r="M137" i="1" s="1"/>
  <c r="L137" i="1"/>
  <c r="AD137" i="1"/>
  <c r="C138" i="1"/>
  <c r="D138" i="1"/>
  <c r="E138" i="1"/>
  <c r="F138" i="1"/>
  <c r="G138" i="1"/>
  <c r="K138" i="1"/>
  <c r="M138" i="1" s="1"/>
  <c r="L138" i="1"/>
  <c r="AD138" i="1"/>
  <c r="C139" i="1"/>
  <c r="D139" i="1"/>
  <c r="E139" i="1"/>
  <c r="F139" i="1"/>
  <c r="G139" i="1"/>
  <c r="K139" i="1"/>
  <c r="M139" i="1" s="1"/>
  <c r="L139" i="1"/>
  <c r="AD139" i="1"/>
  <c r="C140" i="1"/>
  <c r="D140" i="1"/>
  <c r="E140" i="1"/>
  <c r="F140" i="1"/>
  <c r="G140" i="1"/>
  <c r="K140" i="1"/>
  <c r="M140" i="1" s="1"/>
  <c r="L140" i="1"/>
  <c r="AD140" i="1"/>
  <c r="C105" i="1"/>
  <c r="D105" i="1"/>
  <c r="E105" i="1"/>
  <c r="F105" i="1"/>
  <c r="G105" i="1"/>
  <c r="K105" i="1"/>
  <c r="M105" i="1" s="1"/>
  <c r="L105" i="1"/>
  <c r="AD105" i="1"/>
  <c r="C106" i="1"/>
  <c r="D106" i="1"/>
  <c r="E106" i="1"/>
  <c r="F106" i="1"/>
  <c r="G106" i="1"/>
  <c r="K106" i="1"/>
  <c r="M106" i="1" s="1"/>
  <c r="L106" i="1"/>
  <c r="AD106" i="1"/>
  <c r="C107" i="1"/>
  <c r="D107" i="1"/>
  <c r="E107" i="1"/>
  <c r="F107" i="1"/>
  <c r="G107" i="1"/>
  <c r="K107" i="1"/>
  <c r="M107" i="1" s="1"/>
  <c r="L107" i="1"/>
  <c r="AD107" i="1"/>
  <c r="C108" i="1"/>
  <c r="D108" i="1"/>
  <c r="E108" i="1"/>
  <c r="F108" i="1"/>
  <c r="G108" i="1"/>
  <c r="K108" i="1"/>
  <c r="M108" i="1" s="1"/>
  <c r="L108" i="1"/>
  <c r="AD108" i="1"/>
  <c r="C109" i="1"/>
  <c r="D109" i="1"/>
  <c r="E109" i="1"/>
  <c r="F109" i="1"/>
  <c r="G109" i="1"/>
  <c r="K109" i="1"/>
  <c r="M109" i="1" s="1"/>
  <c r="L109" i="1"/>
  <c r="AD109" i="1"/>
  <c r="C110" i="1"/>
  <c r="D110" i="1"/>
  <c r="E110" i="1"/>
  <c r="F110" i="1"/>
  <c r="G110" i="1"/>
  <c r="K110" i="1"/>
  <c r="M110" i="1" s="1"/>
  <c r="L110" i="1"/>
  <c r="AD110" i="1"/>
  <c r="C111" i="1"/>
  <c r="D111" i="1"/>
  <c r="E111" i="1"/>
  <c r="F111" i="1"/>
  <c r="G111" i="1"/>
  <c r="K111" i="1"/>
  <c r="M111" i="1" s="1"/>
  <c r="L111" i="1"/>
  <c r="AD111" i="1"/>
  <c r="C112" i="1"/>
  <c r="D112" i="1"/>
  <c r="E112" i="1"/>
  <c r="F112" i="1"/>
  <c r="G112" i="1"/>
  <c r="K112" i="1"/>
  <c r="M112" i="1" s="1"/>
  <c r="L112" i="1"/>
  <c r="AD112" i="1"/>
  <c r="C113" i="1"/>
  <c r="D113" i="1"/>
  <c r="E113" i="1"/>
  <c r="F113" i="1"/>
  <c r="G113" i="1"/>
  <c r="K113" i="1"/>
  <c r="M113" i="1" s="1"/>
  <c r="L113" i="1"/>
  <c r="AD113" i="1"/>
  <c r="C114" i="1"/>
  <c r="D114" i="1"/>
  <c r="E114" i="1"/>
  <c r="F114" i="1"/>
  <c r="G114" i="1"/>
  <c r="K114" i="1"/>
  <c r="M114" i="1" s="1"/>
  <c r="L114" i="1"/>
  <c r="AD114" i="1"/>
  <c r="C115" i="1"/>
  <c r="D115" i="1"/>
  <c r="E115" i="1"/>
  <c r="F115" i="1"/>
  <c r="G115" i="1"/>
  <c r="K115" i="1"/>
  <c r="M115" i="1" s="1"/>
  <c r="L115" i="1"/>
  <c r="AD115" i="1"/>
  <c r="C116" i="1"/>
  <c r="D116" i="1"/>
  <c r="E116" i="1"/>
  <c r="F116" i="1"/>
  <c r="G116" i="1"/>
  <c r="K116" i="1"/>
  <c r="M116" i="1" s="1"/>
  <c r="L116" i="1"/>
  <c r="AD116" i="1"/>
  <c r="C117" i="1"/>
  <c r="D117" i="1"/>
  <c r="E117" i="1"/>
  <c r="F117" i="1"/>
  <c r="G117" i="1"/>
  <c r="K117" i="1"/>
  <c r="M117" i="1" s="1"/>
  <c r="L117" i="1"/>
  <c r="AD117" i="1"/>
  <c r="C118" i="1"/>
  <c r="D118" i="1"/>
  <c r="E118" i="1"/>
  <c r="F118" i="1"/>
  <c r="G118" i="1"/>
  <c r="K118" i="1"/>
  <c r="M118" i="1" s="1"/>
  <c r="L118" i="1"/>
  <c r="AD118" i="1"/>
  <c r="C119" i="1"/>
  <c r="D119" i="1"/>
  <c r="E119" i="1"/>
  <c r="F119" i="1"/>
  <c r="G119" i="1"/>
  <c r="K119" i="1"/>
  <c r="M119" i="1" s="1"/>
  <c r="L119" i="1"/>
  <c r="AD119" i="1"/>
  <c r="C120" i="1"/>
  <c r="D120" i="1"/>
  <c r="E120" i="1"/>
  <c r="F120" i="1"/>
  <c r="G120" i="1"/>
  <c r="K120" i="1"/>
  <c r="M120" i="1" s="1"/>
  <c r="L120" i="1"/>
  <c r="AD120" i="1"/>
  <c r="C121" i="1"/>
  <c r="D121" i="1"/>
  <c r="E121" i="1"/>
  <c r="F121" i="1"/>
  <c r="G121" i="1"/>
  <c r="K121" i="1"/>
  <c r="M121" i="1" s="1"/>
  <c r="L121" i="1"/>
  <c r="AD121" i="1"/>
  <c r="C122" i="1"/>
  <c r="D122" i="1"/>
  <c r="E122" i="1"/>
  <c r="F122" i="1"/>
  <c r="G122" i="1"/>
  <c r="K122" i="1"/>
  <c r="M122" i="1" s="1"/>
  <c r="L122" i="1"/>
  <c r="AD122" i="1"/>
  <c r="N122" i="1" l="1"/>
  <c r="O122" i="1" s="1"/>
  <c r="N162" i="1"/>
  <c r="O162" i="1" s="1"/>
  <c r="N117" i="1"/>
  <c r="O117" i="1" s="1"/>
  <c r="N129" i="1"/>
  <c r="O129" i="1" s="1"/>
  <c r="N126" i="1"/>
  <c r="O126" i="1" s="1"/>
  <c r="N125" i="1"/>
  <c r="O125" i="1" s="1"/>
  <c r="N114" i="1"/>
  <c r="O114" i="1" s="1"/>
  <c r="N154" i="1"/>
  <c r="O154" i="1" s="1"/>
  <c r="N131" i="1"/>
  <c r="O131" i="1" s="1"/>
  <c r="N106" i="1"/>
  <c r="O106" i="1" s="1"/>
  <c r="N146" i="1"/>
  <c r="O146" i="1" s="1"/>
  <c r="N139" i="1"/>
  <c r="O139" i="1" s="1"/>
  <c r="N136" i="1"/>
  <c r="O136" i="1" s="1"/>
  <c r="N134" i="1"/>
  <c r="O134" i="1" s="1"/>
  <c r="N118" i="1"/>
  <c r="O118" i="1" s="1"/>
  <c r="N159" i="1"/>
  <c r="O159" i="1" s="1"/>
  <c r="N156" i="1"/>
  <c r="O156" i="1" s="1"/>
  <c r="N148" i="1"/>
  <c r="O148" i="1" s="1"/>
  <c r="N107" i="1"/>
  <c r="O107" i="1" s="1"/>
  <c r="N110" i="1"/>
  <c r="O110" i="1" s="1"/>
  <c r="N123" i="1"/>
  <c r="O123" i="1" s="1"/>
  <c r="N165" i="1"/>
  <c r="O165" i="1" s="1"/>
  <c r="N112" i="1"/>
  <c r="O112" i="1" s="1"/>
  <c r="N113" i="1"/>
  <c r="O113" i="1" s="1"/>
  <c r="N137" i="1"/>
  <c r="O137" i="1" s="1"/>
  <c r="N133" i="1"/>
  <c r="O133" i="1" s="1"/>
  <c r="N124" i="1"/>
  <c r="O124" i="1" s="1"/>
  <c r="N151" i="1"/>
  <c r="O151" i="1" s="1"/>
  <c r="N105" i="1"/>
  <c r="O105" i="1" s="1"/>
  <c r="N109" i="1"/>
  <c r="O109" i="1" s="1"/>
  <c r="N121" i="1"/>
  <c r="O121" i="1" s="1"/>
  <c r="N120" i="1"/>
  <c r="O120" i="1" s="1"/>
  <c r="N115" i="1"/>
  <c r="O115" i="1" s="1"/>
  <c r="N128" i="1"/>
  <c r="O128" i="1" s="1"/>
  <c r="N143" i="1"/>
  <c r="O143" i="1" s="1"/>
  <c r="N140" i="1"/>
  <c r="O140" i="1" s="1"/>
  <c r="N132" i="1"/>
  <c r="O132" i="1" s="1"/>
  <c r="N164" i="1"/>
  <c r="O164" i="1" s="1"/>
  <c r="N149" i="1"/>
  <c r="O149" i="1" s="1"/>
  <c r="N157" i="1"/>
  <c r="O157" i="1" s="1"/>
  <c r="N141" i="1"/>
  <c r="O141" i="1" s="1"/>
  <c r="N153" i="1"/>
  <c r="O153" i="1" s="1"/>
  <c r="N145" i="1"/>
  <c r="O145" i="1" s="1"/>
  <c r="N161" i="1"/>
  <c r="O161" i="1" s="1"/>
  <c r="N158" i="1"/>
  <c r="O158" i="1" s="1"/>
  <c r="N150" i="1"/>
  <c r="O150" i="1" s="1"/>
  <c r="N142" i="1"/>
  <c r="O142" i="1" s="1"/>
  <c r="N163" i="1"/>
  <c r="O163" i="1" s="1"/>
  <c r="N155" i="1"/>
  <c r="O155" i="1" s="1"/>
  <c r="N147" i="1"/>
  <c r="O147" i="1" s="1"/>
  <c r="N160" i="1"/>
  <c r="O160" i="1" s="1"/>
  <c r="N152" i="1"/>
  <c r="O152" i="1" s="1"/>
  <c r="N144" i="1"/>
  <c r="O144" i="1" s="1"/>
  <c r="N138" i="1"/>
  <c r="O138" i="1" s="1"/>
  <c r="N135" i="1"/>
  <c r="O135" i="1" s="1"/>
  <c r="N130" i="1"/>
  <c r="O130" i="1" s="1"/>
  <c r="N127" i="1"/>
  <c r="O127" i="1" s="1"/>
  <c r="N119" i="1"/>
  <c r="O119" i="1" s="1"/>
  <c r="N111" i="1"/>
  <c r="O111" i="1" s="1"/>
  <c r="N116" i="1"/>
  <c r="O116" i="1" s="1"/>
  <c r="N108" i="1"/>
  <c r="O108" i="1" s="1"/>
  <c r="C38" i="1" l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D96" i="1"/>
  <c r="E96" i="1"/>
  <c r="F96" i="1"/>
  <c r="G96" i="1"/>
  <c r="K96" i="1"/>
  <c r="M96" i="1" s="1"/>
  <c r="L96" i="1"/>
  <c r="AD96" i="1"/>
  <c r="D97" i="1"/>
  <c r="E97" i="1"/>
  <c r="F97" i="1"/>
  <c r="G97" i="1"/>
  <c r="K97" i="1"/>
  <c r="M97" i="1" s="1"/>
  <c r="L97" i="1"/>
  <c r="AD97" i="1"/>
  <c r="D98" i="1"/>
  <c r="E98" i="1"/>
  <c r="F98" i="1"/>
  <c r="G98" i="1"/>
  <c r="K98" i="1"/>
  <c r="M98" i="1" s="1"/>
  <c r="L98" i="1"/>
  <c r="AD98" i="1"/>
  <c r="D99" i="1"/>
  <c r="E99" i="1"/>
  <c r="F99" i="1"/>
  <c r="G99" i="1"/>
  <c r="K99" i="1"/>
  <c r="M99" i="1" s="1"/>
  <c r="L99" i="1"/>
  <c r="AD99" i="1"/>
  <c r="D100" i="1"/>
  <c r="E100" i="1"/>
  <c r="F100" i="1"/>
  <c r="G100" i="1"/>
  <c r="K100" i="1"/>
  <c r="M100" i="1" s="1"/>
  <c r="L100" i="1"/>
  <c r="AD100" i="1"/>
  <c r="D101" i="1"/>
  <c r="E101" i="1"/>
  <c r="F101" i="1"/>
  <c r="G101" i="1"/>
  <c r="K101" i="1"/>
  <c r="M101" i="1" s="1"/>
  <c r="L101" i="1"/>
  <c r="AD101" i="1"/>
  <c r="D102" i="1"/>
  <c r="E102" i="1"/>
  <c r="F102" i="1"/>
  <c r="G102" i="1"/>
  <c r="K102" i="1"/>
  <c r="M102" i="1" s="1"/>
  <c r="L102" i="1"/>
  <c r="AD102" i="1"/>
  <c r="D103" i="1"/>
  <c r="E103" i="1"/>
  <c r="F103" i="1"/>
  <c r="G103" i="1"/>
  <c r="K103" i="1"/>
  <c r="M103" i="1" s="1"/>
  <c r="L103" i="1"/>
  <c r="AD103" i="1"/>
  <c r="D104" i="1"/>
  <c r="E104" i="1"/>
  <c r="F104" i="1"/>
  <c r="G104" i="1"/>
  <c r="K104" i="1"/>
  <c r="M104" i="1" s="1"/>
  <c r="L104" i="1"/>
  <c r="AD104" i="1"/>
  <c r="D17" i="1"/>
  <c r="E17" i="1"/>
  <c r="F17" i="1"/>
  <c r="G17" i="1"/>
  <c r="K17" i="1"/>
  <c r="M17" i="1" s="1"/>
  <c r="L17" i="1"/>
  <c r="AD17" i="1"/>
  <c r="D18" i="1"/>
  <c r="E18" i="1"/>
  <c r="F18" i="1"/>
  <c r="G18" i="1"/>
  <c r="K18" i="1"/>
  <c r="M18" i="1" s="1"/>
  <c r="L18" i="1"/>
  <c r="AD18" i="1"/>
  <c r="D19" i="1"/>
  <c r="E19" i="1"/>
  <c r="F19" i="1"/>
  <c r="G19" i="1"/>
  <c r="K19" i="1"/>
  <c r="M19" i="1" s="1"/>
  <c r="L19" i="1"/>
  <c r="AD19" i="1"/>
  <c r="D20" i="1"/>
  <c r="E20" i="1"/>
  <c r="F20" i="1"/>
  <c r="G20" i="1"/>
  <c r="K20" i="1"/>
  <c r="M20" i="1" s="1"/>
  <c r="L20" i="1"/>
  <c r="AD20" i="1"/>
  <c r="D21" i="1"/>
  <c r="E21" i="1"/>
  <c r="F21" i="1"/>
  <c r="G21" i="1"/>
  <c r="K21" i="1"/>
  <c r="M21" i="1" s="1"/>
  <c r="L21" i="1"/>
  <c r="AD21" i="1"/>
  <c r="D22" i="1"/>
  <c r="E22" i="1"/>
  <c r="F22" i="1"/>
  <c r="G22" i="1"/>
  <c r="K22" i="1"/>
  <c r="M22" i="1" s="1"/>
  <c r="L22" i="1"/>
  <c r="AD22" i="1"/>
  <c r="D23" i="1"/>
  <c r="E23" i="1"/>
  <c r="F23" i="1"/>
  <c r="G23" i="1"/>
  <c r="K23" i="1"/>
  <c r="M23" i="1" s="1"/>
  <c r="L23" i="1"/>
  <c r="AD23" i="1"/>
  <c r="D24" i="1"/>
  <c r="E24" i="1"/>
  <c r="F24" i="1"/>
  <c r="G24" i="1"/>
  <c r="K24" i="1"/>
  <c r="M24" i="1" s="1"/>
  <c r="L24" i="1"/>
  <c r="AD24" i="1"/>
  <c r="D25" i="1"/>
  <c r="E25" i="1"/>
  <c r="F25" i="1"/>
  <c r="G25" i="1"/>
  <c r="K25" i="1"/>
  <c r="M25" i="1" s="1"/>
  <c r="L25" i="1"/>
  <c r="AD25" i="1"/>
  <c r="D26" i="1"/>
  <c r="E26" i="1"/>
  <c r="F26" i="1"/>
  <c r="G26" i="1"/>
  <c r="K26" i="1"/>
  <c r="M26" i="1" s="1"/>
  <c r="L26" i="1"/>
  <c r="AD26" i="1"/>
  <c r="D27" i="1"/>
  <c r="E27" i="1"/>
  <c r="F27" i="1"/>
  <c r="G27" i="1"/>
  <c r="K27" i="1"/>
  <c r="M27" i="1" s="1"/>
  <c r="L27" i="1"/>
  <c r="AD27" i="1"/>
  <c r="D28" i="1"/>
  <c r="E28" i="1"/>
  <c r="F28" i="1"/>
  <c r="G28" i="1"/>
  <c r="K28" i="1"/>
  <c r="M28" i="1" s="1"/>
  <c r="L28" i="1"/>
  <c r="AD28" i="1"/>
  <c r="D29" i="1"/>
  <c r="E29" i="1"/>
  <c r="F29" i="1"/>
  <c r="G29" i="1"/>
  <c r="K29" i="1"/>
  <c r="M29" i="1" s="1"/>
  <c r="L29" i="1"/>
  <c r="AD29" i="1"/>
  <c r="D30" i="1"/>
  <c r="E30" i="1"/>
  <c r="F30" i="1"/>
  <c r="G30" i="1"/>
  <c r="K30" i="1"/>
  <c r="M30" i="1" s="1"/>
  <c r="L30" i="1"/>
  <c r="AD30" i="1"/>
  <c r="D31" i="1"/>
  <c r="E31" i="1"/>
  <c r="F31" i="1"/>
  <c r="G31" i="1"/>
  <c r="K31" i="1"/>
  <c r="M31" i="1" s="1"/>
  <c r="L31" i="1"/>
  <c r="AD31" i="1"/>
  <c r="D32" i="1"/>
  <c r="E32" i="1"/>
  <c r="F32" i="1"/>
  <c r="G32" i="1"/>
  <c r="K32" i="1"/>
  <c r="M32" i="1" s="1"/>
  <c r="L32" i="1"/>
  <c r="AD32" i="1"/>
  <c r="D33" i="1"/>
  <c r="E33" i="1"/>
  <c r="F33" i="1"/>
  <c r="G33" i="1"/>
  <c r="K33" i="1"/>
  <c r="M33" i="1" s="1"/>
  <c r="L33" i="1"/>
  <c r="AD33" i="1"/>
  <c r="D34" i="1"/>
  <c r="E34" i="1"/>
  <c r="F34" i="1"/>
  <c r="G34" i="1"/>
  <c r="K34" i="1"/>
  <c r="M34" i="1" s="1"/>
  <c r="L34" i="1"/>
  <c r="AD34" i="1"/>
  <c r="D35" i="1"/>
  <c r="E35" i="1"/>
  <c r="F35" i="1"/>
  <c r="G35" i="1"/>
  <c r="K35" i="1"/>
  <c r="M35" i="1" s="1"/>
  <c r="L35" i="1"/>
  <c r="AD35" i="1"/>
  <c r="D36" i="1"/>
  <c r="E36" i="1"/>
  <c r="F36" i="1"/>
  <c r="G36" i="1"/>
  <c r="K36" i="1"/>
  <c r="M36" i="1" s="1"/>
  <c r="L36" i="1"/>
  <c r="AD36" i="1"/>
  <c r="D37" i="1"/>
  <c r="E37" i="1"/>
  <c r="F37" i="1"/>
  <c r="G37" i="1"/>
  <c r="K37" i="1"/>
  <c r="M37" i="1" s="1"/>
  <c r="L37" i="1"/>
  <c r="AD37" i="1"/>
  <c r="D38" i="1"/>
  <c r="E38" i="1"/>
  <c r="F38" i="1"/>
  <c r="G38" i="1"/>
  <c r="K38" i="1"/>
  <c r="M38" i="1" s="1"/>
  <c r="L38" i="1"/>
  <c r="AD38" i="1"/>
  <c r="D39" i="1"/>
  <c r="E39" i="1"/>
  <c r="F39" i="1"/>
  <c r="G39" i="1"/>
  <c r="K39" i="1"/>
  <c r="M39" i="1" s="1"/>
  <c r="L39" i="1"/>
  <c r="AD39" i="1"/>
  <c r="D40" i="1"/>
  <c r="E40" i="1"/>
  <c r="F40" i="1"/>
  <c r="G40" i="1"/>
  <c r="K40" i="1"/>
  <c r="M40" i="1" s="1"/>
  <c r="L40" i="1"/>
  <c r="AD40" i="1"/>
  <c r="D41" i="1"/>
  <c r="E41" i="1"/>
  <c r="F41" i="1"/>
  <c r="G41" i="1"/>
  <c r="K41" i="1"/>
  <c r="M41" i="1" s="1"/>
  <c r="L41" i="1"/>
  <c r="AD41" i="1"/>
  <c r="D42" i="1"/>
  <c r="E42" i="1"/>
  <c r="F42" i="1"/>
  <c r="G42" i="1"/>
  <c r="K42" i="1"/>
  <c r="M42" i="1" s="1"/>
  <c r="L42" i="1"/>
  <c r="AD42" i="1"/>
  <c r="D43" i="1"/>
  <c r="E43" i="1"/>
  <c r="F43" i="1"/>
  <c r="G43" i="1"/>
  <c r="K43" i="1"/>
  <c r="M43" i="1" s="1"/>
  <c r="L43" i="1"/>
  <c r="AD43" i="1"/>
  <c r="D44" i="1"/>
  <c r="E44" i="1"/>
  <c r="F44" i="1"/>
  <c r="G44" i="1"/>
  <c r="K44" i="1"/>
  <c r="M44" i="1" s="1"/>
  <c r="L44" i="1"/>
  <c r="AD44" i="1"/>
  <c r="D45" i="1"/>
  <c r="E45" i="1"/>
  <c r="F45" i="1"/>
  <c r="G45" i="1"/>
  <c r="K45" i="1"/>
  <c r="M45" i="1" s="1"/>
  <c r="L45" i="1"/>
  <c r="AD45" i="1"/>
  <c r="D46" i="1"/>
  <c r="E46" i="1"/>
  <c r="F46" i="1"/>
  <c r="G46" i="1"/>
  <c r="K46" i="1"/>
  <c r="M46" i="1" s="1"/>
  <c r="L46" i="1"/>
  <c r="AD46" i="1"/>
  <c r="D47" i="1"/>
  <c r="E47" i="1"/>
  <c r="F47" i="1"/>
  <c r="G47" i="1"/>
  <c r="K47" i="1"/>
  <c r="M47" i="1" s="1"/>
  <c r="L47" i="1"/>
  <c r="AD47" i="1"/>
  <c r="D48" i="1"/>
  <c r="E48" i="1"/>
  <c r="F48" i="1"/>
  <c r="G48" i="1"/>
  <c r="K48" i="1"/>
  <c r="M48" i="1" s="1"/>
  <c r="L48" i="1"/>
  <c r="AD48" i="1"/>
  <c r="D49" i="1"/>
  <c r="E49" i="1"/>
  <c r="F49" i="1"/>
  <c r="G49" i="1"/>
  <c r="K49" i="1"/>
  <c r="M49" i="1" s="1"/>
  <c r="L49" i="1"/>
  <c r="AD49" i="1"/>
  <c r="D50" i="1"/>
  <c r="E50" i="1"/>
  <c r="F50" i="1"/>
  <c r="G50" i="1"/>
  <c r="K50" i="1"/>
  <c r="M50" i="1" s="1"/>
  <c r="L50" i="1"/>
  <c r="AD50" i="1"/>
  <c r="D51" i="1"/>
  <c r="E51" i="1"/>
  <c r="F51" i="1"/>
  <c r="G51" i="1"/>
  <c r="K51" i="1"/>
  <c r="M51" i="1" s="1"/>
  <c r="L51" i="1"/>
  <c r="AD51" i="1"/>
  <c r="D52" i="1"/>
  <c r="E52" i="1"/>
  <c r="F52" i="1"/>
  <c r="G52" i="1"/>
  <c r="K52" i="1"/>
  <c r="M52" i="1" s="1"/>
  <c r="L52" i="1"/>
  <c r="AD52" i="1"/>
  <c r="D53" i="1"/>
  <c r="E53" i="1"/>
  <c r="F53" i="1"/>
  <c r="G53" i="1"/>
  <c r="K53" i="1"/>
  <c r="M53" i="1" s="1"/>
  <c r="L53" i="1"/>
  <c r="AD53" i="1"/>
  <c r="D54" i="1"/>
  <c r="E54" i="1"/>
  <c r="F54" i="1"/>
  <c r="G54" i="1"/>
  <c r="K54" i="1"/>
  <c r="M54" i="1" s="1"/>
  <c r="L54" i="1"/>
  <c r="AD54" i="1"/>
  <c r="D55" i="1"/>
  <c r="E55" i="1"/>
  <c r="F55" i="1"/>
  <c r="G55" i="1"/>
  <c r="K55" i="1"/>
  <c r="M55" i="1" s="1"/>
  <c r="L55" i="1"/>
  <c r="AD55" i="1"/>
  <c r="D56" i="1"/>
  <c r="E56" i="1"/>
  <c r="F56" i="1"/>
  <c r="G56" i="1"/>
  <c r="K56" i="1"/>
  <c r="M56" i="1" s="1"/>
  <c r="L56" i="1"/>
  <c r="AD56" i="1"/>
  <c r="D57" i="1"/>
  <c r="E57" i="1"/>
  <c r="F57" i="1"/>
  <c r="G57" i="1"/>
  <c r="K57" i="1"/>
  <c r="M57" i="1" s="1"/>
  <c r="L57" i="1"/>
  <c r="AD57" i="1"/>
  <c r="D58" i="1"/>
  <c r="E58" i="1"/>
  <c r="F58" i="1"/>
  <c r="G58" i="1"/>
  <c r="K58" i="1"/>
  <c r="M58" i="1" s="1"/>
  <c r="L58" i="1"/>
  <c r="AD58" i="1"/>
  <c r="D59" i="1"/>
  <c r="E59" i="1"/>
  <c r="F59" i="1"/>
  <c r="G59" i="1"/>
  <c r="K59" i="1"/>
  <c r="M59" i="1" s="1"/>
  <c r="L59" i="1"/>
  <c r="AD59" i="1"/>
  <c r="D60" i="1"/>
  <c r="E60" i="1"/>
  <c r="F60" i="1"/>
  <c r="G60" i="1"/>
  <c r="K60" i="1"/>
  <c r="M60" i="1" s="1"/>
  <c r="L60" i="1"/>
  <c r="AD60" i="1"/>
  <c r="D61" i="1"/>
  <c r="E61" i="1"/>
  <c r="F61" i="1"/>
  <c r="G61" i="1"/>
  <c r="K61" i="1"/>
  <c r="M61" i="1" s="1"/>
  <c r="L61" i="1"/>
  <c r="AD61" i="1"/>
  <c r="D62" i="1"/>
  <c r="E62" i="1"/>
  <c r="F62" i="1"/>
  <c r="G62" i="1"/>
  <c r="K62" i="1"/>
  <c r="M62" i="1" s="1"/>
  <c r="L62" i="1"/>
  <c r="AD62" i="1"/>
  <c r="D63" i="1"/>
  <c r="E63" i="1"/>
  <c r="F63" i="1"/>
  <c r="G63" i="1"/>
  <c r="K63" i="1"/>
  <c r="M63" i="1" s="1"/>
  <c r="L63" i="1"/>
  <c r="AD63" i="1"/>
  <c r="D64" i="1"/>
  <c r="E64" i="1"/>
  <c r="F64" i="1"/>
  <c r="G64" i="1"/>
  <c r="K64" i="1"/>
  <c r="M64" i="1" s="1"/>
  <c r="L64" i="1"/>
  <c r="AD64" i="1"/>
  <c r="D65" i="1"/>
  <c r="E65" i="1"/>
  <c r="F65" i="1"/>
  <c r="G65" i="1"/>
  <c r="K65" i="1"/>
  <c r="M65" i="1" s="1"/>
  <c r="L65" i="1"/>
  <c r="AD65" i="1"/>
  <c r="D66" i="1"/>
  <c r="E66" i="1"/>
  <c r="F66" i="1"/>
  <c r="G66" i="1"/>
  <c r="K66" i="1"/>
  <c r="M66" i="1" s="1"/>
  <c r="L66" i="1"/>
  <c r="AD66" i="1"/>
  <c r="D67" i="1"/>
  <c r="E67" i="1"/>
  <c r="F67" i="1"/>
  <c r="G67" i="1"/>
  <c r="K67" i="1"/>
  <c r="M67" i="1" s="1"/>
  <c r="L67" i="1"/>
  <c r="AD67" i="1"/>
  <c r="D68" i="1"/>
  <c r="E68" i="1"/>
  <c r="F68" i="1"/>
  <c r="G68" i="1"/>
  <c r="K68" i="1"/>
  <c r="M68" i="1" s="1"/>
  <c r="L68" i="1"/>
  <c r="AD68" i="1"/>
  <c r="D69" i="1"/>
  <c r="E69" i="1"/>
  <c r="F69" i="1"/>
  <c r="G69" i="1"/>
  <c r="K69" i="1"/>
  <c r="M69" i="1" s="1"/>
  <c r="L69" i="1"/>
  <c r="AD69" i="1"/>
  <c r="D70" i="1"/>
  <c r="E70" i="1"/>
  <c r="F70" i="1"/>
  <c r="G70" i="1"/>
  <c r="K70" i="1"/>
  <c r="M70" i="1" s="1"/>
  <c r="L70" i="1"/>
  <c r="AD70" i="1"/>
  <c r="D71" i="1"/>
  <c r="E71" i="1"/>
  <c r="F71" i="1"/>
  <c r="G71" i="1"/>
  <c r="K71" i="1"/>
  <c r="M71" i="1" s="1"/>
  <c r="L71" i="1"/>
  <c r="AD71" i="1"/>
  <c r="D72" i="1"/>
  <c r="E72" i="1"/>
  <c r="F72" i="1"/>
  <c r="G72" i="1"/>
  <c r="K72" i="1"/>
  <c r="M72" i="1" s="1"/>
  <c r="L72" i="1"/>
  <c r="AD72" i="1"/>
  <c r="D73" i="1"/>
  <c r="E73" i="1"/>
  <c r="F73" i="1"/>
  <c r="G73" i="1"/>
  <c r="K73" i="1"/>
  <c r="M73" i="1" s="1"/>
  <c r="L73" i="1"/>
  <c r="AD73" i="1"/>
  <c r="D74" i="1"/>
  <c r="E74" i="1"/>
  <c r="F74" i="1"/>
  <c r="G74" i="1"/>
  <c r="K74" i="1"/>
  <c r="M74" i="1" s="1"/>
  <c r="L74" i="1"/>
  <c r="AD74" i="1"/>
  <c r="D75" i="1"/>
  <c r="E75" i="1"/>
  <c r="F75" i="1"/>
  <c r="G75" i="1"/>
  <c r="K75" i="1"/>
  <c r="M75" i="1" s="1"/>
  <c r="L75" i="1"/>
  <c r="AD75" i="1"/>
  <c r="D76" i="1"/>
  <c r="E76" i="1"/>
  <c r="F76" i="1"/>
  <c r="G76" i="1"/>
  <c r="K76" i="1"/>
  <c r="M76" i="1" s="1"/>
  <c r="L76" i="1"/>
  <c r="AD76" i="1"/>
  <c r="D77" i="1"/>
  <c r="E77" i="1"/>
  <c r="F77" i="1"/>
  <c r="G77" i="1"/>
  <c r="K77" i="1"/>
  <c r="M77" i="1" s="1"/>
  <c r="L77" i="1"/>
  <c r="AD77" i="1"/>
  <c r="D78" i="1"/>
  <c r="E78" i="1"/>
  <c r="F78" i="1"/>
  <c r="G78" i="1"/>
  <c r="K78" i="1"/>
  <c r="M78" i="1" s="1"/>
  <c r="L78" i="1"/>
  <c r="AD78" i="1"/>
  <c r="D79" i="1"/>
  <c r="E79" i="1"/>
  <c r="F79" i="1"/>
  <c r="G79" i="1"/>
  <c r="K79" i="1"/>
  <c r="M79" i="1" s="1"/>
  <c r="L79" i="1"/>
  <c r="AD79" i="1"/>
  <c r="D80" i="1"/>
  <c r="E80" i="1"/>
  <c r="F80" i="1"/>
  <c r="G80" i="1"/>
  <c r="K80" i="1"/>
  <c r="M80" i="1" s="1"/>
  <c r="L80" i="1"/>
  <c r="AD80" i="1"/>
  <c r="D81" i="1"/>
  <c r="E81" i="1"/>
  <c r="F81" i="1"/>
  <c r="G81" i="1"/>
  <c r="K81" i="1"/>
  <c r="M81" i="1" s="1"/>
  <c r="L81" i="1"/>
  <c r="AD81" i="1"/>
  <c r="D82" i="1"/>
  <c r="E82" i="1"/>
  <c r="F82" i="1"/>
  <c r="G82" i="1"/>
  <c r="K82" i="1"/>
  <c r="M82" i="1" s="1"/>
  <c r="L82" i="1"/>
  <c r="AD82" i="1"/>
  <c r="D83" i="1"/>
  <c r="E83" i="1"/>
  <c r="F83" i="1"/>
  <c r="G83" i="1"/>
  <c r="K83" i="1"/>
  <c r="M83" i="1" s="1"/>
  <c r="L83" i="1"/>
  <c r="AD83" i="1"/>
  <c r="D84" i="1"/>
  <c r="E84" i="1"/>
  <c r="F84" i="1"/>
  <c r="G84" i="1"/>
  <c r="K84" i="1"/>
  <c r="M84" i="1" s="1"/>
  <c r="L84" i="1"/>
  <c r="AD84" i="1"/>
  <c r="D85" i="1"/>
  <c r="E85" i="1"/>
  <c r="F85" i="1"/>
  <c r="G85" i="1"/>
  <c r="K85" i="1"/>
  <c r="M85" i="1" s="1"/>
  <c r="L85" i="1"/>
  <c r="AD85" i="1"/>
  <c r="D86" i="1"/>
  <c r="E86" i="1"/>
  <c r="F86" i="1"/>
  <c r="G86" i="1"/>
  <c r="K86" i="1"/>
  <c r="M86" i="1" s="1"/>
  <c r="L86" i="1"/>
  <c r="AD86" i="1"/>
  <c r="D87" i="1"/>
  <c r="E87" i="1"/>
  <c r="F87" i="1"/>
  <c r="G87" i="1"/>
  <c r="K87" i="1"/>
  <c r="M87" i="1" s="1"/>
  <c r="L87" i="1"/>
  <c r="AD87" i="1"/>
  <c r="D88" i="1"/>
  <c r="E88" i="1"/>
  <c r="F88" i="1"/>
  <c r="G88" i="1"/>
  <c r="K88" i="1"/>
  <c r="M88" i="1" s="1"/>
  <c r="L88" i="1"/>
  <c r="AD88" i="1"/>
  <c r="D89" i="1"/>
  <c r="E89" i="1"/>
  <c r="F89" i="1"/>
  <c r="G89" i="1"/>
  <c r="K89" i="1"/>
  <c r="M89" i="1" s="1"/>
  <c r="L89" i="1"/>
  <c r="AD89" i="1"/>
  <c r="D90" i="1"/>
  <c r="E90" i="1"/>
  <c r="F90" i="1"/>
  <c r="G90" i="1"/>
  <c r="K90" i="1"/>
  <c r="M90" i="1" s="1"/>
  <c r="L90" i="1"/>
  <c r="AD90" i="1"/>
  <c r="D91" i="1"/>
  <c r="E91" i="1"/>
  <c r="F91" i="1"/>
  <c r="G91" i="1"/>
  <c r="K91" i="1"/>
  <c r="M91" i="1" s="1"/>
  <c r="L91" i="1"/>
  <c r="AD91" i="1"/>
  <c r="D92" i="1"/>
  <c r="E92" i="1"/>
  <c r="F92" i="1"/>
  <c r="G92" i="1"/>
  <c r="K92" i="1"/>
  <c r="M92" i="1" s="1"/>
  <c r="L92" i="1"/>
  <c r="AD92" i="1"/>
  <c r="D93" i="1"/>
  <c r="E93" i="1"/>
  <c r="F93" i="1"/>
  <c r="G93" i="1"/>
  <c r="K93" i="1"/>
  <c r="M93" i="1" s="1"/>
  <c r="L93" i="1"/>
  <c r="AD93" i="1"/>
  <c r="D94" i="1"/>
  <c r="E94" i="1"/>
  <c r="F94" i="1"/>
  <c r="G94" i="1"/>
  <c r="K94" i="1"/>
  <c r="M94" i="1" s="1"/>
  <c r="L94" i="1"/>
  <c r="AD94" i="1"/>
  <c r="D95" i="1"/>
  <c r="E95" i="1"/>
  <c r="F95" i="1"/>
  <c r="G95" i="1"/>
  <c r="K95" i="1"/>
  <c r="M95" i="1" s="1"/>
  <c r="L95" i="1"/>
  <c r="AD95" i="1"/>
  <c r="N169" i="1"/>
  <c r="N23" i="1" l="1"/>
  <c r="O23" i="1" s="1"/>
  <c r="N89" i="1"/>
  <c r="O89" i="1" s="1"/>
  <c r="N42" i="1"/>
  <c r="O42" i="1" s="1"/>
  <c r="N95" i="1"/>
  <c r="O95" i="1" s="1"/>
  <c r="N84" i="1"/>
  <c r="O84" i="1" s="1"/>
  <c r="N29" i="1"/>
  <c r="O29" i="1" s="1"/>
  <c r="N64" i="1"/>
  <c r="O64" i="1" s="1"/>
  <c r="N44" i="1"/>
  <c r="O44" i="1" s="1"/>
  <c r="N74" i="1"/>
  <c r="O74" i="1" s="1"/>
  <c r="N67" i="1"/>
  <c r="O67" i="1" s="1"/>
  <c r="N76" i="1"/>
  <c r="O76" i="1" s="1"/>
  <c r="N79" i="1"/>
  <c r="N32" i="1"/>
  <c r="O32" i="1" s="1"/>
  <c r="N25" i="1"/>
  <c r="O25" i="1" s="1"/>
  <c r="N38" i="1"/>
  <c r="O38" i="1" s="1"/>
  <c r="N26" i="1"/>
  <c r="O26" i="1" s="1"/>
  <c r="N93" i="1"/>
  <c r="O93" i="1" s="1"/>
  <c r="N57" i="1"/>
  <c r="O57" i="1" s="1"/>
  <c r="N54" i="1"/>
  <c r="O54" i="1" s="1"/>
  <c r="N28" i="1"/>
  <c r="O28" i="1" s="1"/>
  <c r="N19" i="1"/>
  <c r="O19" i="1" s="1"/>
  <c r="N45" i="1"/>
  <c r="O45" i="1" s="1"/>
  <c r="N47" i="1"/>
  <c r="O47" i="1" s="1"/>
  <c r="N35" i="1"/>
  <c r="O35" i="1" s="1"/>
  <c r="N70" i="1"/>
  <c r="O70" i="1" s="1"/>
  <c r="N31" i="1"/>
  <c r="O31" i="1" s="1"/>
  <c r="N77" i="1"/>
  <c r="O77" i="1" s="1"/>
  <c r="N36" i="1"/>
  <c r="O36" i="1" s="1"/>
  <c r="N55" i="1"/>
  <c r="O55" i="1" s="1"/>
  <c r="N92" i="1"/>
  <c r="O92" i="1" s="1"/>
  <c r="N90" i="1"/>
  <c r="O90" i="1" s="1"/>
  <c r="N73" i="1"/>
  <c r="O73" i="1" s="1"/>
  <c r="N52" i="1"/>
  <c r="O52" i="1" s="1"/>
  <c r="N51" i="1"/>
  <c r="O51" i="1" s="1"/>
  <c r="N48" i="1"/>
  <c r="O48" i="1" s="1"/>
  <c r="N102" i="1"/>
  <c r="O102" i="1" s="1"/>
  <c r="N99" i="1"/>
  <c r="O99" i="1" s="1"/>
  <c r="N22" i="1"/>
  <c r="O22" i="1" s="1"/>
  <c r="N94" i="1"/>
  <c r="O94" i="1" s="1"/>
  <c r="O79" i="1"/>
  <c r="N71" i="1"/>
  <c r="O71" i="1" s="1"/>
  <c r="N96" i="1"/>
  <c r="O96" i="1" s="1"/>
  <c r="N87" i="1"/>
  <c r="O87" i="1" s="1"/>
  <c r="N68" i="1"/>
  <c r="O68" i="1" s="1"/>
  <c r="N98" i="1"/>
  <c r="O98" i="1" s="1"/>
  <c r="N86" i="1"/>
  <c r="O86" i="1" s="1"/>
  <c r="N61" i="1"/>
  <c r="O61" i="1" s="1"/>
  <c r="N101" i="1"/>
  <c r="O101" i="1" s="1"/>
  <c r="N63" i="1"/>
  <c r="O63" i="1" s="1"/>
  <c r="N83" i="1"/>
  <c r="O83" i="1" s="1"/>
  <c r="N80" i="1"/>
  <c r="O80" i="1" s="1"/>
  <c r="N60" i="1"/>
  <c r="O60" i="1" s="1"/>
  <c r="N58" i="1"/>
  <c r="O58" i="1" s="1"/>
  <c r="N41" i="1"/>
  <c r="O41" i="1" s="1"/>
  <c r="N104" i="1"/>
  <c r="O104" i="1" s="1"/>
  <c r="N39" i="1"/>
  <c r="O39" i="1" s="1"/>
  <c r="N20" i="1"/>
  <c r="O20" i="1" s="1"/>
  <c r="N100" i="1"/>
  <c r="O100" i="1" s="1"/>
  <c r="N97" i="1"/>
  <c r="O97" i="1" s="1"/>
  <c r="N103" i="1"/>
  <c r="O103" i="1" s="1"/>
  <c r="N81" i="1"/>
  <c r="O81" i="1" s="1"/>
  <c r="N78" i="1"/>
  <c r="O78" i="1" s="1"/>
  <c r="N65" i="1"/>
  <c r="O65" i="1" s="1"/>
  <c r="N62" i="1"/>
  <c r="O62" i="1" s="1"/>
  <c r="N49" i="1"/>
  <c r="O49" i="1" s="1"/>
  <c r="N46" i="1"/>
  <c r="O46" i="1" s="1"/>
  <c r="N33" i="1"/>
  <c r="O33" i="1" s="1"/>
  <c r="N30" i="1"/>
  <c r="O30" i="1" s="1"/>
  <c r="N17" i="1"/>
  <c r="O17" i="1" s="1"/>
  <c r="N85" i="1"/>
  <c r="O85" i="1" s="1"/>
  <c r="N82" i="1"/>
  <c r="O82" i="1" s="1"/>
  <c r="N69" i="1"/>
  <c r="O69" i="1" s="1"/>
  <c r="N66" i="1"/>
  <c r="O66" i="1" s="1"/>
  <c r="N53" i="1"/>
  <c r="O53" i="1" s="1"/>
  <c r="N50" i="1"/>
  <c r="O50" i="1" s="1"/>
  <c r="N37" i="1"/>
  <c r="O37" i="1" s="1"/>
  <c r="N34" i="1"/>
  <c r="O34" i="1" s="1"/>
  <c r="N21" i="1"/>
  <c r="O21" i="1" s="1"/>
  <c r="N18" i="1"/>
  <c r="O18" i="1" s="1"/>
  <c r="N91" i="1"/>
  <c r="O91" i="1" s="1"/>
  <c r="N88" i="1"/>
  <c r="O88" i="1" s="1"/>
  <c r="N75" i="1"/>
  <c r="O75" i="1" s="1"/>
  <c r="N72" i="1"/>
  <c r="O72" i="1" s="1"/>
  <c r="N59" i="1"/>
  <c r="O59" i="1" s="1"/>
  <c r="N56" i="1"/>
  <c r="O56" i="1" s="1"/>
  <c r="N43" i="1"/>
  <c r="O43" i="1" s="1"/>
  <c r="N40" i="1"/>
  <c r="O40" i="1" s="1"/>
  <c r="N27" i="1"/>
  <c r="O27" i="1" s="1"/>
  <c r="N24" i="1"/>
  <c r="O24" i="1" s="1"/>
  <c r="E16" i="1"/>
  <c r="E15" i="1"/>
  <c r="AD16" i="1"/>
  <c r="G16" i="1"/>
  <c r="L16" i="1"/>
  <c r="K16" i="1"/>
  <c r="M16" i="1" s="1"/>
  <c r="F16" i="1"/>
  <c r="D16" i="1"/>
  <c r="AD15" i="1"/>
  <c r="G15" i="1"/>
  <c r="K15" i="1"/>
  <c r="M15" i="1" s="1"/>
  <c r="F15" i="1"/>
  <c r="D15" i="1"/>
  <c r="C15" i="1"/>
  <c r="AD168" i="1" l="1"/>
  <c r="N15" i="1"/>
  <c r="O15" i="1" s="1"/>
  <c r="N16" i="1"/>
  <c r="O16" i="1" s="1"/>
  <c r="O168" i="1" l="1"/>
  <c r="O169" i="1" s="1"/>
  <c r="O170" i="1" s="1"/>
  <c r="AD169" i="1"/>
  <c r="AD170" i="1"/>
</calcChain>
</file>

<file path=xl/sharedStrings.xml><?xml version="1.0" encoding="utf-8"?>
<sst xmlns="http://schemas.openxmlformats.org/spreadsheetml/2006/main" count="1570" uniqueCount="207">
  <si>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</si>
  <si>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</si>
  <si>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</si>
  <si>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</si>
  <si>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</si>
  <si>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Производитель продукции</t>
  </si>
  <si>
    <t>Ед. изм.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</si>
  <si>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</si>
  <si>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</si>
  <si>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</si>
  <si>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</si>
  <si>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</si>
  <si>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</si>
  <si>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</si>
  <si>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</si>
  <si>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</si>
  <si>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</si>
  <si>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</si>
  <si>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t>(подпись)</t>
  </si>
  <si>
    <t>М.П.</t>
  </si>
  <si>
    <t>(И.О. Фамилия)</t>
  </si>
  <si>
    <t>…</t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</si>
  <si>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  <r>
      <rPr>
        <b/>
        <sz val="12"/>
        <color theme="1"/>
        <rFont val="Times New Roman"/>
        <family val="1"/>
      </rPr>
      <t>:</t>
    </r>
  </si>
  <si>
    <r>
      <t xml:space="preserve">НМЦ единицы продукции </t>
    </r>
    <r>
      <rPr>
        <b/>
        <sz val="12"/>
        <color theme="4"/>
        <rFont val="Times New Roman"/>
        <family val="1"/>
      </rPr>
      <t>(Nед)</t>
    </r>
    <r>
      <rPr>
        <b/>
        <sz val="12"/>
        <color theme="1"/>
        <rFont val="Times New Roman"/>
        <family val="1"/>
      </rPr>
      <t>,
руб. без НДС</t>
    </r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</si>
  <si>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</si>
  <si>
    <t>да</t>
  </si>
  <si>
    <t>от «___» __________ 202__ г. № _____</t>
  </si>
  <si>
    <t>Применение понижающего коэффициента
(да / нет)</t>
  </si>
  <si>
    <t>(должность подписавшего)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</si>
  <si>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</si>
  <si>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</si>
  <si>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</si>
  <si>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</si>
  <si>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</si>
  <si>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предоставляется</t>
  </si>
  <si>
    <t>Национальный режим не предоставляется – минимальная обязательная доля</t>
  </si>
  <si>
    <t>Закупаемое
количество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</si>
  <si>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</si>
  <si>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Применение законодательства
о национальном режиме (ст. 3.1-4 Закона 223-ФЗ, ПП 1875)</t>
  </si>
  <si>
    <t>Страна происхождения предлагаемого товара /
страна регистрации лица выполняющего работу, оказывающего услугу</t>
  </si>
  <si>
    <t>столбцы 6, 7</t>
  </si>
  <si>
    <t>не применимо</t>
  </si>
  <si>
    <r>
      <t xml:space="preserve">Предлагаемая цена одной единицы продукции
(в т.ч. с учетом понижающего коэффициента: 
</t>
    </r>
    <r>
      <rPr>
        <b/>
        <sz val="12"/>
        <color rgb="FF0070C0"/>
        <rFont val="Times New Roman"/>
        <family val="1"/>
        <charset val="204"/>
      </rPr>
      <t>P = Nед × K</t>
    </r>
    <r>
      <rPr>
        <b/>
        <sz val="12"/>
        <color theme="1"/>
        <rFont val="Times New Roman"/>
        <family val="1"/>
      </rPr>
      <t xml:space="preserve">),
руб. без НДС
</t>
    </r>
    <r>
      <rPr>
        <b/>
        <sz val="12"/>
        <color rgb="FF0070C0"/>
        <rFont val="Times New Roman"/>
        <family val="1"/>
        <charset val="204"/>
      </rPr>
      <t xml:space="preserve"> </t>
    </r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</si>
  <si>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</si>
  <si>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Примечание*</t>
  </si>
  <si>
    <t>столбец 6, столбец 7 (при наличии информации)</t>
  </si>
  <si>
    <t>Требования к подтверждающим документам установлены в Технических требованиях</t>
  </si>
  <si>
    <t>Товар отсутствует в реестре</t>
  </si>
  <si>
    <t xml:space="preserve"> -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</si>
  <si>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</si>
  <si>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 xml:space="preserve">[Участник заполняет ячейки,  в том числе ячейки в столбцах 6 и 7 (в соответствии с требованиями столбца 7 Структуры НМЦ), 8, 12, 13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/>
        <u/>
        <sz val="12"/>
        <color theme="1"/>
        <rFont val="Times New Roman"/>
        <family val="1"/>
        <charset val="204"/>
      </rPr>
      <t>Примечание: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color theme="1"/>
        <rFont val="Times New Roman"/>
        <family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rFont val="Times New Roman"/>
        <family val="1"/>
      </rPr>
      <t xml:space="preserve">  – по таким позициям Участник дает свое ценовое предложение</t>
    </r>
    <r>
      <rPr>
        <i/>
        <sz val="12"/>
        <color theme="1"/>
        <rFont val="Times New Roman"/>
        <family val="1"/>
      </rPr>
      <t xml:space="preserve">.
В столбце 12 при необходимости указать коррективную ставку НДС в процентах]
</t>
    </r>
    <r>
      <rPr>
        <i/>
        <u/>
        <sz val="14"/>
        <color theme="1"/>
        <rFont val="Times New Roman"/>
        <family val="1"/>
        <charset val="204"/>
      </rPr>
      <t xml:space="preserve">ВНИМАНИЕ: </t>
    </r>
    <r>
      <rPr>
        <i/>
        <u/>
        <sz val="12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</si>
  <si>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Ноутбук HP EliteBook Folio 1030 G1: восстановление корпуса/замена петель ноутбука.</t>
  </si>
  <si>
    <t>Ноутбук HP EliteBook Folio 1030 G1: замена аккумуляторной батареи.</t>
  </si>
  <si>
    <t>Ноутбук HP EliteBook Folio 1030 G1: замена матрицы.</t>
  </si>
  <si>
    <t>Ноутбук HP EliteBook Folio 1030 G1: замена клавиатуры.</t>
  </si>
  <si>
    <t>Ноутбук HP EliteBook Folio 1030 G1: замена материнской платы.</t>
  </si>
  <si>
    <t>Ноутбук HP EliteBook Folio 1030 G1: сброс пароля BIOS/UEFI</t>
  </si>
  <si>
    <t>Ноутбук HP EliteBook X360 1030 G3: восстановление корпуса/замена петель ноутбука.</t>
  </si>
  <si>
    <t>Ноутбук HP EliteBook X360 1030 G3: замена аккумуляторной батареи.</t>
  </si>
  <si>
    <t>Ноутбук HP EliteBook X360 1030 G3: замена матрицы.</t>
  </si>
  <si>
    <t>Ноутбук HP EliteBook X360 1030 G3: замена клавиатуры.</t>
  </si>
  <si>
    <t>Ноутбук HP EliteBook X360 1030 G3: замена материнской платы.</t>
  </si>
  <si>
    <t>Ноутбук HP EliteBook X360 1030 G3: сброс пароля BIOS/UEFI</t>
  </si>
  <si>
    <t>Ноутбук HP T14s: восстановление корпуса/замена петель ноутбука.</t>
  </si>
  <si>
    <t>Ноутбук HP T14s: замена аккумуляторной батареи.</t>
  </si>
  <si>
    <t>Ноутбук HP T14s: замена матрицы.</t>
  </si>
  <si>
    <t>Ноутбук HP T14s: замена клавиатуры.</t>
  </si>
  <si>
    <t>Ноутбук HP T14s: замена материнской платы.</t>
  </si>
  <si>
    <t>Ноутбук HP T14s: сброс пароля BIOS/UEFI</t>
  </si>
  <si>
    <t>Ноутбук HP EliteBook X360 1030 G8: восстановление корпуса/замена петель ноутбука.</t>
  </si>
  <si>
    <t>Ноутбук HP EliteBook X360 1030 G8: замена аккумуляторной батареи.</t>
  </si>
  <si>
    <t>Ноутбук HP EliteBook X360 1030 G8: замена матрицы.</t>
  </si>
  <si>
    <t>Ноутбук HP EliteBook X360 1030 G8: замена клавиатуры.</t>
  </si>
  <si>
    <t>Ноутбук HP EliteBook X360 1030 G8: замена материнской платы.</t>
  </si>
  <si>
    <t>Ноутбук HP EliteBook X360 1030 G8: сброс пароля BIOS/UEFI</t>
  </si>
  <si>
    <t>Ноутбук HP EliteBook 840 G10 819A7EA: восстановление корпуса/замена петель ноутбука.</t>
  </si>
  <si>
    <t>Ноутбук HP EliteBook 840 G10 819A7EA: замена аккумуляторной батареи.</t>
  </si>
  <si>
    <t>Ноутбук HP EliteBook 840 G10 819A7EA: замена матрицы.</t>
  </si>
  <si>
    <t>Ноутбук HP EliteBook 840 G10 819A7EA: замена клавиатуры.</t>
  </si>
  <si>
    <t>Ноутбук HP EliteBook 840 G10 819A7EA: замена материнской платы.</t>
  </si>
  <si>
    <t>Ноутбук HP EliteBook 840 G10 819A7EA: сброс пароля BIOS/UEFI</t>
  </si>
  <si>
    <t>Ноутбук Lenovo ThinkPad X260: восстановление корпуса/замена петель ноутбука.</t>
  </si>
  <si>
    <t>Ноутбук Lenovo ThinkPad X260: замена аккумуляторной батареи.</t>
  </si>
  <si>
    <t>Ноутбук Lenovo ThinkPad X260: замена матрицы.</t>
  </si>
  <si>
    <t>Ноутбук Lenovo ThinkPad X260: замена клавиатуры.</t>
  </si>
  <si>
    <t>Ноутбук Lenovo ThinkPad X260: замена материнской платы</t>
  </si>
  <si>
    <t>Ноутбук Lenovo ThinkPad X260: сброс пароля BIOS/UEFI</t>
  </si>
  <si>
    <t>Ноутбук Lenovo ThinkPad X270: восстановление корпуса/замена петель ноутбука.</t>
  </si>
  <si>
    <t>Ноутбук Lenovo ThinkPad X270: замена аккумуляторной батареи.</t>
  </si>
  <si>
    <t>Ноутбук Lenovo ThinkPad X270: замена матрицы.</t>
  </si>
  <si>
    <t>Ноутбук Lenovo ThinkPad X270: замена клавиатуры.</t>
  </si>
  <si>
    <t>Ноутбук Lenovo ThinkPad X270: замена материнской платы</t>
  </si>
  <si>
    <t>Ноутбук Lenovo ThinkPad X270: сброс пароля BIOS/UEFI</t>
  </si>
  <si>
    <t>Ноутбук Lenovo T480s: восстановление корпуса/замена петель ноутбука.</t>
  </si>
  <si>
    <t>Ноутбук Lenovo T480s: замена аккумуляторной батареи.</t>
  </si>
  <si>
    <t>Ноутбук Lenovo T480s: замена матрицы.</t>
  </si>
  <si>
    <t>Ноутбук Lenovo T480s: замена клавиатуры.</t>
  </si>
  <si>
    <t>Ноутбук Lenovo T480s: замена материнской платы</t>
  </si>
  <si>
    <t>Ноутбук Lenovo T480s: сброс пароля BIOS/UEFI</t>
  </si>
  <si>
    <t>Ноутбук Lenovo Ideapad L340: восстановление корпуса/замена петель ноутбука.</t>
  </si>
  <si>
    <t>Ноутбук Lenovo Ideapad L340: замена аккумуляторной батареи.</t>
  </si>
  <si>
    <t>Ноутбук Lenovo Ideapad L340: замена матрицы.</t>
  </si>
  <si>
    <t>Ноутбук Lenovo Ideapad L340: замена клавиатуры.</t>
  </si>
  <si>
    <t>Ноутбук Lenovo Ideapad L340: замена материнской платы</t>
  </si>
  <si>
    <t>Ноутбук Lenovo Ideapad L340: сброс пароля BIOS/UEFI</t>
  </si>
  <si>
    <t>Ноутбук Гравитон Н15И-ТП: восстановление корпуса/замена петель ноутбука.</t>
  </si>
  <si>
    <t>Ноутбук Гравитон Н15И-ТП: замена аккумуляторной батареи.</t>
  </si>
  <si>
    <t>Ноутбук Гравитон Н15И-ТП: замена матрицы.</t>
  </si>
  <si>
    <t>Ноутбук Гравитон Н15И-ТП: замена клавиатуры.</t>
  </si>
  <si>
    <t>Ноутбук Гравитон Н15И-ТП: замена материнской платы.</t>
  </si>
  <si>
    <t>Ноутбук Гравитон Н15И-ТП: сброс пароля BIOS/UEFI</t>
  </si>
  <si>
    <t>Ноутбук Dell Latitude 3410: восстановление корпуса/замена петель ноутбука.</t>
  </si>
  <si>
    <t>Ноутбук Dell Latitude 3410: замена аккумуляторной батареи.</t>
  </si>
  <si>
    <t>Ноутбук Dell Latitude 3410: замена матрицы.</t>
  </si>
  <si>
    <t>Ноутбук Dell Latitude 3410: замена клавиатуры.</t>
  </si>
  <si>
    <t>Ноутбук Dell Latitude 3410: замена материнской платы.</t>
  </si>
  <si>
    <t>Ноутбук Dell Latitude 3410: сброс пароля BIOS/UEFI</t>
  </si>
  <si>
    <t>Ноутбук ASUS Zenbook UX331FN-EM061T: восстановление корпуса/замена петель ноутбука.</t>
  </si>
  <si>
    <t>Ноутбук ASUS Zenbook UX331FN-EM061T : замена аккумуляторной батареи.</t>
  </si>
  <si>
    <t>Ноутбук ASUS Zenbook UX331FN-EM061T : замена матрицы.</t>
  </si>
  <si>
    <t>Ноутбук ASUS Zenbook UX331FN-EM061T : замена клавиатуры.</t>
  </si>
  <si>
    <t>Ноутбук ASUS Zenbook UX331FN-EM061T : замена материнской платы.</t>
  </si>
  <si>
    <t>Ноутбук ASUS Zenbook UX331FN-EM061T : сброс пароля BIOS/UEFI</t>
  </si>
  <si>
    <t>Ноутбук Aquarius CMP NS685U R11: восстановление корпуса/замена петель ноутбука.</t>
  </si>
  <si>
    <t>Ноутбук Aquarius CMP NS685U R11: замена аккумуляторной батареи.</t>
  </si>
  <si>
    <t>Ноутбук Aquarius CMP NS685U R11: замена матрицы.</t>
  </si>
  <si>
    <t>Ноутбук Aquarius CMP NS685U R11: замена клавиатуры.</t>
  </si>
  <si>
    <t>Ноутбук Aquarius CMP NS685U R11: замена материнской платы.</t>
  </si>
  <si>
    <t>Ноутбук Aquarius CMP NS685U R11: сброс пароля BIOS/UEFI</t>
  </si>
  <si>
    <t>Ноутбук MSI Katana 17.3: восстановление корпуса/замена петель ноутбука.</t>
  </si>
  <si>
    <t>Ноутбук MSI Katana 17.3: замена аккумуляторной батареи.</t>
  </si>
  <si>
    <t>Ноутбук MSI Katana 17.3: замена матрицы.</t>
  </si>
  <si>
    <t>Ноутбук MSI Katana 17.3: замена клавиатуры.</t>
  </si>
  <si>
    <t>Ноутбук MSI Katana 17.3: замена материнской платы.</t>
  </si>
  <si>
    <t>Ноутбук MSI Katana 17.3: сброс пароля BIOS/UEFI</t>
  </si>
  <si>
    <t>Ноутбук KVADRA NAU LE14U: восстановление корпуса/замена петель ноутбука.</t>
  </si>
  <si>
    <t>Ноутбук KVADRA NAU LE14U: замена аккумуляторной батареи.</t>
  </si>
  <si>
    <t>Ноутбук KVADRA NAU LE14U: замена матрицы.</t>
  </si>
  <si>
    <t>Ноутбук KVADRA NAU LE14U: замена клавиатуры.</t>
  </si>
  <si>
    <t>Ноутбук KVADRA NAU LE14U: замена материнской платы.</t>
  </si>
  <si>
    <t>Ноутбук KVADRA NAU LE14U: сброс пароля BIOS/UEFI</t>
  </si>
  <si>
    <t>Компьютер стандартный тип 1 Aquarius Pro P30 K50: восстановление корпуса персонального компьютера.</t>
  </si>
  <si>
    <t>Компьютер стандартный тип 1 Aquarius Pro P30 K50: замена материнской платы.</t>
  </si>
  <si>
    <t>Компьютер стандартный тип 1 Aquarius Pro P30 K50: сброс пароля BIOS/UEFI</t>
  </si>
  <si>
    <t>Компьютер улучшенный тип 2 Aquarius Pro P30 K43: восстановление корпуса персонального компьютера.</t>
  </si>
  <si>
    <t>Компьютер улучшенный тип 2 Aquarius Pro P30 K43: замена материнской платы.</t>
  </si>
  <si>
    <t>Компьютер улучшенный тип 2 Aquarius Pro P30 K43: сброс пароля BIOS/UEFI</t>
  </si>
  <si>
    <t>Компьютер улучшенный тип 3 Гравитон ДИ51И: восстановление корпуса персонального компьютера.</t>
  </si>
  <si>
    <t>Компьютер улучшенный тип 3 Гравитон ДИ51И: замена материнской платы.</t>
  </si>
  <si>
    <t>Компьютер улучшенный тип 3 Гравитон ДИ51И: сброс пароля BIOS/UEFI</t>
  </si>
  <si>
    <t>Монитор Валдай IP27VL1-B: восстановление корпуса монитора.</t>
  </si>
  <si>
    <t>Монитор Валдай IP27VL1-B: замена матрицы</t>
  </si>
  <si>
    <t>Монитор Валдай IP27VL1-B: замена встроенного блока питания</t>
  </si>
  <si>
    <t>Монитор Валдай IP27VL1-B: чистка внутренних узлов сжатым воздухом.</t>
  </si>
  <si>
    <t>Монитор HP EliteDisplay S270n: восстановление корпуса монитора.</t>
  </si>
  <si>
    <t>Монитор HP EliteDisplay S270n: замена матрицы</t>
  </si>
  <si>
    <t>Монитор HP EliteDisplay S270n: замена встроенного блока питания</t>
  </si>
  <si>
    <t>Монитор HP EliteDisplay S270n: чистка внутренних узлов сжатым воздухом.</t>
  </si>
  <si>
    <t>Монитор HP P27h G4 (7VH95AA): восстановление корпуса монитора.</t>
  </si>
  <si>
    <t>Монитор HP P27h G4 (7VH95AA): замена матрицы</t>
  </si>
  <si>
    <t>Монитор HP P27h G4 (7VH95AA): замена встроенного блока питания</t>
  </si>
  <si>
    <t>Монитор HP P27h G4 (7VH95AA): чистка внутренних узлов сжатым воздухом.</t>
  </si>
  <si>
    <t>Монитор HP EliteDisplay E273q: восстановление корпуса монитора.</t>
  </si>
  <si>
    <t>Монитор HP EliteDisplay E273q: замена матрицы</t>
  </si>
  <si>
    <t>Монитор HP EliteDisplay E273q: замена встроенного блока питания</t>
  </si>
  <si>
    <t>Монитор HP EliteDisplay E273q: чистка внутренних узлов сжатым воздухом.</t>
  </si>
  <si>
    <t>Монитор HP P34hc G4 (21Y56AA): восстановление корпуса монитора.</t>
  </si>
  <si>
    <t>Монитор HP P34hc G4 (21Y56AA): замена матрицы</t>
  </si>
  <si>
    <t>Монитор HP P34hc G4 (21Y56AA): замена встроенного блока питания</t>
  </si>
  <si>
    <t>Монитор HP P34hc G4 (21Y56AA): чистка внутренних узлов сжатым воздухом.</t>
  </si>
  <si>
    <t>Монитор HP EliteDisplay E242: восстановление корпуса монитора.</t>
  </si>
  <si>
    <t>Монитор HP EliteDisplay E242: замена матрицы</t>
  </si>
  <si>
    <t>Монитор HP EliteDisplay E242: замена встроенного блока питания</t>
  </si>
  <si>
    <t>Монитор HP EliteDisplay E242: чистка внутренних узлов сжатым воздухом.</t>
  </si>
  <si>
    <t>Монитор HP EliteDisplay E272q: восстановление корпуса монитора.</t>
  </si>
  <si>
    <t>Монитор HP EliteDisplay E272q: замена матрицы</t>
  </si>
  <si>
    <t>Монитор HP EliteDisplay E272q: замена встроенного блока питания</t>
  </si>
  <si>
    <t>Монитор HP EliteDisplay E272q: чистка внутренних узлов сжатым воздухом.</t>
  </si>
  <si>
    <t>Монитор Валдай CQ27AKB: восстановление корпуса монитора.</t>
  </si>
  <si>
    <t>Монитор Валдай CQ27AKB: замена матрицы</t>
  </si>
  <si>
    <t>Монитор Валдай CQ27AKB: замена встроенного блока питания</t>
  </si>
  <si>
    <t>Монитор Валдай CQ27AKB: чистка внутренних узлов сжатым воздухом.</t>
  </si>
  <si>
    <t>Монитор HP Z27k G3 (1B9T0AA): восстановление корпуса монитора.</t>
  </si>
  <si>
    <t>Монитор HP Z27k G3 (1B9T0AA): замена матрицы</t>
  </si>
  <si>
    <t>Монитор HP Z27k G3 (1B9T0AA): замена встроенного блока питания</t>
  </si>
  <si>
    <t>Монитор HP Z27k G3 (1B9T0AA): чистка внутренних узлов сжатым воздухом.</t>
  </si>
  <si>
    <t>Монитор HP E27q G5 (6N6F2AA): восстановление корпуса монитора.</t>
  </si>
  <si>
    <t>Монитор HP E27q G5 (6N6F2AA): замена матрицы</t>
  </si>
  <si>
    <t>Монитор HP E27q G5 (6N6F2AA): замена встроенного блока питания</t>
  </si>
  <si>
    <t>Монитор HP E27q G5 (6N6F2AA): чистка внутренних узлов сжатым воздухом.</t>
  </si>
  <si>
    <t>Монитор Сова OM270I 2K: восстановление корпуса монитора.</t>
  </si>
  <si>
    <t>Монитор Сова OM270I 2K: замена матрицы</t>
  </si>
  <si>
    <t>Монитор Сова OM270I 2K: замена встроенного блока питания</t>
  </si>
  <si>
    <t>Монитор Сова OM270I 2K: чистка внутренних узлов сжатым воздухом.</t>
  </si>
  <si>
    <t>Монитор RDW 270I K: восстановление корпуса монитора.</t>
  </si>
  <si>
    <t>Монитор RDW 270I K: замена матрицы</t>
  </si>
  <si>
    <t>Монитор RDW 270I K: замена встроенного блока питания</t>
  </si>
  <si>
    <t>Монитор RDW 270I K: чистка внутренних узлов сжатым воздухом.</t>
  </si>
  <si>
    <t>Монитор ViewRay 2716IQH-UR: восстановление корпуса монитора.</t>
  </si>
  <si>
    <t>Монитор ViewRay 2716IQH-UR: замена матрицы</t>
  </si>
  <si>
    <t>Монитор ViewRay 2716IQH-UR: замена встроенного блока питания</t>
  </si>
  <si>
    <t>Монитор ViewRay 2716IQH-UR: чистка внутренних узлов сжатым воздухом.</t>
  </si>
  <si>
    <t>Услуги по техническому обслуживанию и ремонту вычислительной и оргтехники</t>
  </si>
  <si>
    <t>усл. ед.</t>
  </si>
  <si>
    <t>95.11.10 Услуги по ремонту компьютеров и периферийного оборудования</t>
  </si>
  <si>
    <t>Стоимость заявки, рассчитанная в соответствии с ориентировочным объемом закупаемых услуг с учетом понижающего коэффициента:</t>
  </si>
  <si>
    <t>Максимальная (предельная) цена Договора (равняется НМЦ, без НДС):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</si>
</sst>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9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name val="Times New Roman"/>
      <family val="1"/>
    </font>
    <font>
      <i/>
      <sz val="12"/>
      <color theme="2" tint="-0.499984740745262"/>
      <name val="Times New Roman"/>
      <family val="1"/>
    </font>
    <font>
      <b/>
      <i/>
      <sz val="12"/>
      <color theme="1"/>
      <name val="Times New Roman"/>
      <family val="1"/>
      <charset val="204"/>
    </font>
    <font>
      <sz val="12"/>
      <color theme="2" tint="-0.499984740745262"/>
      <name val="Times New Roman"/>
      <family val="1"/>
    </font>
    <font>
      <i/>
      <u/>
      <sz val="14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0"/>
      <color theme="1"/>
      <name val="Times New Roman"/>
      <family val="1"/>
    </font>
    <font>
      <sz val="8"/>
      <name val="PT Mono"/>
      <family val="2"/>
      <charset val="204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2"/>
      <color theme="1"/>
      <name val="Times New Roman"/>
      <family val="1"/>
      <charset val="204"/>
    </font>
    <font>
      <sz val="12"/>
      <color theme="1"/>
      <name val="Aptos"/>
    </font>
    <font>
      <b/>
      <sz val="12"/>
      <color rgb="FFFF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 hidden="1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" fontId="3" fillId="0" borderId="5" xfId="0" applyNumberFormat="1" applyFont="1" applyBorder="1" applyAlignment="1">
      <alignment horizontal="right" vertical="center"/>
    </xf>
    <xf numFmtId="9" fontId="3" fillId="0" borderId="18" xfId="0" applyNumberFormat="1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12" fillId="0" borderId="1" xfId="0" applyFont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4" borderId="0" xfId="0" applyFont="1" applyFill="1" applyAlignment="1" applyProtection="1">
      <alignment vertical="top"/>
      <protection locked="0"/>
    </xf>
    <xf numFmtId="0" fontId="5" fillId="4" borderId="0" xfId="0" applyFont="1" applyFill="1" applyAlignment="1">
      <alignment vertical="top"/>
    </xf>
    <xf numFmtId="9" fontId="3" fillId="2" borderId="18" xfId="0" applyNumberFormat="1" applyFont="1" applyFill="1" applyBorder="1" applyAlignment="1">
      <alignment horizontal="center" vertical="center"/>
    </xf>
    <xf numFmtId="0" fontId="17" fillId="0" borderId="0" xfId="0" applyFont="1"/>
    <xf numFmtId="0" fontId="1" fillId="0" borderId="0" xfId="0" applyFont="1" applyAlignment="1">
      <alignment horizontal="left" vertical="top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  <xf numFmtId="0" fontId="19" fillId="0" borderId="0" xfId="0" applyFont="1" applyBorder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20" fillId="0" borderId="19" xfId="0" applyFont="1" applyFill="1" applyBorder="1" applyAlignment="1" applyProtection="1">
      <alignment horizontal="left" vertical="center" wrapText="1"/>
      <protection locked="0"/>
    </xf>
    <xf numFmtId="0" fontId="20" fillId="5" borderId="0" xfId="0" applyFont="1" applyFill="1" applyAlignment="1">
      <alignment horizontal="left" vertical="top"/>
    </xf>
    <xf numFmtId="0" fontId="12" fillId="5" borderId="1" xfId="0" applyFont="1" applyFill="1" applyBorder="1" applyAlignment="1">
      <alignment horizontal="center" vertical="top" wrapText="1"/>
    </xf>
    <xf numFmtId="0" fontId="21" fillId="5" borderId="20" xfId="0" applyFont="1" applyFill="1" applyBorder="1"/>
    <xf numFmtId="0" fontId="20" fillId="5" borderId="19" xfId="0" applyFont="1" applyFill="1" applyBorder="1" applyAlignment="1" applyProtection="1">
      <alignment horizontal="center" vertical="center" wrapText="1"/>
      <protection locked="0"/>
    </xf>
    <xf numFmtId="0" fontId="20" fillId="5" borderId="19" xfId="0" applyFont="1" applyFill="1" applyBorder="1" applyAlignment="1" applyProtection="1">
      <alignment horizontal="center" vertical="center"/>
      <protection locked="0"/>
    </xf>
    <xf numFmtId="4" fontId="20" fillId="5" borderId="21" xfId="0" applyNumberFormat="1" applyFont="1" applyFill="1" applyBorder="1" applyAlignment="1" applyProtection="1">
      <alignment horizontal="right" vertical="center"/>
      <protection locked="0"/>
    </xf>
    <xf numFmtId="3" fontId="20" fillId="5" borderId="19" xfId="0" applyNumberFormat="1" applyFont="1" applyFill="1" applyBorder="1" applyAlignment="1">
      <alignment horizontal="center" vertical="center"/>
    </xf>
    <xf numFmtId="0" fontId="20" fillId="0" borderId="22" xfId="0" applyFont="1" applyBorder="1" applyAlignment="1" applyProtection="1">
      <alignment horizontal="center" vertical="center"/>
      <protection locked="0"/>
    </xf>
    <xf numFmtId="3" fontId="20" fillId="0" borderId="22" xfId="0" applyNumberFormat="1" applyFont="1" applyBorder="1" applyAlignment="1">
      <alignment horizontal="center" vertical="center"/>
    </xf>
    <xf numFmtId="3" fontId="20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1" fillId="0" borderId="16" xfId="0" applyNumberFormat="1" applyFont="1" applyBorder="1" applyAlignment="1">
      <alignment vertical="top"/>
    </xf>
    <xf numFmtId="4" fontId="1" fillId="0" borderId="11" xfId="0" applyNumberFormat="1" applyFont="1" applyBorder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 applyProtection="1">
      <alignment horizontal="left" vertical="top"/>
      <protection locked="0"/>
    </xf>
    <xf numFmtId="4" fontId="3" fillId="0" borderId="1" xfId="0" applyNumberFormat="1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top" wrapText="1"/>
    </xf>
    <xf numFmtId="4" fontId="12" fillId="5" borderId="1" xfId="0" applyNumberFormat="1" applyFont="1" applyFill="1" applyBorder="1" applyAlignment="1">
      <alignment horizontal="center" vertical="top" wrapText="1"/>
    </xf>
    <xf numFmtId="4" fontId="3" fillId="0" borderId="18" xfId="0" applyNumberFormat="1" applyFont="1" applyBorder="1" applyAlignment="1">
      <alignment vertical="center"/>
    </xf>
    <xf numFmtId="4" fontId="1" fillId="4" borderId="0" xfId="0" applyNumberFormat="1" applyFont="1" applyFill="1" applyAlignment="1" applyProtection="1">
      <alignment vertical="top"/>
      <protection locked="0"/>
    </xf>
    <xf numFmtId="4" fontId="5" fillId="4" borderId="0" xfId="0" applyNumberFormat="1" applyFont="1" applyFill="1" applyAlignment="1">
      <alignment vertical="top"/>
    </xf>
    <xf numFmtId="4" fontId="1" fillId="0" borderId="16" xfId="0" applyNumberFormat="1" applyFont="1" applyBorder="1" applyAlignment="1">
      <alignment horizontal="left" vertical="top"/>
    </xf>
    <xf numFmtId="4" fontId="2" fillId="4" borderId="0" xfId="0" applyNumberFormat="1" applyFont="1" applyFill="1" applyAlignment="1">
      <alignment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20" fillId="5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2" fillId="0" borderId="0" xfId="0" applyFont="1"/>
    <xf numFmtId="4" fontId="23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Fill="1" applyBorder="1" applyAlignment="1" applyProtection="1">
      <alignment horizontal="left" vertical="center" wrapText="1"/>
      <protection locked="0"/>
    </xf>
    <xf numFmtId="49" fontId="1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3" fontId="20" fillId="0" borderId="24" xfId="0" applyNumberFormat="1" applyFont="1" applyBorder="1" applyAlignment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4" fontId="1" fillId="0" borderId="23" xfId="0" applyNumberFormat="1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/>
    </xf>
    <xf numFmtId="4" fontId="3" fillId="0" borderId="27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Alignment="1">
      <alignment horizontal="left" vertical="top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0"/>
  <sheetViews>
    <sheetView showGridLines="0" tabSelected="1" view="pageBreakPreview" zoomScaleNormal="40" zoomScaleSheetLayoutView="100" workbookViewId="0">
      <selection activeCell="AA15" sqref="AA15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40.42578125" style="37" customWidth="1"/>
    <col min="5" max="5" width="34.7109375" style="37" customWidth="1"/>
    <col min="6" max="6" width="10" style="1" customWidth="1"/>
    <col min="7" max="7" width="13.85546875" style="1" customWidth="1"/>
    <col min="8" max="8" width="24.42578125" style="1" customWidth="1"/>
    <col min="9" max="9" width="40.85546875" style="1" customWidth="1"/>
    <col min="10" max="10" width="30.28515625" style="1" customWidth="1"/>
    <col min="11" max="11" width="18.5703125" style="1" customWidth="1"/>
    <col min="12" max="12" width="18.5703125" style="1"/>
    <col min="13" max="13" width="18.5703125" style="61"/>
    <col min="14" max="15" width="18.5703125" style="1"/>
    <col min="16" max="19" width="4.5703125" style="1" customWidth="1"/>
    <col min="20" max="20" width="6.5703125" style="1" customWidth="1"/>
    <col min="21" max="21" width="46" customWidth="1"/>
    <col min="22" max="22" width="23.85546875" style="37" customWidth="1"/>
    <col min="23" max="23" width="35.7109375" style="1" customWidth="1"/>
    <col min="24" max="24" width="8.5703125" style="1" customWidth="1"/>
    <col min="25" max="25" width="12.5703125" style="1" customWidth="1"/>
    <col min="26" max="26" width="42.85546875" style="1" customWidth="1"/>
    <col min="27" max="27" width="24" style="1" customWidth="1"/>
    <col min="28" max="28" width="18.5703125" style="1" customWidth="1"/>
    <col min="29" max="30" width="18.5703125" style="1"/>
    <col min="31" max="32" width="4.5703125" style="1" customWidth="1"/>
    <col min="33" max="16384" width="18.5703125" style="1"/>
  </cols>
  <sheetData>
    <row r="1" spans="2:30" ht="16.5" thickBot="1">
      <c r="B1" s="15"/>
      <c r="C1" s="15"/>
      <c r="D1" s="75"/>
      <c r="E1" s="75"/>
      <c r="F1" s="15"/>
      <c r="G1" s="15"/>
      <c r="H1" s="15"/>
      <c r="I1" s="15"/>
      <c r="J1" s="15"/>
      <c r="K1" s="15"/>
      <c r="L1" s="15"/>
      <c r="M1" s="59"/>
      <c r="N1" s="15"/>
      <c r="O1" s="15"/>
      <c r="U1" s="44"/>
    </row>
    <row r="2" spans="2:30">
      <c r="B2" s="6"/>
      <c r="C2" s="7"/>
      <c r="D2" s="76"/>
      <c r="E2" s="76"/>
      <c r="F2" s="7"/>
      <c r="G2" s="7"/>
      <c r="H2" s="7"/>
      <c r="I2" s="7"/>
      <c r="J2" s="7"/>
      <c r="K2" s="7"/>
      <c r="L2" s="7"/>
      <c r="M2" s="60"/>
      <c r="N2" s="7"/>
      <c r="O2" s="7"/>
      <c r="P2" s="8"/>
      <c r="U2" s="1"/>
    </row>
    <row r="3" spans="2:30">
      <c r="B3" s="9"/>
      <c r="C3" s="20" t="s">
        <v>0</v>
      </c>
      <c r="D3" s="77"/>
      <c r="E3" s="77"/>
      <c r="F3" s="20"/>
      <c r="G3" s="20"/>
      <c r="H3" s="20"/>
      <c r="I3" s="20"/>
      <c r="P3" s="10"/>
      <c r="U3" s="1"/>
    </row>
    <row r="4" spans="2:30">
      <c r="B4" s="9"/>
      <c r="C4" s="21" t="s">
        <v>26</v>
      </c>
      <c r="D4" s="78"/>
      <c r="E4" s="78"/>
      <c r="F4" s="21"/>
      <c r="G4" s="21"/>
      <c r="H4" s="20"/>
      <c r="I4" s="20"/>
      <c r="P4" s="10"/>
      <c r="U4" s="1"/>
    </row>
    <row r="5" spans="2:30">
      <c r="B5" s="9"/>
      <c r="P5" s="10"/>
      <c r="T5" s="17"/>
      <c r="U5" s="45"/>
      <c r="V5" s="72"/>
      <c r="W5" s="17"/>
      <c r="X5" s="17"/>
      <c r="Y5" s="17"/>
      <c r="Z5" s="17"/>
      <c r="AA5" s="17"/>
      <c r="AB5" s="17"/>
      <c r="AC5" s="17"/>
      <c r="AD5" s="17"/>
    </row>
    <row r="6" spans="2:30">
      <c r="B6" s="9"/>
      <c r="C6" s="100" t="s">
        <v>10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"/>
      <c r="T6" s="98" t="s">
        <v>16</v>
      </c>
      <c r="U6" s="98"/>
      <c r="V6" s="98"/>
      <c r="W6" s="98"/>
      <c r="X6" s="98"/>
      <c r="Y6" s="98"/>
      <c r="Z6" s="98"/>
      <c r="AA6" s="98"/>
      <c r="AB6" s="98"/>
      <c r="AC6" s="98"/>
      <c r="AD6" s="98"/>
    </row>
    <row r="7" spans="2:30">
      <c r="B7" s="9"/>
      <c r="P7" s="10"/>
      <c r="T7" s="17"/>
      <c r="U7" s="45"/>
      <c r="V7" s="72"/>
      <c r="W7" s="17"/>
      <c r="X7" s="17"/>
      <c r="Y7" s="17"/>
      <c r="Z7" s="17"/>
      <c r="AA7" s="17"/>
      <c r="AB7" s="17"/>
      <c r="AC7" s="17"/>
      <c r="AD7" s="17"/>
    </row>
    <row r="8" spans="2:30">
      <c r="B8" s="9"/>
      <c r="C8" s="99" t="s">
        <v>1</v>
      </c>
      <c r="D8" s="99"/>
      <c r="H8" s="101"/>
      <c r="I8" s="101"/>
      <c r="J8" s="101"/>
      <c r="K8" s="101"/>
      <c r="L8" s="101"/>
      <c r="M8" s="62"/>
      <c r="P8" s="10"/>
      <c r="T8" s="17"/>
      <c r="U8" s="45"/>
      <c r="V8" s="72"/>
      <c r="W8" s="17"/>
      <c r="X8" s="17"/>
      <c r="Y8" s="17"/>
      <c r="Z8" s="17"/>
      <c r="AA8" s="17"/>
      <c r="AB8" s="17"/>
      <c r="AC8" s="17"/>
      <c r="AD8" s="17"/>
    </row>
    <row r="9" spans="2:30">
      <c r="B9" s="9"/>
      <c r="C9" s="99" t="s">
        <v>2</v>
      </c>
      <c r="D9" s="99"/>
      <c r="H9" s="102"/>
      <c r="I9" s="102"/>
      <c r="J9" s="102"/>
      <c r="K9" s="102"/>
      <c r="L9" s="102"/>
      <c r="M9" s="62"/>
      <c r="P9" s="10"/>
      <c r="T9" s="17"/>
      <c r="U9" s="45"/>
      <c r="V9" s="72"/>
      <c r="W9" s="17"/>
      <c r="X9" s="17"/>
      <c r="Y9" s="17"/>
      <c r="Z9" s="17"/>
      <c r="AA9" s="17"/>
      <c r="AB9" s="17"/>
      <c r="AC9" s="17"/>
      <c r="AD9" s="17"/>
    </row>
    <row r="10" spans="2:30">
      <c r="B10" s="9"/>
      <c r="C10" s="99" t="s">
        <v>3</v>
      </c>
      <c r="D10" s="99"/>
      <c r="H10" s="102"/>
      <c r="I10" s="102"/>
      <c r="J10" s="102"/>
      <c r="K10" s="102"/>
      <c r="L10" s="102"/>
      <c r="M10" s="62"/>
      <c r="P10" s="10"/>
      <c r="T10" s="17"/>
      <c r="U10" s="45"/>
      <c r="V10" s="72"/>
      <c r="W10" s="17"/>
      <c r="X10" s="17"/>
      <c r="Y10" s="17"/>
      <c r="Z10" s="17"/>
      <c r="AA10" s="17"/>
      <c r="AB10" s="17"/>
      <c r="AC10" s="17"/>
      <c r="AD10" s="17"/>
    </row>
    <row r="11" spans="2:30">
      <c r="B11" s="9"/>
      <c r="P11" s="10"/>
      <c r="T11" s="17"/>
      <c r="U11" s="45"/>
      <c r="V11" s="72"/>
      <c r="W11" s="17"/>
      <c r="X11" s="17"/>
      <c r="Y11" s="17"/>
      <c r="Z11" s="17"/>
      <c r="AA11" s="17"/>
      <c r="AB11" s="17"/>
      <c r="AC11" s="17"/>
      <c r="AD11" s="17"/>
    </row>
    <row r="12" spans="2:30" ht="157.5">
      <c r="B12" s="9"/>
      <c r="C12" s="5" t="s">
        <v>8</v>
      </c>
      <c r="D12" s="5" t="s">
        <v>4</v>
      </c>
      <c r="E12" s="5" t="s">
        <v>38</v>
      </c>
      <c r="F12" s="5" t="s">
        <v>6</v>
      </c>
      <c r="G12" s="24" t="s">
        <v>36</v>
      </c>
      <c r="H12" s="5" t="s">
        <v>39</v>
      </c>
      <c r="I12" s="5" t="s">
        <v>43</v>
      </c>
      <c r="J12" s="5" t="s">
        <v>5</v>
      </c>
      <c r="K12" s="5" t="s">
        <v>27</v>
      </c>
      <c r="L12" s="5" t="s">
        <v>23</v>
      </c>
      <c r="M12" s="63" t="s">
        <v>24</v>
      </c>
      <c r="N12" s="5" t="s">
        <v>42</v>
      </c>
      <c r="O12" s="5" t="s">
        <v>7</v>
      </c>
      <c r="P12" s="10"/>
      <c r="T12" s="5" t="s">
        <v>8</v>
      </c>
      <c r="U12" s="5" t="s">
        <v>13</v>
      </c>
      <c r="V12" s="5" t="s">
        <v>29</v>
      </c>
      <c r="W12" s="24" t="s">
        <v>30</v>
      </c>
      <c r="X12" s="5" t="s">
        <v>6</v>
      </c>
      <c r="Y12" s="24" t="s">
        <v>36</v>
      </c>
      <c r="Z12" s="27" t="s">
        <v>37</v>
      </c>
      <c r="AA12" s="27" t="s">
        <v>44</v>
      </c>
      <c r="AB12" s="5" t="s">
        <v>27</v>
      </c>
      <c r="AC12" s="5" t="s">
        <v>9</v>
      </c>
      <c r="AD12" s="5" t="s">
        <v>14</v>
      </c>
    </row>
    <row r="13" spans="2:30">
      <c r="B13" s="9"/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64">
        <v>11</v>
      </c>
      <c r="N13" s="29">
        <v>12</v>
      </c>
      <c r="O13" s="29">
        <v>13</v>
      </c>
      <c r="P13" s="10"/>
      <c r="T13" s="23">
        <v>1</v>
      </c>
      <c r="U13" s="23">
        <v>2</v>
      </c>
      <c r="V13" s="73">
        <v>3</v>
      </c>
      <c r="W13" s="23">
        <v>4</v>
      </c>
      <c r="X13" s="23">
        <v>5</v>
      </c>
      <c r="Y13" s="23">
        <v>6</v>
      </c>
      <c r="Z13" s="28">
        <v>7</v>
      </c>
      <c r="AA13" s="28">
        <v>8</v>
      </c>
      <c r="AB13" s="23">
        <v>9</v>
      </c>
      <c r="AC13" s="23">
        <v>10</v>
      </c>
      <c r="AD13" s="23">
        <v>11</v>
      </c>
    </row>
    <row r="14" spans="2:30" s="41" customFormat="1">
      <c r="B14" s="9"/>
      <c r="C14" s="49" t="s">
        <v>202</v>
      </c>
      <c r="D14" s="79"/>
      <c r="E14" s="48"/>
      <c r="F14" s="48"/>
      <c r="G14" s="48"/>
      <c r="H14" s="48"/>
      <c r="I14" s="48"/>
      <c r="J14" s="48"/>
      <c r="K14" s="48"/>
      <c r="L14" s="48"/>
      <c r="M14" s="65"/>
      <c r="N14" s="48"/>
      <c r="O14" s="48"/>
      <c r="P14" s="10"/>
      <c r="T14" s="49" t="s">
        <v>202</v>
      </c>
      <c r="U14" s="47"/>
      <c r="V14" s="50"/>
      <c r="W14" s="51"/>
      <c r="X14" s="52"/>
      <c r="Y14" s="53"/>
      <c r="Z14" s="52"/>
      <c r="AA14" s="52"/>
      <c r="AB14" s="52"/>
      <c r="AC14" s="52"/>
      <c r="AD14" s="52"/>
    </row>
    <row r="15" spans="2:30" ht="47.25">
      <c r="B15" s="9"/>
      <c r="C15" s="2">
        <f t="shared" ref="C15" si="0">T15</f>
        <v>1</v>
      </c>
      <c r="D15" s="80" t="str">
        <f t="shared" ref="D15:D16" si="1">U15</f>
        <v>Ноутбук HP EliteBook Folio 1030 G1: восстановление корпуса/замена петель ноутбука.</v>
      </c>
      <c r="E15" s="80" t="str">
        <f>V15</f>
        <v>Национальный режим предоставляется</v>
      </c>
      <c r="F15" s="2" t="str">
        <f>X15</f>
        <v>усл. ед.</v>
      </c>
      <c r="G15" s="4">
        <f>Y15</f>
        <v>1</v>
      </c>
      <c r="H15" s="71" t="s">
        <v>21</v>
      </c>
      <c r="I15" s="71" t="s">
        <v>21</v>
      </c>
      <c r="J15" s="71" t="s">
        <v>21</v>
      </c>
      <c r="K15" s="2" t="str">
        <f t="shared" ref="K15:K16" si="2">AB15</f>
        <v>да</v>
      </c>
      <c r="L15" s="3">
        <f t="shared" ref="L15:L16" si="3">AC15</f>
        <v>9545</v>
      </c>
      <c r="M15" s="3">
        <f>IF(K15="да",$O$166,"–")</f>
        <v>0</v>
      </c>
      <c r="N15" s="22">
        <f t="shared" ref="N15" si="4">IF(K15="да",L15*M15,"0,00")</f>
        <v>0</v>
      </c>
      <c r="O15" s="3">
        <f t="shared" ref="O15" si="5">N15*G15</f>
        <v>0</v>
      </c>
      <c r="P15" s="10"/>
      <c r="T15" s="18">
        <v>1</v>
      </c>
      <c r="U15" s="46" t="s">
        <v>51</v>
      </c>
      <c r="V15" s="74" t="s">
        <v>34</v>
      </c>
      <c r="W15" s="57" t="s">
        <v>204</v>
      </c>
      <c r="X15" s="54" t="s">
        <v>203</v>
      </c>
      <c r="Y15" s="55">
        <v>1</v>
      </c>
      <c r="Z15" s="38" t="s">
        <v>41</v>
      </c>
      <c r="AA15" s="38" t="s">
        <v>48</v>
      </c>
      <c r="AB15" s="18" t="s">
        <v>25</v>
      </c>
      <c r="AC15" s="19">
        <v>9545</v>
      </c>
      <c r="AD15" s="19">
        <f t="shared" ref="AD15:AD16" si="6">AC15*Y15</f>
        <v>9545</v>
      </c>
    </row>
    <row r="16" spans="2:30" ht="47.25">
      <c r="B16" s="9"/>
      <c r="C16" s="2">
        <f t="shared" ref="C16:C38" si="7">T16</f>
        <v>2</v>
      </c>
      <c r="D16" s="80" t="str">
        <f t="shared" si="1"/>
        <v>Ноутбук HP EliteBook Folio 1030 G1: замена аккумуляторной батареи.</v>
      </c>
      <c r="E16" s="80" t="str">
        <f t="shared" ref="E16:E17" si="8">V16</f>
        <v>Национальный режим предоставляется</v>
      </c>
      <c r="F16" s="2" t="str">
        <f t="shared" ref="F16:F17" si="9">X16</f>
        <v>усл. ед.</v>
      </c>
      <c r="G16" s="4">
        <f t="shared" ref="G16:G17" si="10">Y16</f>
        <v>10</v>
      </c>
      <c r="H16" s="71" t="s">
        <v>21</v>
      </c>
      <c r="I16" s="71" t="s">
        <v>21</v>
      </c>
      <c r="J16" s="71" t="s">
        <v>21</v>
      </c>
      <c r="K16" s="2" t="str">
        <f t="shared" si="2"/>
        <v>да</v>
      </c>
      <c r="L16" s="3">
        <f t="shared" si="3"/>
        <v>8668.89</v>
      </c>
      <c r="M16" s="3">
        <f t="shared" ref="M16:M79" si="11">IF(K16="да",$O$166,"–")</f>
        <v>0</v>
      </c>
      <c r="N16" s="22">
        <f t="shared" ref="N16:N17" si="12">IF(K16="да",L16*M16,"0,00")</f>
        <v>0</v>
      </c>
      <c r="O16" s="3">
        <f t="shared" ref="O16" si="13">N16*G16</f>
        <v>0</v>
      </c>
      <c r="P16" s="10"/>
      <c r="T16" s="18">
        <v>2</v>
      </c>
      <c r="U16" s="46" t="s">
        <v>52</v>
      </c>
      <c r="V16" s="74" t="s">
        <v>34</v>
      </c>
      <c r="W16" s="57" t="s">
        <v>204</v>
      </c>
      <c r="X16" s="54" t="s">
        <v>203</v>
      </c>
      <c r="Y16" s="56">
        <v>10</v>
      </c>
      <c r="Z16" s="38" t="s">
        <v>41</v>
      </c>
      <c r="AA16" s="38" t="s">
        <v>48</v>
      </c>
      <c r="AB16" s="18" t="s">
        <v>25</v>
      </c>
      <c r="AC16" s="19">
        <v>8668.89</v>
      </c>
      <c r="AD16" s="19">
        <f t="shared" si="6"/>
        <v>86688.9</v>
      </c>
    </row>
    <row r="17" spans="2:30" ht="47.25">
      <c r="B17" s="9"/>
      <c r="C17" s="2">
        <f t="shared" si="7"/>
        <v>3</v>
      </c>
      <c r="D17" s="80" t="str">
        <f t="shared" ref="D17:D80" si="14">U17</f>
        <v>Ноутбук HP EliteBook Folio 1030 G1: замена матрицы.</v>
      </c>
      <c r="E17" s="80" t="str">
        <f t="shared" si="8"/>
        <v>Национальный режим предоставляется</v>
      </c>
      <c r="F17" s="2" t="str">
        <f t="shared" si="9"/>
        <v>усл. ед.</v>
      </c>
      <c r="G17" s="4">
        <f t="shared" si="10"/>
        <v>4</v>
      </c>
      <c r="H17" s="71" t="s">
        <v>21</v>
      </c>
      <c r="I17" s="71" t="s">
        <v>21</v>
      </c>
      <c r="J17" s="71" t="s">
        <v>21</v>
      </c>
      <c r="K17" s="2" t="str">
        <f t="shared" ref="K17:K80" si="15">AB17</f>
        <v>да</v>
      </c>
      <c r="L17" s="3">
        <f t="shared" ref="L17:L80" si="16">AC17</f>
        <v>15636.26</v>
      </c>
      <c r="M17" s="3">
        <f t="shared" si="11"/>
        <v>0</v>
      </c>
      <c r="N17" s="22">
        <f t="shared" si="12"/>
        <v>0</v>
      </c>
      <c r="O17" s="3">
        <f t="shared" ref="O17:O80" si="17">N17*G17</f>
        <v>0</v>
      </c>
      <c r="P17" s="10"/>
      <c r="Q17" s="41"/>
      <c r="R17" s="41"/>
      <c r="S17" s="41"/>
      <c r="T17" s="18">
        <v>3</v>
      </c>
      <c r="U17" s="46" t="s">
        <v>53</v>
      </c>
      <c r="V17" s="74" t="s">
        <v>34</v>
      </c>
      <c r="W17" s="57" t="s">
        <v>204</v>
      </c>
      <c r="X17" s="54" t="s">
        <v>203</v>
      </c>
      <c r="Y17" s="56">
        <v>4</v>
      </c>
      <c r="Z17" s="38" t="s">
        <v>41</v>
      </c>
      <c r="AA17" s="38" t="s">
        <v>48</v>
      </c>
      <c r="AB17" s="18" t="s">
        <v>25</v>
      </c>
      <c r="AC17" s="19">
        <v>15636.26</v>
      </c>
      <c r="AD17" s="19">
        <f t="shared" ref="AD17:AD80" si="18">AC17*Y17</f>
        <v>62545.04</v>
      </c>
    </row>
    <row r="18" spans="2:30" s="41" customFormat="1" ht="47.25">
      <c r="B18" s="9"/>
      <c r="C18" s="2">
        <f t="shared" si="7"/>
        <v>4</v>
      </c>
      <c r="D18" s="80" t="str">
        <f t="shared" si="14"/>
        <v>Ноутбук HP EliteBook Folio 1030 G1: замена клавиатуры.</v>
      </c>
      <c r="E18" s="80" t="str">
        <f t="shared" ref="E18:E81" si="19">V18</f>
        <v>Национальный режим предоставляется</v>
      </c>
      <c r="F18" s="2" t="str">
        <f t="shared" ref="F18:F81" si="20">X18</f>
        <v>усл. ед.</v>
      </c>
      <c r="G18" s="4">
        <f t="shared" ref="G18:G81" si="21">Y18</f>
        <v>2</v>
      </c>
      <c r="H18" s="71" t="s">
        <v>21</v>
      </c>
      <c r="I18" s="71" t="s">
        <v>21</v>
      </c>
      <c r="J18" s="71" t="s">
        <v>21</v>
      </c>
      <c r="K18" s="2" t="str">
        <f t="shared" si="15"/>
        <v>да</v>
      </c>
      <c r="L18" s="3">
        <f t="shared" si="16"/>
        <v>10307.06</v>
      </c>
      <c r="M18" s="3">
        <f t="shared" si="11"/>
        <v>0</v>
      </c>
      <c r="N18" s="22">
        <f t="shared" ref="N18:N81" si="22">IF(K18="да",L18*M18,"0,00")</f>
        <v>0</v>
      </c>
      <c r="O18" s="3">
        <f t="shared" si="17"/>
        <v>0</v>
      </c>
      <c r="P18" s="10"/>
      <c r="T18" s="18">
        <v>4</v>
      </c>
      <c r="U18" s="46" t="s">
        <v>54</v>
      </c>
      <c r="V18" s="74" t="s">
        <v>34</v>
      </c>
      <c r="W18" s="57" t="s">
        <v>204</v>
      </c>
      <c r="X18" s="54" t="s">
        <v>203</v>
      </c>
      <c r="Y18" s="56">
        <v>2</v>
      </c>
      <c r="Z18" s="38" t="s">
        <v>41</v>
      </c>
      <c r="AA18" s="38" t="s">
        <v>48</v>
      </c>
      <c r="AB18" s="18" t="s">
        <v>25</v>
      </c>
      <c r="AC18" s="19">
        <v>10307.06</v>
      </c>
      <c r="AD18" s="19">
        <f t="shared" si="18"/>
        <v>20614.12</v>
      </c>
    </row>
    <row r="19" spans="2:30" s="41" customFormat="1" ht="47.25">
      <c r="B19" s="9"/>
      <c r="C19" s="2">
        <f t="shared" si="7"/>
        <v>5</v>
      </c>
      <c r="D19" s="80" t="str">
        <f t="shared" si="14"/>
        <v>Ноутбук HP EliteBook Folio 1030 G1: замена материнской платы.</v>
      </c>
      <c r="E19" s="80" t="str">
        <f t="shared" si="19"/>
        <v>Национальный режим предоставляется</v>
      </c>
      <c r="F19" s="2" t="str">
        <f t="shared" si="20"/>
        <v>усл. ед.</v>
      </c>
      <c r="G19" s="4">
        <f t="shared" si="21"/>
        <v>3</v>
      </c>
      <c r="H19" s="71" t="s">
        <v>21</v>
      </c>
      <c r="I19" s="71" t="s">
        <v>21</v>
      </c>
      <c r="J19" s="71" t="s">
        <v>21</v>
      </c>
      <c r="K19" s="2" t="str">
        <f t="shared" si="15"/>
        <v>да</v>
      </c>
      <c r="L19" s="3">
        <f t="shared" si="16"/>
        <v>29708.77</v>
      </c>
      <c r="M19" s="3">
        <f t="shared" si="11"/>
        <v>0</v>
      </c>
      <c r="N19" s="22">
        <f t="shared" si="22"/>
        <v>0</v>
      </c>
      <c r="O19" s="3">
        <f t="shared" si="17"/>
        <v>0</v>
      </c>
      <c r="P19" s="10"/>
      <c r="T19" s="18">
        <v>5</v>
      </c>
      <c r="U19" s="46" t="s">
        <v>55</v>
      </c>
      <c r="V19" s="74" t="s">
        <v>34</v>
      </c>
      <c r="W19" s="57" t="s">
        <v>204</v>
      </c>
      <c r="X19" s="54" t="s">
        <v>203</v>
      </c>
      <c r="Y19" s="56">
        <v>3</v>
      </c>
      <c r="Z19" s="38" t="s">
        <v>41</v>
      </c>
      <c r="AA19" s="38" t="s">
        <v>48</v>
      </c>
      <c r="AB19" s="18" t="s">
        <v>25</v>
      </c>
      <c r="AC19" s="19">
        <v>29708.77</v>
      </c>
      <c r="AD19" s="19">
        <f t="shared" si="18"/>
        <v>89126.31</v>
      </c>
    </row>
    <row r="20" spans="2:30" s="41" customFormat="1" ht="47.25">
      <c r="B20" s="9"/>
      <c r="C20" s="2">
        <f t="shared" si="7"/>
        <v>6</v>
      </c>
      <c r="D20" s="80" t="str">
        <f t="shared" si="14"/>
        <v>Ноутбук HP EliteBook Folio 1030 G1: сброс пароля BIOS/UEFI</v>
      </c>
      <c r="E20" s="80" t="str">
        <f t="shared" si="19"/>
        <v>Национальный режим предоставляется</v>
      </c>
      <c r="F20" s="2" t="str">
        <f t="shared" si="20"/>
        <v>усл. ед.</v>
      </c>
      <c r="G20" s="4">
        <f t="shared" si="21"/>
        <v>8</v>
      </c>
      <c r="H20" s="71" t="s">
        <v>21</v>
      </c>
      <c r="I20" s="71" t="s">
        <v>21</v>
      </c>
      <c r="J20" s="71" t="s">
        <v>21</v>
      </c>
      <c r="K20" s="2" t="str">
        <f t="shared" si="15"/>
        <v>да</v>
      </c>
      <c r="L20" s="3">
        <f t="shared" si="16"/>
        <v>3441.04</v>
      </c>
      <c r="M20" s="3">
        <f t="shared" si="11"/>
        <v>0</v>
      </c>
      <c r="N20" s="22">
        <f t="shared" si="22"/>
        <v>0</v>
      </c>
      <c r="O20" s="3">
        <f t="shared" si="17"/>
        <v>0</v>
      </c>
      <c r="P20" s="10"/>
      <c r="T20" s="18">
        <v>6</v>
      </c>
      <c r="U20" s="46" t="s">
        <v>56</v>
      </c>
      <c r="V20" s="74" t="s">
        <v>34</v>
      </c>
      <c r="W20" s="57" t="s">
        <v>204</v>
      </c>
      <c r="X20" s="54" t="s">
        <v>203</v>
      </c>
      <c r="Y20" s="56">
        <v>8</v>
      </c>
      <c r="Z20" s="38" t="s">
        <v>41</v>
      </c>
      <c r="AA20" s="38" t="s">
        <v>48</v>
      </c>
      <c r="AB20" s="18" t="s">
        <v>25</v>
      </c>
      <c r="AC20" s="19">
        <v>3441.04</v>
      </c>
      <c r="AD20" s="19">
        <f t="shared" si="18"/>
        <v>27528.32</v>
      </c>
    </row>
    <row r="21" spans="2:30" ht="47.25">
      <c r="B21" s="9"/>
      <c r="C21" s="2">
        <f t="shared" si="7"/>
        <v>7</v>
      </c>
      <c r="D21" s="80" t="str">
        <f t="shared" si="14"/>
        <v>Ноутбук HP EliteBook X360 1030 G3: восстановление корпуса/замена петель ноутбука.</v>
      </c>
      <c r="E21" s="80" t="str">
        <f t="shared" si="19"/>
        <v>Национальный режим предоставляется</v>
      </c>
      <c r="F21" s="2" t="str">
        <f t="shared" si="20"/>
        <v>усл. ед.</v>
      </c>
      <c r="G21" s="4">
        <f t="shared" si="21"/>
        <v>2</v>
      </c>
      <c r="H21" s="71" t="s">
        <v>21</v>
      </c>
      <c r="I21" s="71" t="s">
        <v>21</v>
      </c>
      <c r="J21" s="71" t="s">
        <v>21</v>
      </c>
      <c r="K21" s="2" t="str">
        <f t="shared" si="15"/>
        <v>да</v>
      </c>
      <c r="L21" s="3">
        <f t="shared" si="16"/>
        <v>9545</v>
      </c>
      <c r="M21" s="3">
        <f t="shared" si="11"/>
        <v>0</v>
      </c>
      <c r="N21" s="22">
        <f t="shared" si="22"/>
        <v>0</v>
      </c>
      <c r="O21" s="3">
        <f t="shared" si="17"/>
        <v>0</v>
      </c>
      <c r="P21" s="10"/>
      <c r="Q21" s="41"/>
      <c r="R21" s="41"/>
      <c r="S21" s="41"/>
      <c r="T21" s="18">
        <v>7</v>
      </c>
      <c r="U21" s="46" t="s">
        <v>57</v>
      </c>
      <c r="V21" s="74" t="s">
        <v>34</v>
      </c>
      <c r="W21" s="57" t="s">
        <v>204</v>
      </c>
      <c r="X21" s="54" t="s">
        <v>203</v>
      </c>
      <c r="Y21" s="56">
        <v>2</v>
      </c>
      <c r="Z21" s="38" t="s">
        <v>41</v>
      </c>
      <c r="AA21" s="38" t="s">
        <v>48</v>
      </c>
      <c r="AB21" s="18" t="s">
        <v>25</v>
      </c>
      <c r="AC21" s="19">
        <v>9545</v>
      </c>
      <c r="AD21" s="19">
        <f t="shared" si="18"/>
        <v>19090</v>
      </c>
    </row>
    <row r="22" spans="2:30" ht="47.25">
      <c r="B22" s="9"/>
      <c r="C22" s="2">
        <f t="shared" si="7"/>
        <v>8</v>
      </c>
      <c r="D22" s="80" t="str">
        <f t="shared" si="14"/>
        <v>Ноутбук HP EliteBook X360 1030 G3: замена аккумуляторной батареи.</v>
      </c>
      <c r="E22" s="80" t="str">
        <f t="shared" si="19"/>
        <v>Национальный режим предоставляется</v>
      </c>
      <c r="F22" s="2" t="str">
        <f t="shared" si="20"/>
        <v>усл. ед.</v>
      </c>
      <c r="G22" s="4">
        <f t="shared" si="21"/>
        <v>10</v>
      </c>
      <c r="H22" s="71" t="s">
        <v>21</v>
      </c>
      <c r="I22" s="71" t="s">
        <v>21</v>
      </c>
      <c r="J22" s="71" t="s">
        <v>21</v>
      </c>
      <c r="K22" s="2" t="str">
        <f t="shared" si="15"/>
        <v>да</v>
      </c>
      <c r="L22" s="3">
        <f t="shared" si="16"/>
        <v>8668.89</v>
      </c>
      <c r="M22" s="3">
        <f t="shared" si="11"/>
        <v>0</v>
      </c>
      <c r="N22" s="22">
        <f t="shared" si="22"/>
        <v>0</v>
      </c>
      <c r="O22" s="3">
        <f t="shared" si="17"/>
        <v>0</v>
      </c>
      <c r="P22" s="10"/>
      <c r="Q22" s="41"/>
      <c r="R22" s="41"/>
      <c r="S22" s="41"/>
      <c r="T22" s="18">
        <v>8</v>
      </c>
      <c r="U22" s="46" t="s">
        <v>58</v>
      </c>
      <c r="V22" s="74" t="s">
        <v>34</v>
      </c>
      <c r="W22" s="57" t="s">
        <v>204</v>
      </c>
      <c r="X22" s="54" t="s">
        <v>203</v>
      </c>
      <c r="Y22" s="56">
        <v>10</v>
      </c>
      <c r="Z22" s="38" t="s">
        <v>41</v>
      </c>
      <c r="AA22" s="38" t="s">
        <v>48</v>
      </c>
      <c r="AB22" s="18" t="s">
        <v>25</v>
      </c>
      <c r="AC22" s="19">
        <v>8668.89</v>
      </c>
      <c r="AD22" s="19">
        <f t="shared" si="18"/>
        <v>86688.9</v>
      </c>
    </row>
    <row r="23" spans="2:30" ht="47.25">
      <c r="B23" s="9"/>
      <c r="C23" s="2">
        <f t="shared" si="7"/>
        <v>9</v>
      </c>
      <c r="D23" s="80" t="str">
        <f t="shared" si="14"/>
        <v>Ноутбук HP EliteBook X360 1030 G3: замена матрицы.</v>
      </c>
      <c r="E23" s="80" t="str">
        <f t="shared" si="19"/>
        <v>Национальный режим предоставляется</v>
      </c>
      <c r="F23" s="2" t="str">
        <f t="shared" si="20"/>
        <v>усл. ед.</v>
      </c>
      <c r="G23" s="4">
        <f t="shared" si="21"/>
        <v>1</v>
      </c>
      <c r="H23" s="71" t="s">
        <v>21</v>
      </c>
      <c r="I23" s="71" t="s">
        <v>21</v>
      </c>
      <c r="J23" s="71" t="s">
        <v>21</v>
      </c>
      <c r="K23" s="2" t="str">
        <f t="shared" si="15"/>
        <v>да</v>
      </c>
      <c r="L23" s="3">
        <f t="shared" si="16"/>
        <v>15636.26</v>
      </c>
      <c r="M23" s="3">
        <f t="shared" si="11"/>
        <v>0</v>
      </c>
      <c r="N23" s="22">
        <f t="shared" si="22"/>
        <v>0</v>
      </c>
      <c r="O23" s="3">
        <f t="shared" si="17"/>
        <v>0</v>
      </c>
      <c r="P23" s="10"/>
      <c r="Q23" s="41"/>
      <c r="R23" s="41"/>
      <c r="S23" s="41"/>
      <c r="T23" s="18">
        <v>9</v>
      </c>
      <c r="U23" s="46" t="s">
        <v>59</v>
      </c>
      <c r="V23" s="74" t="s">
        <v>34</v>
      </c>
      <c r="W23" s="57" t="s">
        <v>204</v>
      </c>
      <c r="X23" s="54" t="s">
        <v>203</v>
      </c>
      <c r="Y23" s="56">
        <v>1</v>
      </c>
      <c r="Z23" s="38" t="s">
        <v>41</v>
      </c>
      <c r="AA23" s="38" t="s">
        <v>48</v>
      </c>
      <c r="AB23" s="18" t="s">
        <v>25</v>
      </c>
      <c r="AC23" s="19">
        <v>15636.26</v>
      </c>
      <c r="AD23" s="19">
        <f t="shared" si="18"/>
        <v>15636.26</v>
      </c>
    </row>
    <row r="24" spans="2:30" ht="47.25">
      <c r="B24" s="9"/>
      <c r="C24" s="2">
        <f t="shared" si="7"/>
        <v>10</v>
      </c>
      <c r="D24" s="80" t="str">
        <f t="shared" si="14"/>
        <v>Ноутбук HP EliteBook X360 1030 G3: замена клавиатуры.</v>
      </c>
      <c r="E24" s="80" t="str">
        <f t="shared" si="19"/>
        <v>Национальный режим предоставляется</v>
      </c>
      <c r="F24" s="2" t="str">
        <f t="shared" si="20"/>
        <v>усл. ед.</v>
      </c>
      <c r="G24" s="4">
        <f t="shared" si="21"/>
        <v>2</v>
      </c>
      <c r="H24" s="71" t="s">
        <v>21</v>
      </c>
      <c r="I24" s="71" t="s">
        <v>21</v>
      </c>
      <c r="J24" s="71" t="s">
        <v>21</v>
      </c>
      <c r="K24" s="2" t="str">
        <f t="shared" si="15"/>
        <v>да</v>
      </c>
      <c r="L24" s="3">
        <f t="shared" si="16"/>
        <v>10307.06</v>
      </c>
      <c r="M24" s="3">
        <f t="shared" si="11"/>
        <v>0</v>
      </c>
      <c r="N24" s="22">
        <f t="shared" si="22"/>
        <v>0</v>
      </c>
      <c r="O24" s="3">
        <f t="shared" si="17"/>
        <v>0</v>
      </c>
      <c r="P24" s="10"/>
      <c r="Q24" s="41"/>
      <c r="R24" s="41"/>
      <c r="S24" s="41"/>
      <c r="T24" s="18">
        <v>10</v>
      </c>
      <c r="U24" s="46" t="s">
        <v>60</v>
      </c>
      <c r="V24" s="74" t="s">
        <v>34</v>
      </c>
      <c r="W24" s="57" t="s">
        <v>204</v>
      </c>
      <c r="X24" s="54" t="s">
        <v>203</v>
      </c>
      <c r="Y24" s="56">
        <v>2</v>
      </c>
      <c r="Z24" s="38" t="s">
        <v>41</v>
      </c>
      <c r="AA24" s="38" t="s">
        <v>48</v>
      </c>
      <c r="AB24" s="18" t="s">
        <v>25</v>
      </c>
      <c r="AC24" s="19">
        <v>10307.06</v>
      </c>
      <c r="AD24" s="19">
        <f t="shared" si="18"/>
        <v>20614.12</v>
      </c>
    </row>
    <row r="25" spans="2:30" ht="47.25">
      <c r="B25" s="9"/>
      <c r="C25" s="2">
        <f t="shared" si="7"/>
        <v>11</v>
      </c>
      <c r="D25" s="80" t="str">
        <f t="shared" si="14"/>
        <v>Ноутбук HP EliteBook X360 1030 G3: замена материнской платы.</v>
      </c>
      <c r="E25" s="80" t="str">
        <f t="shared" si="19"/>
        <v>Национальный режим предоставляется</v>
      </c>
      <c r="F25" s="2" t="str">
        <f t="shared" si="20"/>
        <v>усл. ед.</v>
      </c>
      <c r="G25" s="4">
        <f t="shared" si="21"/>
        <v>1</v>
      </c>
      <c r="H25" s="71" t="s">
        <v>21</v>
      </c>
      <c r="I25" s="71" t="s">
        <v>21</v>
      </c>
      <c r="J25" s="71" t="s">
        <v>21</v>
      </c>
      <c r="K25" s="2" t="str">
        <f t="shared" si="15"/>
        <v>да</v>
      </c>
      <c r="L25" s="3">
        <f t="shared" si="16"/>
        <v>29708.77</v>
      </c>
      <c r="M25" s="3">
        <f t="shared" si="11"/>
        <v>0</v>
      </c>
      <c r="N25" s="22">
        <f t="shared" si="22"/>
        <v>0</v>
      </c>
      <c r="O25" s="3">
        <f t="shared" si="17"/>
        <v>0</v>
      </c>
      <c r="P25" s="10"/>
      <c r="Q25" s="41"/>
      <c r="R25" s="41"/>
      <c r="S25" s="41"/>
      <c r="T25" s="18">
        <v>11</v>
      </c>
      <c r="U25" s="46" t="s">
        <v>61</v>
      </c>
      <c r="V25" s="74" t="s">
        <v>34</v>
      </c>
      <c r="W25" s="57" t="s">
        <v>204</v>
      </c>
      <c r="X25" s="54" t="s">
        <v>203</v>
      </c>
      <c r="Y25" s="56">
        <v>1</v>
      </c>
      <c r="Z25" s="38" t="s">
        <v>41</v>
      </c>
      <c r="AA25" s="38" t="s">
        <v>48</v>
      </c>
      <c r="AB25" s="18" t="s">
        <v>25</v>
      </c>
      <c r="AC25" s="19">
        <v>29708.77</v>
      </c>
      <c r="AD25" s="19">
        <f t="shared" si="18"/>
        <v>29708.77</v>
      </c>
    </row>
    <row r="26" spans="2:30" ht="47.25">
      <c r="B26" s="9"/>
      <c r="C26" s="2">
        <f t="shared" si="7"/>
        <v>12</v>
      </c>
      <c r="D26" s="80" t="str">
        <f t="shared" si="14"/>
        <v>Ноутбук HP EliteBook X360 1030 G3: сброс пароля BIOS/UEFI</v>
      </c>
      <c r="E26" s="80" t="str">
        <f t="shared" si="19"/>
        <v>Национальный режим предоставляется</v>
      </c>
      <c r="F26" s="2" t="str">
        <f t="shared" si="20"/>
        <v>усл. ед.</v>
      </c>
      <c r="G26" s="4">
        <f t="shared" si="21"/>
        <v>8</v>
      </c>
      <c r="H26" s="71" t="s">
        <v>21</v>
      </c>
      <c r="I26" s="71" t="s">
        <v>21</v>
      </c>
      <c r="J26" s="71" t="s">
        <v>21</v>
      </c>
      <c r="K26" s="2" t="str">
        <f t="shared" si="15"/>
        <v>да</v>
      </c>
      <c r="L26" s="3">
        <f t="shared" si="16"/>
        <v>3441.04</v>
      </c>
      <c r="M26" s="3">
        <f t="shared" si="11"/>
        <v>0</v>
      </c>
      <c r="N26" s="22">
        <f t="shared" si="22"/>
        <v>0</v>
      </c>
      <c r="O26" s="3">
        <f t="shared" si="17"/>
        <v>0</v>
      </c>
      <c r="P26" s="10"/>
      <c r="Q26" s="41"/>
      <c r="R26" s="41"/>
      <c r="S26" s="41"/>
      <c r="T26" s="18">
        <v>12</v>
      </c>
      <c r="U26" s="46" t="s">
        <v>62</v>
      </c>
      <c r="V26" s="74" t="s">
        <v>34</v>
      </c>
      <c r="W26" s="57" t="s">
        <v>204</v>
      </c>
      <c r="X26" s="54" t="s">
        <v>203</v>
      </c>
      <c r="Y26" s="56">
        <v>8</v>
      </c>
      <c r="Z26" s="38" t="s">
        <v>41</v>
      </c>
      <c r="AA26" s="38" t="s">
        <v>48</v>
      </c>
      <c r="AB26" s="18" t="s">
        <v>25</v>
      </c>
      <c r="AC26" s="19">
        <v>3441.04</v>
      </c>
      <c r="AD26" s="19">
        <f t="shared" si="18"/>
        <v>27528.32</v>
      </c>
    </row>
    <row r="27" spans="2:30" ht="47.25">
      <c r="B27" s="9"/>
      <c r="C27" s="2">
        <f t="shared" si="7"/>
        <v>13</v>
      </c>
      <c r="D27" s="80" t="str">
        <f t="shared" si="14"/>
        <v>Ноутбук HP T14s: восстановление корпуса/замена петель ноутбука.</v>
      </c>
      <c r="E27" s="80" t="str">
        <f t="shared" si="19"/>
        <v>Национальный режим предоставляется</v>
      </c>
      <c r="F27" s="2" t="str">
        <f t="shared" si="20"/>
        <v>усл. ед.</v>
      </c>
      <c r="G27" s="4">
        <f t="shared" si="21"/>
        <v>2</v>
      </c>
      <c r="H27" s="71" t="s">
        <v>21</v>
      </c>
      <c r="I27" s="71" t="s">
        <v>21</v>
      </c>
      <c r="J27" s="71" t="s">
        <v>21</v>
      </c>
      <c r="K27" s="2" t="str">
        <f t="shared" si="15"/>
        <v>да</v>
      </c>
      <c r="L27" s="3">
        <f t="shared" si="16"/>
        <v>9545</v>
      </c>
      <c r="M27" s="3">
        <f t="shared" si="11"/>
        <v>0</v>
      </c>
      <c r="N27" s="22">
        <f t="shared" si="22"/>
        <v>0</v>
      </c>
      <c r="O27" s="3">
        <f t="shared" si="17"/>
        <v>0</v>
      </c>
      <c r="P27" s="10"/>
      <c r="Q27" s="41"/>
      <c r="R27" s="41"/>
      <c r="S27" s="41"/>
      <c r="T27" s="18">
        <v>13</v>
      </c>
      <c r="U27" s="46" t="s">
        <v>63</v>
      </c>
      <c r="V27" s="74" t="s">
        <v>34</v>
      </c>
      <c r="W27" s="57" t="s">
        <v>204</v>
      </c>
      <c r="X27" s="54" t="s">
        <v>203</v>
      </c>
      <c r="Y27" s="56">
        <v>2</v>
      </c>
      <c r="Z27" s="38" t="s">
        <v>41</v>
      </c>
      <c r="AA27" s="38" t="s">
        <v>48</v>
      </c>
      <c r="AB27" s="18" t="s">
        <v>25</v>
      </c>
      <c r="AC27" s="19">
        <v>9545</v>
      </c>
      <c r="AD27" s="19">
        <f t="shared" si="18"/>
        <v>19090</v>
      </c>
    </row>
    <row r="28" spans="2:30" ht="47.25">
      <c r="B28" s="9"/>
      <c r="C28" s="2">
        <f t="shared" si="7"/>
        <v>14</v>
      </c>
      <c r="D28" s="80" t="str">
        <f t="shared" si="14"/>
        <v>Ноутбук HP T14s: замена аккумуляторной батареи.</v>
      </c>
      <c r="E28" s="80" t="str">
        <f t="shared" si="19"/>
        <v>Национальный режим предоставляется</v>
      </c>
      <c r="F28" s="2" t="str">
        <f t="shared" si="20"/>
        <v>усл. ед.</v>
      </c>
      <c r="G28" s="4">
        <f t="shared" si="21"/>
        <v>10</v>
      </c>
      <c r="H28" s="71" t="s">
        <v>21</v>
      </c>
      <c r="I28" s="71" t="s">
        <v>21</v>
      </c>
      <c r="J28" s="71" t="s">
        <v>21</v>
      </c>
      <c r="K28" s="2" t="str">
        <f t="shared" si="15"/>
        <v>да</v>
      </c>
      <c r="L28" s="3">
        <f t="shared" si="16"/>
        <v>8668.89</v>
      </c>
      <c r="M28" s="3">
        <f t="shared" si="11"/>
        <v>0</v>
      </c>
      <c r="N28" s="22">
        <f t="shared" si="22"/>
        <v>0</v>
      </c>
      <c r="O28" s="3">
        <f t="shared" si="17"/>
        <v>0</v>
      </c>
      <c r="P28" s="10"/>
      <c r="Q28" s="41"/>
      <c r="R28" s="41"/>
      <c r="S28" s="41"/>
      <c r="T28" s="18">
        <v>14</v>
      </c>
      <c r="U28" s="46" t="s">
        <v>64</v>
      </c>
      <c r="V28" s="74" t="s">
        <v>34</v>
      </c>
      <c r="W28" s="57" t="s">
        <v>204</v>
      </c>
      <c r="X28" s="54" t="s">
        <v>203</v>
      </c>
      <c r="Y28" s="56">
        <v>10</v>
      </c>
      <c r="Z28" s="38" t="s">
        <v>41</v>
      </c>
      <c r="AA28" s="38" t="s">
        <v>48</v>
      </c>
      <c r="AB28" s="18" t="s">
        <v>25</v>
      </c>
      <c r="AC28" s="19">
        <v>8668.89</v>
      </c>
      <c r="AD28" s="19">
        <f t="shared" si="18"/>
        <v>86688.9</v>
      </c>
    </row>
    <row r="29" spans="2:30" ht="47.25">
      <c r="B29" s="9"/>
      <c r="C29" s="2">
        <f t="shared" si="7"/>
        <v>15</v>
      </c>
      <c r="D29" s="80" t="str">
        <f t="shared" si="14"/>
        <v>Ноутбук HP T14s: замена матрицы.</v>
      </c>
      <c r="E29" s="80" t="str">
        <f t="shared" si="19"/>
        <v>Национальный режим предоставляется</v>
      </c>
      <c r="F29" s="2" t="str">
        <f t="shared" si="20"/>
        <v>усл. ед.</v>
      </c>
      <c r="G29" s="4">
        <f t="shared" si="21"/>
        <v>1</v>
      </c>
      <c r="H29" s="71" t="s">
        <v>21</v>
      </c>
      <c r="I29" s="71" t="s">
        <v>21</v>
      </c>
      <c r="J29" s="71" t="s">
        <v>21</v>
      </c>
      <c r="K29" s="2" t="str">
        <f t="shared" si="15"/>
        <v>да</v>
      </c>
      <c r="L29" s="3">
        <f t="shared" si="16"/>
        <v>15636.26</v>
      </c>
      <c r="M29" s="3">
        <f t="shared" si="11"/>
        <v>0</v>
      </c>
      <c r="N29" s="22">
        <f t="shared" si="22"/>
        <v>0</v>
      </c>
      <c r="O29" s="3">
        <f t="shared" si="17"/>
        <v>0</v>
      </c>
      <c r="P29" s="10"/>
      <c r="Q29" s="41"/>
      <c r="R29" s="41"/>
      <c r="S29" s="41"/>
      <c r="T29" s="18">
        <v>15</v>
      </c>
      <c r="U29" s="46" t="s">
        <v>65</v>
      </c>
      <c r="V29" s="74" t="s">
        <v>34</v>
      </c>
      <c r="W29" s="57" t="s">
        <v>204</v>
      </c>
      <c r="X29" s="54" t="s">
        <v>203</v>
      </c>
      <c r="Y29" s="56">
        <v>1</v>
      </c>
      <c r="Z29" s="38" t="s">
        <v>41</v>
      </c>
      <c r="AA29" s="38" t="s">
        <v>48</v>
      </c>
      <c r="AB29" s="18" t="s">
        <v>25</v>
      </c>
      <c r="AC29" s="19">
        <v>15636.26</v>
      </c>
      <c r="AD29" s="19">
        <f t="shared" si="18"/>
        <v>15636.26</v>
      </c>
    </row>
    <row r="30" spans="2:30" ht="47.25">
      <c r="B30" s="9"/>
      <c r="C30" s="2">
        <f t="shared" si="7"/>
        <v>16</v>
      </c>
      <c r="D30" s="80" t="str">
        <f t="shared" si="14"/>
        <v>Ноутбук HP T14s: замена клавиатуры.</v>
      </c>
      <c r="E30" s="80" t="str">
        <f t="shared" si="19"/>
        <v>Национальный режим предоставляется</v>
      </c>
      <c r="F30" s="2" t="str">
        <f t="shared" si="20"/>
        <v>усл. ед.</v>
      </c>
      <c r="G30" s="4">
        <f t="shared" si="21"/>
        <v>2</v>
      </c>
      <c r="H30" s="71" t="s">
        <v>21</v>
      </c>
      <c r="I30" s="71" t="s">
        <v>21</v>
      </c>
      <c r="J30" s="71" t="s">
        <v>21</v>
      </c>
      <c r="K30" s="2" t="str">
        <f t="shared" si="15"/>
        <v>да</v>
      </c>
      <c r="L30" s="3">
        <f t="shared" si="16"/>
        <v>10307.06</v>
      </c>
      <c r="M30" s="3">
        <f t="shared" si="11"/>
        <v>0</v>
      </c>
      <c r="N30" s="22">
        <f t="shared" si="22"/>
        <v>0</v>
      </c>
      <c r="O30" s="3">
        <f t="shared" si="17"/>
        <v>0</v>
      </c>
      <c r="P30" s="10"/>
      <c r="Q30" s="41"/>
      <c r="R30" s="41"/>
      <c r="S30" s="41"/>
      <c r="T30" s="18">
        <v>16</v>
      </c>
      <c r="U30" s="46" t="s">
        <v>66</v>
      </c>
      <c r="V30" s="74" t="s">
        <v>34</v>
      </c>
      <c r="W30" s="57" t="s">
        <v>204</v>
      </c>
      <c r="X30" s="54" t="s">
        <v>203</v>
      </c>
      <c r="Y30" s="56">
        <v>2</v>
      </c>
      <c r="Z30" s="38" t="s">
        <v>41</v>
      </c>
      <c r="AA30" s="38" t="s">
        <v>48</v>
      </c>
      <c r="AB30" s="18" t="s">
        <v>25</v>
      </c>
      <c r="AC30" s="19">
        <v>10307.06</v>
      </c>
      <c r="AD30" s="19">
        <f t="shared" si="18"/>
        <v>20614.12</v>
      </c>
    </row>
    <row r="31" spans="2:30" ht="47.25">
      <c r="B31" s="9"/>
      <c r="C31" s="2">
        <f t="shared" si="7"/>
        <v>17</v>
      </c>
      <c r="D31" s="80" t="str">
        <f t="shared" si="14"/>
        <v>Ноутбук HP T14s: замена материнской платы.</v>
      </c>
      <c r="E31" s="80" t="str">
        <f t="shared" si="19"/>
        <v>Национальный режим предоставляется</v>
      </c>
      <c r="F31" s="2" t="str">
        <f t="shared" si="20"/>
        <v>усл. ед.</v>
      </c>
      <c r="G31" s="4">
        <f t="shared" si="21"/>
        <v>3</v>
      </c>
      <c r="H31" s="71" t="s">
        <v>21</v>
      </c>
      <c r="I31" s="71" t="s">
        <v>21</v>
      </c>
      <c r="J31" s="71" t="s">
        <v>21</v>
      </c>
      <c r="K31" s="2" t="str">
        <f t="shared" si="15"/>
        <v>да</v>
      </c>
      <c r="L31" s="3">
        <f t="shared" si="16"/>
        <v>29708.77</v>
      </c>
      <c r="M31" s="3">
        <f t="shared" si="11"/>
        <v>0</v>
      </c>
      <c r="N31" s="22">
        <f t="shared" si="22"/>
        <v>0</v>
      </c>
      <c r="O31" s="3">
        <f t="shared" si="17"/>
        <v>0</v>
      </c>
      <c r="P31" s="10"/>
      <c r="Q31" s="41"/>
      <c r="R31" s="41"/>
      <c r="S31" s="41"/>
      <c r="T31" s="18">
        <v>17</v>
      </c>
      <c r="U31" s="46" t="s">
        <v>67</v>
      </c>
      <c r="V31" s="74" t="s">
        <v>34</v>
      </c>
      <c r="W31" s="57" t="s">
        <v>204</v>
      </c>
      <c r="X31" s="54" t="s">
        <v>203</v>
      </c>
      <c r="Y31" s="56">
        <v>3</v>
      </c>
      <c r="Z31" s="38" t="s">
        <v>41</v>
      </c>
      <c r="AA31" s="38" t="s">
        <v>48</v>
      </c>
      <c r="AB31" s="18" t="s">
        <v>25</v>
      </c>
      <c r="AC31" s="19">
        <v>29708.77</v>
      </c>
      <c r="AD31" s="19">
        <f t="shared" si="18"/>
        <v>89126.31</v>
      </c>
    </row>
    <row r="32" spans="2:30" ht="47.25">
      <c r="B32" s="9"/>
      <c r="C32" s="2">
        <f t="shared" si="7"/>
        <v>18</v>
      </c>
      <c r="D32" s="80" t="str">
        <f t="shared" si="14"/>
        <v>Ноутбук HP T14s: сброс пароля BIOS/UEFI</v>
      </c>
      <c r="E32" s="80" t="str">
        <f t="shared" si="19"/>
        <v>Национальный режим предоставляется</v>
      </c>
      <c r="F32" s="2" t="str">
        <f t="shared" si="20"/>
        <v>усл. ед.</v>
      </c>
      <c r="G32" s="4">
        <f t="shared" si="21"/>
        <v>8</v>
      </c>
      <c r="H32" s="71" t="s">
        <v>21</v>
      </c>
      <c r="I32" s="71" t="s">
        <v>21</v>
      </c>
      <c r="J32" s="71" t="s">
        <v>21</v>
      </c>
      <c r="K32" s="2" t="str">
        <f t="shared" si="15"/>
        <v>да</v>
      </c>
      <c r="L32" s="3">
        <f t="shared" si="16"/>
        <v>3441.04</v>
      </c>
      <c r="M32" s="3">
        <f t="shared" si="11"/>
        <v>0</v>
      </c>
      <c r="N32" s="22">
        <f t="shared" si="22"/>
        <v>0</v>
      </c>
      <c r="O32" s="3">
        <f t="shared" si="17"/>
        <v>0</v>
      </c>
      <c r="P32" s="10"/>
      <c r="Q32" s="41"/>
      <c r="R32" s="41"/>
      <c r="S32" s="41"/>
      <c r="T32" s="18">
        <v>18</v>
      </c>
      <c r="U32" s="46" t="s">
        <v>68</v>
      </c>
      <c r="V32" s="74" t="s">
        <v>34</v>
      </c>
      <c r="W32" s="57" t="s">
        <v>204</v>
      </c>
      <c r="X32" s="54" t="s">
        <v>203</v>
      </c>
      <c r="Y32" s="56">
        <v>8</v>
      </c>
      <c r="Z32" s="38" t="s">
        <v>41</v>
      </c>
      <c r="AA32" s="38" t="s">
        <v>48</v>
      </c>
      <c r="AB32" s="18" t="s">
        <v>25</v>
      </c>
      <c r="AC32" s="19">
        <v>3441.04</v>
      </c>
      <c r="AD32" s="19">
        <f t="shared" si="18"/>
        <v>27528.32</v>
      </c>
    </row>
    <row r="33" spans="2:30" ht="47.25">
      <c r="B33" s="9"/>
      <c r="C33" s="2">
        <f t="shared" si="7"/>
        <v>19</v>
      </c>
      <c r="D33" s="80" t="str">
        <f t="shared" si="14"/>
        <v>Ноутбук HP EliteBook X360 1030 G8: восстановление корпуса/замена петель ноутбука.</v>
      </c>
      <c r="E33" s="80" t="str">
        <f t="shared" si="19"/>
        <v>Национальный режим предоставляется</v>
      </c>
      <c r="F33" s="2" t="str">
        <f t="shared" si="20"/>
        <v>усл. ед.</v>
      </c>
      <c r="G33" s="4">
        <f t="shared" si="21"/>
        <v>2</v>
      </c>
      <c r="H33" s="71" t="s">
        <v>21</v>
      </c>
      <c r="I33" s="71" t="s">
        <v>21</v>
      </c>
      <c r="J33" s="71" t="s">
        <v>21</v>
      </c>
      <c r="K33" s="2" t="str">
        <f t="shared" si="15"/>
        <v>да</v>
      </c>
      <c r="L33" s="3">
        <f t="shared" si="16"/>
        <v>9545</v>
      </c>
      <c r="M33" s="3">
        <f t="shared" si="11"/>
        <v>0</v>
      </c>
      <c r="N33" s="22">
        <f t="shared" si="22"/>
        <v>0</v>
      </c>
      <c r="O33" s="3">
        <f t="shared" si="17"/>
        <v>0</v>
      </c>
      <c r="P33" s="10"/>
      <c r="Q33" s="41"/>
      <c r="R33" s="41"/>
      <c r="S33" s="41"/>
      <c r="T33" s="18">
        <v>19</v>
      </c>
      <c r="U33" s="46" t="s">
        <v>69</v>
      </c>
      <c r="V33" s="74" t="s">
        <v>34</v>
      </c>
      <c r="W33" s="57" t="s">
        <v>204</v>
      </c>
      <c r="X33" s="54" t="s">
        <v>203</v>
      </c>
      <c r="Y33" s="56">
        <v>2</v>
      </c>
      <c r="Z33" s="38" t="s">
        <v>41</v>
      </c>
      <c r="AA33" s="38" t="s">
        <v>48</v>
      </c>
      <c r="AB33" s="18" t="s">
        <v>25</v>
      </c>
      <c r="AC33" s="19">
        <v>9545</v>
      </c>
      <c r="AD33" s="19">
        <f t="shared" si="18"/>
        <v>19090</v>
      </c>
    </row>
    <row r="34" spans="2:30" ht="47.25">
      <c r="B34" s="9"/>
      <c r="C34" s="2">
        <f t="shared" si="7"/>
        <v>20</v>
      </c>
      <c r="D34" s="80" t="str">
        <f t="shared" si="14"/>
        <v>Ноутбук HP EliteBook X360 1030 G8: замена аккумуляторной батареи.</v>
      </c>
      <c r="E34" s="80" t="str">
        <f t="shared" si="19"/>
        <v>Национальный режим предоставляется</v>
      </c>
      <c r="F34" s="2" t="str">
        <f t="shared" si="20"/>
        <v>усл. ед.</v>
      </c>
      <c r="G34" s="4">
        <f t="shared" si="21"/>
        <v>10</v>
      </c>
      <c r="H34" s="71" t="s">
        <v>21</v>
      </c>
      <c r="I34" s="71" t="s">
        <v>21</v>
      </c>
      <c r="J34" s="71" t="s">
        <v>21</v>
      </c>
      <c r="K34" s="2" t="str">
        <f t="shared" si="15"/>
        <v>да</v>
      </c>
      <c r="L34" s="3">
        <f t="shared" si="16"/>
        <v>8668.89</v>
      </c>
      <c r="M34" s="3">
        <f t="shared" si="11"/>
        <v>0</v>
      </c>
      <c r="N34" s="22">
        <f t="shared" si="22"/>
        <v>0</v>
      </c>
      <c r="O34" s="3">
        <f t="shared" si="17"/>
        <v>0</v>
      </c>
      <c r="P34" s="10"/>
      <c r="Q34" s="41"/>
      <c r="R34" s="41"/>
      <c r="S34" s="41"/>
      <c r="T34" s="18">
        <v>20</v>
      </c>
      <c r="U34" s="46" t="s">
        <v>70</v>
      </c>
      <c r="V34" s="74" t="s">
        <v>34</v>
      </c>
      <c r="W34" s="57" t="s">
        <v>204</v>
      </c>
      <c r="X34" s="54" t="s">
        <v>203</v>
      </c>
      <c r="Y34" s="56">
        <v>10</v>
      </c>
      <c r="Z34" s="38" t="s">
        <v>41</v>
      </c>
      <c r="AA34" s="38" t="s">
        <v>48</v>
      </c>
      <c r="AB34" s="18" t="s">
        <v>25</v>
      </c>
      <c r="AC34" s="19">
        <v>8668.89</v>
      </c>
      <c r="AD34" s="19">
        <f t="shared" si="18"/>
        <v>86688.9</v>
      </c>
    </row>
    <row r="35" spans="2:30" ht="47.25">
      <c r="B35" s="9"/>
      <c r="C35" s="2">
        <f t="shared" si="7"/>
        <v>21</v>
      </c>
      <c r="D35" s="80" t="str">
        <f t="shared" si="14"/>
        <v>Ноутбук HP EliteBook X360 1030 G8: замена матрицы.</v>
      </c>
      <c r="E35" s="80" t="str">
        <f t="shared" si="19"/>
        <v>Национальный режим предоставляется</v>
      </c>
      <c r="F35" s="2" t="str">
        <f t="shared" si="20"/>
        <v>усл. ед.</v>
      </c>
      <c r="G35" s="4">
        <f t="shared" si="21"/>
        <v>1</v>
      </c>
      <c r="H35" s="71" t="s">
        <v>21</v>
      </c>
      <c r="I35" s="71" t="s">
        <v>21</v>
      </c>
      <c r="J35" s="71" t="s">
        <v>21</v>
      </c>
      <c r="K35" s="2" t="str">
        <f t="shared" si="15"/>
        <v>да</v>
      </c>
      <c r="L35" s="3">
        <f t="shared" si="16"/>
        <v>15636.26</v>
      </c>
      <c r="M35" s="3">
        <f t="shared" si="11"/>
        <v>0</v>
      </c>
      <c r="N35" s="22">
        <f t="shared" si="22"/>
        <v>0</v>
      </c>
      <c r="O35" s="3">
        <f t="shared" si="17"/>
        <v>0</v>
      </c>
      <c r="P35" s="10"/>
      <c r="Q35" s="41"/>
      <c r="R35" s="41"/>
      <c r="S35" s="41"/>
      <c r="T35" s="18">
        <v>21</v>
      </c>
      <c r="U35" s="46" t="s">
        <v>71</v>
      </c>
      <c r="V35" s="74" t="s">
        <v>34</v>
      </c>
      <c r="W35" s="57" t="s">
        <v>204</v>
      </c>
      <c r="X35" s="54" t="s">
        <v>203</v>
      </c>
      <c r="Y35" s="56">
        <v>1</v>
      </c>
      <c r="Z35" s="38" t="s">
        <v>41</v>
      </c>
      <c r="AA35" s="38" t="s">
        <v>48</v>
      </c>
      <c r="AB35" s="18" t="s">
        <v>25</v>
      </c>
      <c r="AC35" s="19">
        <v>15636.26</v>
      </c>
      <c r="AD35" s="19">
        <f t="shared" si="18"/>
        <v>15636.26</v>
      </c>
    </row>
    <row r="36" spans="2:30" ht="47.25">
      <c r="B36" s="9"/>
      <c r="C36" s="2">
        <f t="shared" si="7"/>
        <v>22</v>
      </c>
      <c r="D36" s="80" t="str">
        <f t="shared" si="14"/>
        <v>Ноутбук HP EliteBook X360 1030 G8: замена клавиатуры.</v>
      </c>
      <c r="E36" s="80" t="str">
        <f t="shared" si="19"/>
        <v>Национальный режим предоставляется</v>
      </c>
      <c r="F36" s="2" t="str">
        <f t="shared" si="20"/>
        <v>усл. ед.</v>
      </c>
      <c r="G36" s="4">
        <f t="shared" si="21"/>
        <v>2</v>
      </c>
      <c r="H36" s="71" t="s">
        <v>21</v>
      </c>
      <c r="I36" s="71" t="s">
        <v>21</v>
      </c>
      <c r="J36" s="71" t="s">
        <v>21</v>
      </c>
      <c r="K36" s="2" t="str">
        <f t="shared" si="15"/>
        <v>да</v>
      </c>
      <c r="L36" s="3">
        <f t="shared" si="16"/>
        <v>10307.06</v>
      </c>
      <c r="M36" s="3">
        <f t="shared" si="11"/>
        <v>0</v>
      </c>
      <c r="N36" s="22">
        <f t="shared" si="22"/>
        <v>0</v>
      </c>
      <c r="O36" s="3">
        <f t="shared" si="17"/>
        <v>0</v>
      </c>
      <c r="P36" s="10"/>
      <c r="Q36" s="41"/>
      <c r="R36" s="41"/>
      <c r="S36" s="41"/>
      <c r="T36" s="18">
        <v>22</v>
      </c>
      <c r="U36" s="46" t="s">
        <v>72</v>
      </c>
      <c r="V36" s="74" t="s">
        <v>34</v>
      </c>
      <c r="W36" s="57" t="s">
        <v>204</v>
      </c>
      <c r="X36" s="54" t="s">
        <v>203</v>
      </c>
      <c r="Y36" s="56">
        <v>2</v>
      </c>
      <c r="Z36" s="38" t="s">
        <v>41</v>
      </c>
      <c r="AA36" s="38" t="s">
        <v>48</v>
      </c>
      <c r="AB36" s="18" t="s">
        <v>25</v>
      </c>
      <c r="AC36" s="19">
        <v>10307.06</v>
      </c>
      <c r="AD36" s="19">
        <f t="shared" si="18"/>
        <v>20614.12</v>
      </c>
    </row>
    <row r="37" spans="2:30" ht="47.25">
      <c r="B37" s="9"/>
      <c r="C37" s="2">
        <f t="shared" si="7"/>
        <v>23</v>
      </c>
      <c r="D37" s="80" t="str">
        <f t="shared" si="14"/>
        <v>Ноутбук HP EliteBook X360 1030 G8: замена материнской платы.</v>
      </c>
      <c r="E37" s="80" t="str">
        <f t="shared" si="19"/>
        <v>Национальный режим предоставляется</v>
      </c>
      <c r="F37" s="2" t="str">
        <f t="shared" si="20"/>
        <v>усл. ед.</v>
      </c>
      <c r="G37" s="4">
        <f t="shared" si="21"/>
        <v>1</v>
      </c>
      <c r="H37" s="71" t="s">
        <v>21</v>
      </c>
      <c r="I37" s="71" t="s">
        <v>21</v>
      </c>
      <c r="J37" s="71" t="s">
        <v>21</v>
      </c>
      <c r="K37" s="2" t="str">
        <f t="shared" si="15"/>
        <v>да</v>
      </c>
      <c r="L37" s="3">
        <f t="shared" si="16"/>
        <v>29708.77</v>
      </c>
      <c r="M37" s="3">
        <f t="shared" si="11"/>
        <v>0</v>
      </c>
      <c r="N37" s="22">
        <f t="shared" si="22"/>
        <v>0</v>
      </c>
      <c r="O37" s="3">
        <f t="shared" si="17"/>
        <v>0</v>
      </c>
      <c r="P37" s="10"/>
      <c r="Q37" s="41"/>
      <c r="R37" s="41"/>
      <c r="S37" s="41"/>
      <c r="T37" s="18">
        <v>23</v>
      </c>
      <c r="U37" s="46" t="s">
        <v>73</v>
      </c>
      <c r="V37" s="74" t="s">
        <v>34</v>
      </c>
      <c r="W37" s="57" t="s">
        <v>204</v>
      </c>
      <c r="X37" s="54" t="s">
        <v>203</v>
      </c>
      <c r="Y37" s="56">
        <v>1</v>
      </c>
      <c r="Z37" s="38" t="s">
        <v>41</v>
      </c>
      <c r="AA37" s="38" t="s">
        <v>48</v>
      </c>
      <c r="AB37" s="18" t="s">
        <v>25</v>
      </c>
      <c r="AC37" s="19">
        <v>29708.77</v>
      </c>
      <c r="AD37" s="19">
        <f t="shared" si="18"/>
        <v>29708.77</v>
      </c>
    </row>
    <row r="38" spans="2:30" ht="47.25">
      <c r="B38" s="9"/>
      <c r="C38" s="2">
        <f t="shared" si="7"/>
        <v>24</v>
      </c>
      <c r="D38" s="80" t="str">
        <f t="shared" si="14"/>
        <v>Ноутбук HP EliteBook X360 1030 G8: сброс пароля BIOS/UEFI</v>
      </c>
      <c r="E38" s="80" t="str">
        <f t="shared" si="19"/>
        <v>Национальный режим предоставляется</v>
      </c>
      <c r="F38" s="2" t="str">
        <f t="shared" si="20"/>
        <v>усл. ед.</v>
      </c>
      <c r="G38" s="4">
        <f t="shared" si="21"/>
        <v>8</v>
      </c>
      <c r="H38" s="71" t="s">
        <v>21</v>
      </c>
      <c r="I38" s="71" t="s">
        <v>21</v>
      </c>
      <c r="J38" s="71" t="s">
        <v>21</v>
      </c>
      <c r="K38" s="2" t="str">
        <f t="shared" si="15"/>
        <v>да</v>
      </c>
      <c r="L38" s="3">
        <f t="shared" si="16"/>
        <v>3441.04</v>
      </c>
      <c r="M38" s="3">
        <f t="shared" si="11"/>
        <v>0</v>
      </c>
      <c r="N38" s="22">
        <f t="shared" si="22"/>
        <v>0</v>
      </c>
      <c r="O38" s="3">
        <f t="shared" si="17"/>
        <v>0</v>
      </c>
      <c r="P38" s="10"/>
      <c r="Q38" s="41"/>
      <c r="R38" s="41"/>
      <c r="S38" s="41"/>
      <c r="T38" s="18">
        <v>24</v>
      </c>
      <c r="U38" s="46" t="s">
        <v>74</v>
      </c>
      <c r="V38" s="74" t="s">
        <v>34</v>
      </c>
      <c r="W38" s="57" t="s">
        <v>204</v>
      </c>
      <c r="X38" s="54" t="s">
        <v>203</v>
      </c>
      <c r="Y38" s="56">
        <v>8</v>
      </c>
      <c r="Z38" s="38" t="s">
        <v>41</v>
      </c>
      <c r="AA38" s="38" t="s">
        <v>48</v>
      </c>
      <c r="AB38" s="18" t="s">
        <v>25</v>
      </c>
      <c r="AC38" s="19">
        <v>3441.04</v>
      </c>
      <c r="AD38" s="19">
        <f t="shared" si="18"/>
        <v>27528.32</v>
      </c>
    </row>
    <row r="39" spans="2:30" ht="47.25">
      <c r="B39" s="9"/>
      <c r="C39" s="2">
        <f t="shared" ref="C39:C102" si="23">T39</f>
        <v>25</v>
      </c>
      <c r="D39" s="80" t="str">
        <f t="shared" si="14"/>
        <v>Ноутбук HP EliteBook 840 G10 819A7EA: восстановление корпуса/замена петель ноутбука.</v>
      </c>
      <c r="E39" s="80" t="str">
        <f t="shared" si="19"/>
        <v>Национальный режим предоставляется</v>
      </c>
      <c r="F39" s="2" t="str">
        <f t="shared" si="20"/>
        <v>усл. ед.</v>
      </c>
      <c r="G39" s="4">
        <f t="shared" si="21"/>
        <v>4</v>
      </c>
      <c r="H39" s="71" t="s">
        <v>21</v>
      </c>
      <c r="I39" s="71" t="s">
        <v>21</v>
      </c>
      <c r="J39" s="71" t="s">
        <v>21</v>
      </c>
      <c r="K39" s="2" t="str">
        <f t="shared" si="15"/>
        <v>да</v>
      </c>
      <c r="L39" s="3">
        <f t="shared" si="16"/>
        <v>9545</v>
      </c>
      <c r="M39" s="3">
        <f t="shared" si="11"/>
        <v>0</v>
      </c>
      <c r="N39" s="22">
        <f t="shared" si="22"/>
        <v>0</v>
      </c>
      <c r="O39" s="3">
        <f t="shared" si="17"/>
        <v>0</v>
      </c>
      <c r="P39" s="10"/>
      <c r="Q39" s="41"/>
      <c r="R39" s="41"/>
      <c r="S39" s="41"/>
      <c r="T39" s="18">
        <v>25</v>
      </c>
      <c r="U39" s="46" t="s">
        <v>75</v>
      </c>
      <c r="V39" s="74" t="s">
        <v>34</v>
      </c>
      <c r="W39" s="57" t="s">
        <v>204</v>
      </c>
      <c r="X39" s="54" t="s">
        <v>203</v>
      </c>
      <c r="Y39" s="56">
        <v>4</v>
      </c>
      <c r="Z39" s="38" t="s">
        <v>41</v>
      </c>
      <c r="AA39" s="38" t="s">
        <v>48</v>
      </c>
      <c r="AB39" s="18" t="s">
        <v>25</v>
      </c>
      <c r="AC39" s="19">
        <v>9545</v>
      </c>
      <c r="AD39" s="19">
        <f t="shared" si="18"/>
        <v>38180</v>
      </c>
    </row>
    <row r="40" spans="2:30" ht="47.25">
      <c r="B40" s="9"/>
      <c r="C40" s="2">
        <f t="shared" si="23"/>
        <v>26</v>
      </c>
      <c r="D40" s="80" t="str">
        <f t="shared" si="14"/>
        <v>Ноутбук HP EliteBook 840 G10 819A7EA: замена аккумуляторной батареи.</v>
      </c>
      <c r="E40" s="80" t="str">
        <f t="shared" si="19"/>
        <v>Национальный режим предоставляется</v>
      </c>
      <c r="F40" s="2" t="str">
        <f t="shared" si="20"/>
        <v>усл. ед.</v>
      </c>
      <c r="G40" s="4">
        <f t="shared" si="21"/>
        <v>10</v>
      </c>
      <c r="H40" s="71" t="s">
        <v>21</v>
      </c>
      <c r="I40" s="71" t="s">
        <v>21</v>
      </c>
      <c r="J40" s="71" t="s">
        <v>21</v>
      </c>
      <c r="K40" s="2" t="str">
        <f t="shared" si="15"/>
        <v>да</v>
      </c>
      <c r="L40" s="3">
        <f t="shared" si="16"/>
        <v>8668.89</v>
      </c>
      <c r="M40" s="3">
        <f t="shared" si="11"/>
        <v>0</v>
      </c>
      <c r="N40" s="22">
        <f t="shared" si="22"/>
        <v>0</v>
      </c>
      <c r="O40" s="3">
        <f t="shared" si="17"/>
        <v>0</v>
      </c>
      <c r="P40" s="10"/>
      <c r="Q40" s="41"/>
      <c r="R40" s="41"/>
      <c r="S40" s="41"/>
      <c r="T40" s="18">
        <v>26</v>
      </c>
      <c r="U40" s="46" t="s">
        <v>76</v>
      </c>
      <c r="V40" s="74" t="s">
        <v>34</v>
      </c>
      <c r="W40" s="57" t="s">
        <v>204</v>
      </c>
      <c r="X40" s="54" t="s">
        <v>203</v>
      </c>
      <c r="Y40" s="56">
        <v>10</v>
      </c>
      <c r="Z40" s="38" t="s">
        <v>41</v>
      </c>
      <c r="AA40" s="38" t="s">
        <v>48</v>
      </c>
      <c r="AB40" s="18" t="s">
        <v>25</v>
      </c>
      <c r="AC40" s="19">
        <v>8668.89</v>
      </c>
      <c r="AD40" s="19">
        <f t="shared" si="18"/>
        <v>86688.9</v>
      </c>
    </row>
    <row r="41" spans="2:30" ht="47.25">
      <c r="B41" s="9"/>
      <c r="C41" s="2">
        <f t="shared" si="23"/>
        <v>27</v>
      </c>
      <c r="D41" s="80" t="str">
        <f t="shared" si="14"/>
        <v>Ноутбук HP EliteBook 840 G10 819A7EA: замена матрицы.</v>
      </c>
      <c r="E41" s="80" t="str">
        <f t="shared" si="19"/>
        <v>Национальный режим предоставляется</v>
      </c>
      <c r="F41" s="2" t="str">
        <f t="shared" si="20"/>
        <v>усл. ед.</v>
      </c>
      <c r="G41" s="4">
        <f t="shared" si="21"/>
        <v>3</v>
      </c>
      <c r="H41" s="71" t="s">
        <v>21</v>
      </c>
      <c r="I41" s="71" t="s">
        <v>21</v>
      </c>
      <c r="J41" s="71" t="s">
        <v>21</v>
      </c>
      <c r="K41" s="2" t="str">
        <f t="shared" si="15"/>
        <v>да</v>
      </c>
      <c r="L41" s="3">
        <f t="shared" si="16"/>
        <v>15636.26</v>
      </c>
      <c r="M41" s="3">
        <f t="shared" si="11"/>
        <v>0</v>
      </c>
      <c r="N41" s="22">
        <f t="shared" si="22"/>
        <v>0</v>
      </c>
      <c r="O41" s="3">
        <f t="shared" si="17"/>
        <v>0</v>
      </c>
      <c r="P41" s="10"/>
      <c r="Q41" s="41"/>
      <c r="R41" s="41"/>
      <c r="S41" s="41"/>
      <c r="T41" s="18">
        <v>27</v>
      </c>
      <c r="U41" s="46" t="s">
        <v>77</v>
      </c>
      <c r="V41" s="74" t="s">
        <v>34</v>
      </c>
      <c r="W41" s="57" t="s">
        <v>204</v>
      </c>
      <c r="X41" s="54" t="s">
        <v>203</v>
      </c>
      <c r="Y41" s="56">
        <v>3</v>
      </c>
      <c r="Z41" s="38" t="s">
        <v>41</v>
      </c>
      <c r="AA41" s="38" t="s">
        <v>48</v>
      </c>
      <c r="AB41" s="18" t="s">
        <v>25</v>
      </c>
      <c r="AC41" s="19">
        <v>15636.26</v>
      </c>
      <c r="AD41" s="19">
        <f t="shared" si="18"/>
        <v>46908.78</v>
      </c>
    </row>
    <row r="42" spans="2:30" ht="47.25">
      <c r="B42" s="9"/>
      <c r="C42" s="2">
        <f t="shared" si="23"/>
        <v>28</v>
      </c>
      <c r="D42" s="80" t="str">
        <f t="shared" si="14"/>
        <v>Ноутбук HP EliteBook 840 G10 819A7EA: замена клавиатуры.</v>
      </c>
      <c r="E42" s="80" t="str">
        <f t="shared" si="19"/>
        <v>Национальный режим предоставляется</v>
      </c>
      <c r="F42" s="2" t="str">
        <f t="shared" si="20"/>
        <v>усл. ед.</v>
      </c>
      <c r="G42" s="4">
        <f t="shared" si="21"/>
        <v>2</v>
      </c>
      <c r="H42" s="71" t="s">
        <v>21</v>
      </c>
      <c r="I42" s="71" t="s">
        <v>21</v>
      </c>
      <c r="J42" s="71" t="s">
        <v>21</v>
      </c>
      <c r="K42" s="2" t="str">
        <f t="shared" si="15"/>
        <v>да</v>
      </c>
      <c r="L42" s="3">
        <f t="shared" si="16"/>
        <v>10307.06</v>
      </c>
      <c r="M42" s="3">
        <f t="shared" si="11"/>
        <v>0</v>
      </c>
      <c r="N42" s="22">
        <f t="shared" si="22"/>
        <v>0</v>
      </c>
      <c r="O42" s="3">
        <f t="shared" si="17"/>
        <v>0</v>
      </c>
      <c r="P42" s="10"/>
      <c r="Q42" s="41"/>
      <c r="R42" s="41"/>
      <c r="S42" s="41"/>
      <c r="T42" s="18">
        <v>28</v>
      </c>
      <c r="U42" s="46" t="s">
        <v>78</v>
      </c>
      <c r="V42" s="74" t="s">
        <v>34</v>
      </c>
      <c r="W42" s="57" t="s">
        <v>204</v>
      </c>
      <c r="X42" s="54" t="s">
        <v>203</v>
      </c>
      <c r="Y42" s="56">
        <v>2</v>
      </c>
      <c r="Z42" s="38" t="s">
        <v>41</v>
      </c>
      <c r="AA42" s="38" t="s">
        <v>48</v>
      </c>
      <c r="AB42" s="18" t="s">
        <v>25</v>
      </c>
      <c r="AC42" s="19">
        <v>10307.06</v>
      </c>
      <c r="AD42" s="19">
        <f t="shared" si="18"/>
        <v>20614.12</v>
      </c>
    </row>
    <row r="43" spans="2:30" ht="47.25">
      <c r="B43" s="9"/>
      <c r="C43" s="2">
        <f t="shared" si="23"/>
        <v>29</v>
      </c>
      <c r="D43" s="80" t="str">
        <f t="shared" si="14"/>
        <v>Ноутбук HP EliteBook 840 G10 819A7EA: замена материнской платы.</v>
      </c>
      <c r="E43" s="80" t="str">
        <f t="shared" si="19"/>
        <v>Национальный режим предоставляется</v>
      </c>
      <c r="F43" s="2" t="str">
        <f t="shared" si="20"/>
        <v>усл. ед.</v>
      </c>
      <c r="G43" s="4">
        <f t="shared" si="21"/>
        <v>2</v>
      </c>
      <c r="H43" s="71" t="s">
        <v>21</v>
      </c>
      <c r="I43" s="71" t="s">
        <v>21</v>
      </c>
      <c r="J43" s="71" t="s">
        <v>21</v>
      </c>
      <c r="K43" s="2" t="str">
        <f t="shared" si="15"/>
        <v>да</v>
      </c>
      <c r="L43" s="3">
        <f t="shared" si="16"/>
        <v>29708.77</v>
      </c>
      <c r="M43" s="3">
        <f t="shared" si="11"/>
        <v>0</v>
      </c>
      <c r="N43" s="22">
        <f t="shared" si="22"/>
        <v>0</v>
      </c>
      <c r="O43" s="3">
        <f t="shared" si="17"/>
        <v>0</v>
      </c>
      <c r="P43" s="10"/>
      <c r="Q43" s="41"/>
      <c r="R43" s="41"/>
      <c r="S43" s="41"/>
      <c r="T43" s="18">
        <v>29</v>
      </c>
      <c r="U43" s="46" t="s">
        <v>79</v>
      </c>
      <c r="V43" s="74" t="s">
        <v>34</v>
      </c>
      <c r="W43" s="57" t="s">
        <v>204</v>
      </c>
      <c r="X43" s="54" t="s">
        <v>203</v>
      </c>
      <c r="Y43" s="56">
        <v>2</v>
      </c>
      <c r="Z43" s="38" t="s">
        <v>41</v>
      </c>
      <c r="AA43" s="38" t="s">
        <v>48</v>
      </c>
      <c r="AB43" s="18" t="s">
        <v>25</v>
      </c>
      <c r="AC43" s="19">
        <v>29708.77</v>
      </c>
      <c r="AD43" s="19">
        <f t="shared" si="18"/>
        <v>59417.54</v>
      </c>
    </row>
    <row r="44" spans="2:30" ht="47.25">
      <c r="B44" s="9"/>
      <c r="C44" s="2">
        <f t="shared" si="23"/>
        <v>30</v>
      </c>
      <c r="D44" s="80" t="str">
        <f t="shared" si="14"/>
        <v>Ноутбук HP EliteBook 840 G10 819A7EA: сброс пароля BIOS/UEFI</v>
      </c>
      <c r="E44" s="80" t="str">
        <f t="shared" si="19"/>
        <v>Национальный режим предоставляется</v>
      </c>
      <c r="F44" s="2" t="str">
        <f t="shared" si="20"/>
        <v>усл. ед.</v>
      </c>
      <c r="G44" s="4">
        <f t="shared" si="21"/>
        <v>8</v>
      </c>
      <c r="H44" s="71" t="s">
        <v>21</v>
      </c>
      <c r="I44" s="71" t="s">
        <v>21</v>
      </c>
      <c r="J44" s="71" t="s">
        <v>21</v>
      </c>
      <c r="K44" s="2" t="str">
        <f t="shared" si="15"/>
        <v>да</v>
      </c>
      <c r="L44" s="3">
        <f t="shared" si="16"/>
        <v>3441.04</v>
      </c>
      <c r="M44" s="3">
        <f t="shared" si="11"/>
        <v>0</v>
      </c>
      <c r="N44" s="22">
        <f t="shared" si="22"/>
        <v>0</v>
      </c>
      <c r="O44" s="3">
        <f t="shared" si="17"/>
        <v>0</v>
      </c>
      <c r="P44" s="10"/>
      <c r="Q44" s="41"/>
      <c r="R44" s="41"/>
      <c r="S44" s="41"/>
      <c r="T44" s="18">
        <v>30</v>
      </c>
      <c r="U44" s="46" t="s">
        <v>80</v>
      </c>
      <c r="V44" s="74" t="s">
        <v>34</v>
      </c>
      <c r="W44" s="57" t="s">
        <v>204</v>
      </c>
      <c r="X44" s="54" t="s">
        <v>203</v>
      </c>
      <c r="Y44" s="56">
        <v>8</v>
      </c>
      <c r="Z44" s="38" t="s">
        <v>41</v>
      </c>
      <c r="AA44" s="38" t="s">
        <v>48</v>
      </c>
      <c r="AB44" s="18" t="s">
        <v>25</v>
      </c>
      <c r="AC44" s="19">
        <v>3441.04</v>
      </c>
      <c r="AD44" s="19">
        <f t="shared" si="18"/>
        <v>27528.32</v>
      </c>
    </row>
    <row r="45" spans="2:30" ht="47.25">
      <c r="B45" s="9"/>
      <c r="C45" s="2">
        <f t="shared" si="23"/>
        <v>31</v>
      </c>
      <c r="D45" s="80" t="str">
        <f t="shared" si="14"/>
        <v>Ноутбук Lenovo ThinkPad X260: восстановление корпуса/замена петель ноутбука.</v>
      </c>
      <c r="E45" s="80" t="str">
        <f t="shared" si="19"/>
        <v>Национальный режим предоставляется</v>
      </c>
      <c r="F45" s="2" t="str">
        <f t="shared" si="20"/>
        <v>усл. ед.</v>
      </c>
      <c r="G45" s="4">
        <f t="shared" si="21"/>
        <v>1</v>
      </c>
      <c r="H45" s="71" t="s">
        <v>21</v>
      </c>
      <c r="I45" s="71" t="s">
        <v>21</v>
      </c>
      <c r="J45" s="71" t="s">
        <v>21</v>
      </c>
      <c r="K45" s="2" t="str">
        <f t="shared" si="15"/>
        <v>да</v>
      </c>
      <c r="L45" s="3">
        <f t="shared" si="16"/>
        <v>9545</v>
      </c>
      <c r="M45" s="3">
        <f t="shared" si="11"/>
        <v>0</v>
      </c>
      <c r="N45" s="22">
        <f t="shared" si="22"/>
        <v>0</v>
      </c>
      <c r="O45" s="3">
        <f t="shared" si="17"/>
        <v>0</v>
      </c>
      <c r="P45" s="10"/>
      <c r="Q45" s="41"/>
      <c r="R45" s="41"/>
      <c r="S45" s="41"/>
      <c r="T45" s="18">
        <v>31</v>
      </c>
      <c r="U45" s="46" t="s">
        <v>81</v>
      </c>
      <c r="V45" s="74" t="s">
        <v>34</v>
      </c>
      <c r="W45" s="57" t="s">
        <v>204</v>
      </c>
      <c r="X45" s="54" t="s">
        <v>203</v>
      </c>
      <c r="Y45" s="56">
        <v>1</v>
      </c>
      <c r="Z45" s="38" t="s">
        <v>41</v>
      </c>
      <c r="AA45" s="38" t="s">
        <v>48</v>
      </c>
      <c r="AB45" s="18" t="s">
        <v>25</v>
      </c>
      <c r="AC45" s="19">
        <v>9545</v>
      </c>
      <c r="AD45" s="19">
        <f t="shared" si="18"/>
        <v>9545</v>
      </c>
    </row>
    <row r="46" spans="2:30" ht="47.25">
      <c r="B46" s="9"/>
      <c r="C46" s="2">
        <f t="shared" si="23"/>
        <v>32</v>
      </c>
      <c r="D46" s="80" t="str">
        <f t="shared" si="14"/>
        <v>Ноутбук Lenovo ThinkPad X260: замена аккумуляторной батареи.</v>
      </c>
      <c r="E46" s="80" t="str">
        <f t="shared" si="19"/>
        <v>Национальный режим предоставляется</v>
      </c>
      <c r="F46" s="2" t="str">
        <f t="shared" si="20"/>
        <v>усл. ед.</v>
      </c>
      <c r="G46" s="4">
        <f t="shared" si="21"/>
        <v>10</v>
      </c>
      <c r="H46" s="71" t="s">
        <v>21</v>
      </c>
      <c r="I46" s="71" t="s">
        <v>21</v>
      </c>
      <c r="J46" s="71" t="s">
        <v>21</v>
      </c>
      <c r="K46" s="2" t="str">
        <f t="shared" si="15"/>
        <v>да</v>
      </c>
      <c r="L46" s="3">
        <f t="shared" si="16"/>
        <v>8668.89</v>
      </c>
      <c r="M46" s="3">
        <f t="shared" si="11"/>
        <v>0</v>
      </c>
      <c r="N46" s="22">
        <f t="shared" si="22"/>
        <v>0</v>
      </c>
      <c r="O46" s="3">
        <f t="shared" si="17"/>
        <v>0</v>
      </c>
      <c r="P46" s="10"/>
      <c r="Q46" s="41"/>
      <c r="R46" s="41"/>
      <c r="S46" s="41"/>
      <c r="T46" s="18">
        <v>32</v>
      </c>
      <c r="U46" s="46" t="s">
        <v>82</v>
      </c>
      <c r="V46" s="74" t="s">
        <v>34</v>
      </c>
      <c r="W46" s="57" t="s">
        <v>204</v>
      </c>
      <c r="X46" s="54" t="s">
        <v>203</v>
      </c>
      <c r="Y46" s="56">
        <v>10</v>
      </c>
      <c r="Z46" s="38" t="s">
        <v>41</v>
      </c>
      <c r="AA46" s="38" t="s">
        <v>48</v>
      </c>
      <c r="AB46" s="18" t="s">
        <v>25</v>
      </c>
      <c r="AC46" s="19">
        <v>8668.89</v>
      </c>
      <c r="AD46" s="19">
        <f t="shared" si="18"/>
        <v>86688.9</v>
      </c>
    </row>
    <row r="47" spans="2:30" ht="47.25">
      <c r="B47" s="9"/>
      <c r="C47" s="2">
        <f t="shared" si="23"/>
        <v>33</v>
      </c>
      <c r="D47" s="80" t="str">
        <f t="shared" si="14"/>
        <v>Ноутбук Lenovo ThinkPad X260: замена матрицы.</v>
      </c>
      <c r="E47" s="80" t="str">
        <f t="shared" si="19"/>
        <v>Национальный режим предоставляется</v>
      </c>
      <c r="F47" s="2" t="str">
        <f t="shared" si="20"/>
        <v>усл. ед.</v>
      </c>
      <c r="G47" s="4">
        <f t="shared" si="21"/>
        <v>1</v>
      </c>
      <c r="H47" s="71" t="s">
        <v>21</v>
      </c>
      <c r="I47" s="71" t="s">
        <v>21</v>
      </c>
      <c r="J47" s="71" t="s">
        <v>21</v>
      </c>
      <c r="K47" s="2" t="str">
        <f t="shared" si="15"/>
        <v>да</v>
      </c>
      <c r="L47" s="3">
        <f t="shared" si="16"/>
        <v>15636.26</v>
      </c>
      <c r="M47" s="3">
        <f t="shared" si="11"/>
        <v>0</v>
      </c>
      <c r="N47" s="22">
        <f t="shared" si="22"/>
        <v>0</v>
      </c>
      <c r="O47" s="3">
        <f t="shared" si="17"/>
        <v>0</v>
      </c>
      <c r="P47" s="10"/>
      <c r="Q47" s="41"/>
      <c r="R47" s="41"/>
      <c r="S47" s="41"/>
      <c r="T47" s="18">
        <v>33</v>
      </c>
      <c r="U47" s="46" t="s">
        <v>83</v>
      </c>
      <c r="V47" s="74" t="s">
        <v>34</v>
      </c>
      <c r="W47" s="57" t="s">
        <v>204</v>
      </c>
      <c r="X47" s="54" t="s">
        <v>203</v>
      </c>
      <c r="Y47" s="56">
        <v>1</v>
      </c>
      <c r="Z47" s="38" t="s">
        <v>41</v>
      </c>
      <c r="AA47" s="38" t="s">
        <v>48</v>
      </c>
      <c r="AB47" s="18" t="s">
        <v>25</v>
      </c>
      <c r="AC47" s="19">
        <v>15636.26</v>
      </c>
      <c r="AD47" s="19">
        <f t="shared" si="18"/>
        <v>15636.26</v>
      </c>
    </row>
    <row r="48" spans="2:30" ht="47.25">
      <c r="B48" s="9"/>
      <c r="C48" s="2">
        <f t="shared" si="23"/>
        <v>34</v>
      </c>
      <c r="D48" s="80" t="str">
        <f t="shared" si="14"/>
        <v>Ноутбук Lenovo ThinkPad X260: замена клавиатуры.</v>
      </c>
      <c r="E48" s="80" t="str">
        <f t="shared" si="19"/>
        <v>Национальный режим предоставляется</v>
      </c>
      <c r="F48" s="2" t="str">
        <f t="shared" si="20"/>
        <v>усл. ед.</v>
      </c>
      <c r="G48" s="4">
        <f t="shared" si="21"/>
        <v>2</v>
      </c>
      <c r="H48" s="71" t="s">
        <v>21</v>
      </c>
      <c r="I48" s="71" t="s">
        <v>21</v>
      </c>
      <c r="J48" s="71" t="s">
        <v>21</v>
      </c>
      <c r="K48" s="2" t="str">
        <f t="shared" si="15"/>
        <v>да</v>
      </c>
      <c r="L48" s="3">
        <f t="shared" si="16"/>
        <v>10307.06</v>
      </c>
      <c r="M48" s="3">
        <f t="shared" si="11"/>
        <v>0</v>
      </c>
      <c r="N48" s="22">
        <f t="shared" si="22"/>
        <v>0</v>
      </c>
      <c r="O48" s="3">
        <f t="shared" si="17"/>
        <v>0</v>
      </c>
      <c r="P48" s="10"/>
      <c r="Q48" s="41"/>
      <c r="R48" s="41"/>
      <c r="S48" s="41"/>
      <c r="T48" s="18">
        <v>34</v>
      </c>
      <c r="U48" s="46" t="s">
        <v>84</v>
      </c>
      <c r="V48" s="74" t="s">
        <v>34</v>
      </c>
      <c r="W48" s="57" t="s">
        <v>204</v>
      </c>
      <c r="X48" s="54" t="s">
        <v>203</v>
      </c>
      <c r="Y48" s="56">
        <v>2</v>
      </c>
      <c r="Z48" s="38" t="s">
        <v>41</v>
      </c>
      <c r="AA48" s="38" t="s">
        <v>48</v>
      </c>
      <c r="AB48" s="18" t="s">
        <v>25</v>
      </c>
      <c r="AC48" s="19">
        <v>10307.06</v>
      </c>
      <c r="AD48" s="19">
        <f t="shared" si="18"/>
        <v>20614.12</v>
      </c>
    </row>
    <row r="49" spans="2:30" ht="47.25">
      <c r="B49" s="9"/>
      <c r="C49" s="2">
        <f t="shared" si="23"/>
        <v>35</v>
      </c>
      <c r="D49" s="80" t="str">
        <f t="shared" si="14"/>
        <v>Ноутбук Lenovo ThinkPad X260: замена материнской платы</v>
      </c>
      <c r="E49" s="80" t="str">
        <f t="shared" si="19"/>
        <v>Национальный режим предоставляется</v>
      </c>
      <c r="F49" s="2" t="str">
        <f t="shared" si="20"/>
        <v>усл. ед.</v>
      </c>
      <c r="G49" s="4">
        <f t="shared" si="21"/>
        <v>2</v>
      </c>
      <c r="H49" s="71" t="s">
        <v>21</v>
      </c>
      <c r="I49" s="71" t="s">
        <v>21</v>
      </c>
      <c r="J49" s="71" t="s">
        <v>21</v>
      </c>
      <c r="K49" s="2" t="str">
        <f t="shared" si="15"/>
        <v>да</v>
      </c>
      <c r="L49" s="3">
        <f t="shared" si="16"/>
        <v>29708.77</v>
      </c>
      <c r="M49" s="3">
        <f t="shared" si="11"/>
        <v>0</v>
      </c>
      <c r="N49" s="22">
        <f t="shared" si="22"/>
        <v>0</v>
      </c>
      <c r="O49" s="3">
        <f t="shared" si="17"/>
        <v>0</v>
      </c>
      <c r="P49" s="10"/>
      <c r="Q49" s="41"/>
      <c r="R49" s="41"/>
      <c r="S49" s="41"/>
      <c r="T49" s="18">
        <v>35</v>
      </c>
      <c r="U49" s="46" t="s">
        <v>85</v>
      </c>
      <c r="V49" s="74" t="s">
        <v>34</v>
      </c>
      <c r="W49" s="57" t="s">
        <v>204</v>
      </c>
      <c r="X49" s="54" t="s">
        <v>203</v>
      </c>
      <c r="Y49" s="56">
        <v>2</v>
      </c>
      <c r="Z49" s="38" t="s">
        <v>41</v>
      </c>
      <c r="AA49" s="38" t="s">
        <v>48</v>
      </c>
      <c r="AB49" s="18" t="s">
        <v>25</v>
      </c>
      <c r="AC49" s="19">
        <v>29708.77</v>
      </c>
      <c r="AD49" s="19">
        <f t="shared" si="18"/>
        <v>59417.54</v>
      </c>
    </row>
    <row r="50" spans="2:30" ht="47.25">
      <c r="B50" s="9"/>
      <c r="C50" s="2">
        <f t="shared" si="23"/>
        <v>36</v>
      </c>
      <c r="D50" s="80" t="str">
        <f t="shared" si="14"/>
        <v>Ноутбук Lenovo ThinkPad X260: сброс пароля BIOS/UEFI</v>
      </c>
      <c r="E50" s="80" t="str">
        <f t="shared" si="19"/>
        <v>Национальный режим предоставляется</v>
      </c>
      <c r="F50" s="2" t="str">
        <f t="shared" si="20"/>
        <v>усл. ед.</v>
      </c>
      <c r="G50" s="4">
        <f t="shared" si="21"/>
        <v>8</v>
      </c>
      <c r="H50" s="71" t="s">
        <v>21</v>
      </c>
      <c r="I50" s="71" t="s">
        <v>21</v>
      </c>
      <c r="J50" s="71" t="s">
        <v>21</v>
      </c>
      <c r="K50" s="2" t="str">
        <f t="shared" si="15"/>
        <v>да</v>
      </c>
      <c r="L50" s="3">
        <f t="shared" si="16"/>
        <v>3441.04</v>
      </c>
      <c r="M50" s="3">
        <f t="shared" si="11"/>
        <v>0</v>
      </c>
      <c r="N50" s="22">
        <f t="shared" si="22"/>
        <v>0</v>
      </c>
      <c r="O50" s="3">
        <f t="shared" si="17"/>
        <v>0</v>
      </c>
      <c r="P50" s="10"/>
      <c r="Q50" s="41"/>
      <c r="R50" s="41"/>
      <c r="S50" s="41"/>
      <c r="T50" s="18">
        <v>36</v>
      </c>
      <c r="U50" s="46" t="s">
        <v>86</v>
      </c>
      <c r="V50" s="74" t="s">
        <v>34</v>
      </c>
      <c r="W50" s="57" t="s">
        <v>204</v>
      </c>
      <c r="X50" s="54" t="s">
        <v>203</v>
      </c>
      <c r="Y50" s="56">
        <v>8</v>
      </c>
      <c r="Z50" s="38" t="s">
        <v>41</v>
      </c>
      <c r="AA50" s="38" t="s">
        <v>48</v>
      </c>
      <c r="AB50" s="18" t="s">
        <v>25</v>
      </c>
      <c r="AC50" s="19">
        <v>3441.04</v>
      </c>
      <c r="AD50" s="19">
        <f t="shared" si="18"/>
        <v>27528.32</v>
      </c>
    </row>
    <row r="51" spans="2:30" ht="47.25">
      <c r="B51" s="9"/>
      <c r="C51" s="2">
        <f t="shared" si="23"/>
        <v>37</v>
      </c>
      <c r="D51" s="80" t="str">
        <f t="shared" si="14"/>
        <v>Ноутбук Lenovo ThinkPad X270: восстановление корпуса/замена петель ноутбука.</v>
      </c>
      <c r="E51" s="80" t="str">
        <f t="shared" si="19"/>
        <v>Национальный режим предоставляется</v>
      </c>
      <c r="F51" s="2" t="str">
        <f t="shared" si="20"/>
        <v>усл. ед.</v>
      </c>
      <c r="G51" s="4">
        <f t="shared" si="21"/>
        <v>1</v>
      </c>
      <c r="H51" s="71" t="s">
        <v>21</v>
      </c>
      <c r="I51" s="71" t="s">
        <v>21</v>
      </c>
      <c r="J51" s="71" t="s">
        <v>21</v>
      </c>
      <c r="K51" s="2" t="str">
        <f t="shared" si="15"/>
        <v>да</v>
      </c>
      <c r="L51" s="3">
        <f t="shared" si="16"/>
        <v>9545</v>
      </c>
      <c r="M51" s="3">
        <f t="shared" si="11"/>
        <v>0</v>
      </c>
      <c r="N51" s="22">
        <f t="shared" si="22"/>
        <v>0</v>
      </c>
      <c r="O51" s="3">
        <f t="shared" si="17"/>
        <v>0</v>
      </c>
      <c r="P51" s="10"/>
      <c r="Q51" s="41"/>
      <c r="R51" s="41"/>
      <c r="S51" s="41"/>
      <c r="T51" s="18">
        <v>37</v>
      </c>
      <c r="U51" s="46" t="s">
        <v>87</v>
      </c>
      <c r="V51" s="74" t="s">
        <v>34</v>
      </c>
      <c r="W51" s="57" t="s">
        <v>204</v>
      </c>
      <c r="X51" s="54" t="s">
        <v>203</v>
      </c>
      <c r="Y51" s="56">
        <v>1</v>
      </c>
      <c r="Z51" s="38" t="s">
        <v>41</v>
      </c>
      <c r="AA51" s="38" t="s">
        <v>48</v>
      </c>
      <c r="AB51" s="18" t="s">
        <v>25</v>
      </c>
      <c r="AC51" s="19">
        <v>9545</v>
      </c>
      <c r="AD51" s="19">
        <f t="shared" si="18"/>
        <v>9545</v>
      </c>
    </row>
    <row r="52" spans="2:30" ht="47.25">
      <c r="B52" s="9"/>
      <c r="C52" s="2">
        <f t="shared" si="23"/>
        <v>38</v>
      </c>
      <c r="D52" s="80" t="str">
        <f t="shared" si="14"/>
        <v>Ноутбук Lenovo ThinkPad X270: замена аккумуляторной батареи.</v>
      </c>
      <c r="E52" s="80" t="str">
        <f t="shared" si="19"/>
        <v>Национальный режим предоставляется</v>
      </c>
      <c r="F52" s="2" t="str">
        <f t="shared" si="20"/>
        <v>усл. ед.</v>
      </c>
      <c r="G52" s="4">
        <f t="shared" si="21"/>
        <v>10</v>
      </c>
      <c r="H52" s="71" t="s">
        <v>21</v>
      </c>
      <c r="I52" s="71" t="s">
        <v>21</v>
      </c>
      <c r="J52" s="71" t="s">
        <v>21</v>
      </c>
      <c r="K52" s="2" t="str">
        <f t="shared" si="15"/>
        <v>да</v>
      </c>
      <c r="L52" s="3">
        <f t="shared" si="16"/>
        <v>8668.89</v>
      </c>
      <c r="M52" s="3">
        <f t="shared" si="11"/>
        <v>0</v>
      </c>
      <c r="N52" s="22">
        <f t="shared" si="22"/>
        <v>0</v>
      </c>
      <c r="O52" s="3">
        <f t="shared" si="17"/>
        <v>0</v>
      </c>
      <c r="P52" s="10"/>
      <c r="Q52" s="41"/>
      <c r="R52" s="41"/>
      <c r="S52" s="41"/>
      <c r="T52" s="18">
        <v>38</v>
      </c>
      <c r="U52" s="46" t="s">
        <v>88</v>
      </c>
      <c r="V52" s="74" t="s">
        <v>34</v>
      </c>
      <c r="W52" s="57" t="s">
        <v>204</v>
      </c>
      <c r="X52" s="54" t="s">
        <v>203</v>
      </c>
      <c r="Y52" s="56">
        <v>10</v>
      </c>
      <c r="Z52" s="38" t="s">
        <v>41</v>
      </c>
      <c r="AA52" s="38" t="s">
        <v>48</v>
      </c>
      <c r="AB52" s="18" t="s">
        <v>25</v>
      </c>
      <c r="AC52" s="19">
        <v>8668.89</v>
      </c>
      <c r="AD52" s="19">
        <f t="shared" si="18"/>
        <v>86688.9</v>
      </c>
    </row>
    <row r="53" spans="2:30" ht="47.25">
      <c r="B53" s="9"/>
      <c r="C53" s="2">
        <f t="shared" si="23"/>
        <v>39</v>
      </c>
      <c r="D53" s="80" t="str">
        <f t="shared" si="14"/>
        <v>Ноутбук Lenovo ThinkPad X270: замена матрицы.</v>
      </c>
      <c r="E53" s="80" t="str">
        <f t="shared" si="19"/>
        <v>Национальный режим предоставляется</v>
      </c>
      <c r="F53" s="2" t="str">
        <f t="shared" si="20"/>
        <v>усл. ед.</v>
      </c>
      <c r="G53" s="4">
        <f t="shared" si="21"/>
        <v>3</v>
      </c>
      <c r="H53" s="71" t="s">
        <v>21</v>
      </c>
      <c r="I53" s="71" t="s">
        <v>21</v>
      </c>
      <c r="J53" s="71" t="s">
        <v>21</v>
      </c>
      <c r="K53" s="2" t="str">
        <f t="shared" si="15"/>
        <v>да</v>
      </c>
      <c r="L53" s="3">
        <f t="shared" si="16"/>
        <v>15636.26</v>
      </c>
      <c r="M53" s="3">
        <f t="shared" si="11"/>
        <v>0</v>
      </c>
      <c r="N53" s="22">
        <f t="shared" si="22"/>
        <v>0</v>
      </c>
      <c r="O53" s="3">
        <f t="shared" si="17"/>
        <v>0</v>
      </c>
      <c r="P53" s="10"/>
      <c r="Q53" s="41"/>
      <c r="R53" s="41"/>
      <c r="S53" s="41"/>
      <c r="T53" s="18">
        <v>39</v>
      </c>
      <c r="U53" s="46" t="s">
        <v>89</v>
      </c>
      <c r="V53" s="74" t="s">
        <v>34</v>
      </c>
      <c r="W53" s="57" t="s">
        <v>204</v>
      </c>
      <c r="X53" s="54" t="s">
        <v>203</v>
      </c>
      <c r="Y53" s="56">
        <v>3</v>
      </c>
      <c r="Z53" s="38" t="s">
        <v>41</v>
      </c>
      <c r="AA53" s="38" t="s">
        <v>48</v>
      </c>
      <c r="AB53" s="18" t="s">
        <v>25</v>
      </c>
      <c r="AC53" s="19">
        <v>15636.26</v>
      </c>
      <c r="AD53" s="19">
        <f t="shared" si="18"/>
        <v>46908.78</v>
      </c>
    </row>
    <row r="54" spans="2:30" ht="47.25">
      <c r="B54" s="9"/>
      <c r="C54" s="2">
        <f t="shared" si="23"/>
        <v>40</v>
      </c>
      <c r="D54" s="80" t="str">
        <f t="shared" si="14"/>
        <v>Ноутбук Lenovo ThinkPad X270: замена клавиатуры.</v>
      </c>
      <c r="E54" s="80" t="str">
        <f t="shared" si="19"/>
        <v>Национальный режим предоставляется</v>
      </c>
      <c r="F54" s="2" t="str">
        <f t="shared" si="20"/>
        <v>усл. ед.</v>
      </c>
      <c r="G54" s="4">
        <f t="shared" si="21"/>
        <v>2</v>
      </c>
      <c r="H54" s="71" t="s">
        <v>21</v>
      </c>
      <c r="I54" s="71" t="s">
        <v>21</v>
      </c>
      <c r="J54" s="71" t="s">
        <v>21</v>
      </c>
      <c r="K54" s="2" t="str">
        <f t="shared" si="15"/>
        <v>да</v>
      </c>
      <c r="L54" s="3">
        <f t="shared" si="16"/>
        <v>10307.06</v>
      </c>
      <c r="M54" s="3">
        <f t="shared" si="11"/>
        <v>0</v>
      </c>
      <c r="N54" s="22">
        <f t="shared" si="22"/>
        <v>0</v>
      </c>
      <c r="O54" s="3">
        <f t="shared" si="17"/>
        <v>0</v>
      </c>
      <c r="P54" s="10"/>
      <c r="Q54" s="41"/>
      <c r="R54" s="41"/>
      <c r="S54" s="41"/>
      <c r="T54" s="18">
        <v>40</v>
      </c>
      <c r="U54" s="46" t="s">
        <v>90</v>
      </c>
      <c r="V54" s="74" t="s">
        <v>34</v>
      </c>
      <c r="W54" s="57" t="s">
        <v>204</v>
      </c>
      <c r="X54" s="54" t="s">
        <v>203</v>
      </c>
      <c r="Y54" s="56">
        <v>2</v>
      </c>
      <c r="Z54" s="38" t="s">
        <v>41</v>
      </c>
      <c r="AA54" s="38" t="s">
        <v>48</v>
      </c>
      <c r="AB54" s="18" t="s">
        <v>25</v>
      </c>
      <c r="AC54" s="19">
        <v>10307.06</v>
      </c>
      <c r="AD54" s="19">
        <f t="shared" si="18"/>
        <v>20614.12</v>
      </c>
    </row>
    <row r="55" spans="2:30" ht="47.25">
      <c r="B55" s="9"/>
      <c r="C55" s="2">
        <f t="shared" si="23"/>
        <v>41</v>
      </c>
      <c r="D55" s="80" t="str">
        <f t="shared" si="14"/>
        <v>Ноутбук Lenovo ThinkPad X270: замена материнской платы</v>
      </c>
      <c r="E55" s="80" t="str">
        <f t="shared" si="19"/>
        <v>Национальный режим предоставляется</v>
      </c>
      <c r="F55" s="2" t="str">
        <f t="shared" si="20"/>
        <v>усл. ед.</v>
      </c>
      <c r="G55" s="4">
        <f t="shared" si="21"/>
        <v>2</v>
      </c>
      <c r="H55" s="71" t="s">
        <v>21</v>
      </c>
      <c r="I55" s="71" t="s">
        <v>21</v>
      </c>
      <c r="J55" s="71" t="s">
        <v>21</v>
      </c>
      <c r="K55" s="2" t="str">
        <f t="shared" si="15"/>
        <v>да</v>
      </c>
      <c r="L55" s="3">
        <f t="shared" si="16"/>
        <v>29708.77</v>
      </c>
      <c r="M55" s="3">
        <f t="shared" si="11"/>
        <v>0</v>
      </c>
      <c r="N55" s="22">
        <f t="shared" si="22"/>
        <v>0</v>
      </c>
      <c r="O55" s="3">
        <f t="shared" si="17"/>
        <v>0</v>
      </c>
      <c r="P55" s="10"/>
      <c r="Q55" s="41"/>
      <c r="R55" s="41"/>
      <c r="S55" s="41"/>
      <c r="T55" s="18">
        <v>41</v>
      </c>
      <c r="U55" s="46" t="s">
        <v>91</v>
      </c>
      <c r="V55" s="74" t="s">
        <v>34</v>
      </c>
      <c r="W55" s="57" t="s">
        <v>204</v>
      </c>
      <c r="X55" s="54" t="s">
        <v>203</v>
      </c>
      <c r="Y55" s="56">
        <v>2</v>
      </c>
      <c r="Z55" s="38" t="s">
        <v>41</v>
      </c>
      <c r="AA55" s="38" t="s">
        <v>48</v>
      </c>
      <c r="AB55" s="18" t="s">
        <v>25</v>
      </c>
      <c r="AC55" s="19">
        <v>29708.77</v>
      </c>
      <c r="AD55" s="19">
        <f t="shared" si="18"/>
        <v>59417.54</v>
      </c>
    </row>
    <row r="56" spans="2:30" ht="47.25">
      <c r="B56" s="9"/>
      <c r="C56" s="2">
        <f t="shared" si="23"/>
        <v>42</v>
      </c>
      <c r="D56" s="80" t="str">
        <f t="shared" si="14"/>
        <v>Ноутбук Lenovo ThinkPad X270: сброс пароля BIOS/UEFI</v>
      </c>
      <c r="E56" s="80" t="str">
        <f t="shared" si="19"/>
        <v>Национальный режим предоставляется</v>
      </c>
      <c r="F56" s="2" t="str">
        <f t="shared" si="20"/>
        <v>усл. ед.</v>
      </c>
      <c r="G56" s="4">
        <f t="shared" si="21"/>
        <v>8</v>
      </c>
      <c r="H56" s="71" t="s">
        <v>21</v>
      </c>
      <c r="I56" s="71" t="s">
        <v>21</v>
      </c>
      <c r="J56" s="71" t="s">
        <v>21</v>
      </c>
      <c r="K56" s="2" t="str">
        <f t="shared" si="15"/>
        <v>да</v>
      </c>
      <c r="L56" s="3">
        <f t="shared" si="16"/>
        <v>3441.04</v>
      </c>
      <c r="M56" s="3">
        <f t="shared" si="11"/>
        <v>0</v>
      </c>
      <c r="N56" s="22">
        <f t="shared" si="22"/>
        <v>0</v>
      </c>
      <c r="O56" s="3">
        <f t="shared" si="17"/>
        <v>0</v>
      </c>
      <c r="P56" s="10"/>
      <c r="Q56" s="41"/>
      <c r="R56" s="41"/>
      <c r="S56" s="41"/>
      <c r="T56" s="18">
        <v>42</v>
      </c>
      <c r="U56" s="46" t="s">
        <v>92</v>
      </c>
      <c r="V56" s="74" t="s">
        <v>34</v>
      </c>
      <c r="W56" s="57" t="s">
        <v>204</v>
      </c>
      <c r="X56" s="54" t="s">
        <v>203</v>
      </c>
      <c r="Y56" s="56">
        <v>8</v>
      </c>
      <c r="Z56" s="38" t="s">
        <v>41</v>
      </c>
      <c r="AA56" s="38" t="s">
        <v>48</v>
      </c>
      <c r="AB56" s="18" t="s">
        <v>25</v>
      </c>
      <c r="AC56" s="19">
        <v>3441.04</v>
      </c>
      <c r="AD56" s="19">
        <f t="shared" si="18"/>
        <v>27528.32</v>
      </c>
    </row>
    <row r="57" spans="2:30" ht="47.25">
      <c r="B57" s="9"/>
      <c r="C57" s="2">
        <f t="shared" si="23"/>
        <v>43</v>
      </c>
      <c r="D57" s="80" t="str">
        <f t="shared" si="14"/>
        <v>Ноутбук Lenovo T480s: восстановление корпуса/замена петель ноутбука.</v>
      </c>
      <c r="E57" s="80" t="str">
        <f t="shared" si="19"/>
        <v>Национальный режим предоставляется</v>
      </c>
      <c r="F57" s="2" t="str">
        <f t="shared" si="20"/>
        <v>усл. ед.</v>
      </c>
      <c r="G57" s="4">
        <f t="shared" si="21"/>
        <v>1</v>
      </c>
      <c r="H57" s="71" t="s">
        <v>21</v>
      </c>
      <c r="I57" s="71" t="s">
        <v>21</v>
      </c>
      <c r="J57" s="71" t="s">
        <v>21</v>
      </c>
      <c r="K57" s="2" t="str">
        <f t="shared" si="15"/>
        <v>да</v>
      </c>
      <c r="L57" s="3">
        <f t="shared" si="16"/>
        <v>9545</v>
      </c>
      <c r="M57" s="3">
        <f t="shared" si="11"/>
        <v>0</v>
      </c>
      <c r="N57" s="22">
        <f t="shared" si="22"/>
        <v>0</v>
      </c>
      <c r="O57" s="3">
        <f t="shared" si="17"/>
        <v>0</v>
      </c>
      <c r="P57" s="10"/>
      <c r="Q57" s="41"/>
      <c r="R57" s="41"/>
      <c r="S57" s="41"/>
      <c r="T57" s="18">
        <v>43</v>
      </c>
      <c r="U57" s="46" t="s">
        <v>93</v>
      </c>
      <c r="V57" s="74" t="s">
        <v>34</v>
      </c>
      <c r="W57" s="57" t="s">
        <v>204</v>
      </c>
      <c r="X57" s="54" t="s">
        <v>203</v>
      </c>
      <c r="Y57" s="56">
        <v>1</v>
      </c>
      <c r="Z57" s="38" t="s">
        <v>41</v>
      </c>
      <c r="AA57" s="38" t="s">
        <v>48</v>
      </c>
      <c r="AB57" s="18" t="s">
        <v>25</v>
      </c>
      <c r="AC57" s="19">
        <v>9545</v>
      </c>
      <c r="AD57" s="19">
        <f t="shared" si="18"/>
        <v>9545</v>
      </c>
    </row>
    <row r="58" spans="2:30" ht="47.25">
      <c r="B58" s="9"/>
      <c r="C58" s="2">
        <f t="shared" si="23"/>
        <v>44</v>
      </c>
      <c r="D58" s="80" t="str">
        <f t="shared" si="14"/>
        <v>Ноутбук Lenovo T480s: замена аккумуляторной батареи.</v>
      </c>
      <c r="E58" s="80" t="str">
        <f t="shared" si="19"/>
        <v>Национальный режим предоставляется</v>
      </c>
      <c r="F58" s="2" t="str">
        <f t="shared" si="20"/>
        <v>усл. ед.</v>
      </c>
      <c r="G58" s="4">
        <f t="shared" si="21"/>
        <v>10</v>
      </c>
      <c r="H58" s="71" t="s">
        <v>21</v>
      </c>
      <c r="I58" s="71" t="s">
        <v>21</v>
      </c>
      <c r="J58" s="71" t="s">
        <v>21</v>
      </c>
      <c r="K58" s="2" t="str">
        <f t="shared" si="15"/>
        <v>да</v>
      </c>
      <c r="L58" s="3">
        <f t="shared" si="16"/>
        <v>8668.89</v>
      </c>
      <c r="M58" s="3">
        <f t="shared" si="11"/>
        <v>0</v>
      </c>
      <c r="N58" s="22">
        <f t="shared" si="22"/>
        <v>0</v>
      </c>
      <c r="O58" s="3">
        <f t="shared" si="17"/>
        <v>0</v>
      </c>
      <c r="P58" s="10"/>
      <c r="Q58" s="41"/>
      <c r="R58" s="41"/>
      <c r="S58" s="41"/>
      <c r="T58" s="18">
        <v>44</v>
      </c>
      <c r="U58" s="46" t="s">
        <v>94</v>
      </c>
      <c r="V58" s="74" t="s">
        <v>34</v>
      </c>
      <c r="W58" s="57" t="s">
        <v>204</v>
      </c>
      <c r="X58" s="54" t="s">
        <v>203</v>
      </c>
      <c r="Y58" s="56">
        <v>10</v>
      </c>
      <c r="Z58" s="38" t="s">
        <v>41</v>
      </c>
      <c r="AA58" s="38" t="s">
        <v>48</v>
      </c>
      <c r="AB58" s="18" t="s">
        <v>25</v>
      </c>
      <c r="AC58" s="19">
        <v>8668.89</v>
      </c>
      <c r="AD58" s="19">
        <f t="shared" si="18"/>
        <v>86688.9</v>
      </c>
    </row>
    <row r="59" spans="2:30" ht="47.25">
      <c r="B59" s="9"/>
      <c r="C59" s="2">
        <f t="shared" si="23"/>
        <v>45</v>
      </c>
      <c r="D59" s="80" t="str">
        <f t="shared" si="14"/>
        <v>Ноутбук Lenovo T480s: замена матрицы.</v>
      </c>
      <c r="E59" s="80" t="str">
        <f t="shared" si="19"/>
        <v>Национальный режим предоставляется</v>
      </c>
      <c r="F59" s="2" t="str">
        <f t="shared" si="20"/>
        <v>усл. ед.</v>
      </c>
      <c r="G59" s="4">
        <f t="shared" si="21"/>
        <v>1</v>
      </c>
      <c r="H59" s="71" t="s">
        <v>21</v>
      </c>
      <c r="I59" s="71" t="s">
        <v>21</v>
      </c>
      <c r="J59" s="71" t="s">
        <v>21</v>
      </c>
      <c r="K59" s="2" t="str">
        <f t="shared" si="15"/>
        <v>да</v>
      </c>
      <c r="L59" s="3">
        <f t="shared" si="16"/>
        <v>15636.26</v>
      </c>
      <c r="M59" s="3">
        <f t="shared" si="11"/>
        <v>0</v>
      </c>
      <c r="N59" s="22">
        <f t="shared" si="22"/>
        <v>0</v>
      </c>
      <c r="O59" s="3">
        <f t="shared" si="17"/>
        <v>0</v>
      </c>
      <c r="P59" s="10"/>
      <c r="Q59" s="41"/>
      <c r="R59" s="41"/>
      <c r="S59" s="41"/>
      <c r="T59" s="18">
        <v>45</v>
      </c>
      <c r="U59" s="46" t="s">
        <v>95</v>
      </c>
      <c r="V59" s="74" t="s">
        <v>34</v>
      </c>
      <c r="W59" s="57" t="s">
        <v>204</v>
      </c>
      <c r="X59" s="54" t="s">
        <v>203</v>
      </c>
      <c r="Y59" s="56">
        <v>1</v>
      </c>
      <c r="Z59" s="38" t="s">
        <v>41</v>
      </c>
      <c r="AA59" s="38" t="s">
        <v>48</v>
      </c>
      <c r="AB59" s="18" t="s">
        <v>25</v>
      </c>
      <c r="AC59" s="19">
        <v>15636.26</v>
      </c>
      <c r="AD59" s="19">
        <f t="shared" si="18"/>
        <v>15636.26</v>
      </c>
    </row>
    <row r="60" spans="2:30" ht="47.25">
      <c r="B60" s="9"/>
      <c r="C60" s="2">
        <f t="shared" si="23"/>
        <v>46</v>
      </c>
      <c r="D60" s="80" t="str">
        <f t="shared" si="14"/>
        <v>Ноутбук Lenovo T480s: замена клавиатуры.</v>
      </c>
      <c r="E60" s="80" t="str">
        <f t="shared" si="19"/>
        <v>Национальный режим предоставляется</v>
      </c>
      <c r="F60" s="2" t="str">
        <f t="shared" si="20"/>
        <v>усл. ед.</v>
      </c>
      <c r="G60" s="4">
        <f t="shared" si="21"/>
        <v>2</v>
      </c>
      <c r="H60" s="71" t="s">
        <v>21</v>
      </c>
      <c r="I60" s="71" t="s">
        <v>21</v>
      </c>
      <c r="J60" s="71" t="s">
        <v>21</v>
      </c>
      <c r="K60" s="2" t="str">
        <f t="shared" si="15"/>
        <v>да</v>
      </c>
      <c r="L60" s="3">
        <f t="shared" si="16"/>
        <v>10307.06</v>
      </c>
      <c r="M60" s="3">
        <f t="shared" si="11"/>
        <v>0</v>
      </c>
      <c r="N60" s="22">
        <f t="shared" si="22"/>
        <v>0</v>
      </c>
      <c r="O60" s="3">
        <f t="shared" si="17"/>
        <v>0</v>
      </c>
      <c r="P60" s="10"/>
      <c r="Q60" s="41"/>
      <c r="R60" s="41"/>
      <c r="S60" s="41"/>
      <c r="T60" s="18">
        <v>46</v>
      </c>
      <c r="U60" s="46" t="s">
        <v>96</v>
      </c>
      <c r="V60" s="74" t="s">
        <v>34</v>
      </c>
      <c r="W60" s="57" t="s">
        <v>204</v>
      </c>
      <c r="X60" s="54" t="s">
        <v>203</v>
      </c>
      <c r="Y60" s="56">
        <v>2</v>
      </c>
      <c r="Z60" s="38" t="s">
        <v>41</v>
      </c>
      <c r="AA60" s="38" t="s">
        <v>48</v>
      </c>
      <c r="AB60" s="18" t="s">
        <v>25</v>
      </c>
      <c r="AC60" s="19">
        <v>10307.06</v>
      </c>
      <c r="AD60" s="19">
        <f t="shared" si="18"/>
        <v>20614.12</v>
      </c>
    </row>
    <row r="61" spans="2:30" ht="47.25">
      <c r="B61" s="9"/>
      <c r="C61" s="2">
        <f t="shared" si="23"/>
        <v>47</v>
      </c>
      <c r="D61" s="80" t="str">
        <f t="shared" si="14"/>
        <v>Ноутбук Lenovo T480s: замена материнской платы</v>
      </c>
      <c r="E61" s="80" t="str">
        <f t="shared" si="19"/>
        <v>Национальный режим предоставляется</v>
      </c>
      <c r="F61" s="2" t="str">
        <f t="shared" si="20"/>
        <v>усл. ед.</v>
      </c>
      <c r="G61" s="4">
        <f t="shared" si="21"/>
        <v>4</v>
      </c>
      <c r="H61" s="71" t="s">
        <v>21</v>
      </c>
      <c r="I61" s="71" t="s">
        <v>21</v>
      </c>
      <c r="J61" s="71" t="s">
        <v>21</v>
      </c>
      <c r="K61" s="2" t="str">
        <f t="shared" si="15"/>
        <v>да</v>
      </c>
      <c r="L61" s="3">
        <f t="shared" si="16"/>
        <v>29708.77</v>
      </c>
      <c r="M61" s="3">
        <f t="shared" si="11"/>
        <v>0</v>
      </c>
      <c r="N61" s="22">
        <f t="shared" si="22"/>
        <v>0</v>
      </c>
      <c r="O61" s="3">
        <f t="shared" si="17"/>
        <v>0</v>
      </c>
      <c r="P61" s="10"/>
      <c r="Q61" s="41"/>
      <c r="R61" s="41"/>
      <c r="S61" s="41"/>
      <c r="T61" s="18">
        <v>47</v>
      </c>
      <c r="U61" s="46" t="s">
        <v>97</v>
      </c>
      <c r="V61" s="74" t="s">
        <v>34</v>
      </c>
      <c r="W61" s="57" t="s">
        <v>204</v>
      </c>
      <c r="X61" s="54" t="s">
        <v>203</v>
      </c>
      <c r="Y61" s="56">
        <v>4</v>
      </c>
      <c r="Z61" s="38" t="s">
        <v>41</v>
      </c>
      <c r="AA61" s="38" t="s">
        <v>48</v>
      </c>
      <c r="AB61" s="18" t="s">
        <v>25</v>
      </c>
      <c r="AC61" s="19">
        <v>29708.77</v>
      </c>
      <c r="AD61" s="19">
        <f t="shared" si="18"/>
        <v>118835.08</v>
      </c>
    </row>
    <row r="62" spans="2:30" ht="47.25">
      <c r="B62" s="9"/>
      <c r="C62" s="2">
        <f t="shared" si="23"/>
        <v>48</v>
      </c>
      <c r="D62" s="80" t="str">
        <f t="shared" si="14"/>
        <v>Ноутбук Lenovo T480s: сброс пароля BIOS/UEFI</v>
      </c>
      <c r="E62" s="80" t="str">
        <f t="shared" si="19"/>
        <v>Национальный режим предоставляется</v>
      </c>
      <c r="F62" s="2" t="str">
        <f t="shared" si="20"/>
        <v>усл. ед.</v>
      </c>
      <c r="G62" s="4">
        <f t="shared" si="21"/>
        <v>8</v>
      </c>
      <c r="H62" s="71" t="s">
        <v>21</v>
      </c>
      <c r="I62" s="71" t="s">
        <v>21</v>
      </c>
      <c r="J62" s="71" t="s">
        <v>21</v>
      </c>
      <c r="K62" s="2" t="str">
        <f t="shared" si="15"/>
        <v>да</v>
      </c>
      <c r="L62" s="3">
        <f t="shared" si="16"/>
        <v>3441.04</v>
      </c>
      <c r="M62" s="3">
        <f t="shared" si="11"/>
        <v>0</v>
      </c>
      <c r="N62" s="22">
        <f t="shared" si="22"/>
        <v>0</v>
      </c>
      <c r="O62" s="3">
        <f t="shared" si="17"/>
        <v>0</v>
      </c>
      <c r="P62" s="10"/>
      <c r="Q62" s="41"/>
      <c r="R62" s="41"/>
      <c r="S62" s="41"/>
      <c r="T62" s="18">
        <v>48</v>
      </c>
      <c r="U62" s="46" t="s">
        <v>98</v>
      </c>
      <c r="V62" s="74" t="s">
        <v>34</v>
      </c>
      <c r="W62" s="57" t="s">
        <v>204</v>
      </c>
      <c r="X62" s="54" t="s">
        <v>203</v>
      </c>
      <c r="Y62" s="56">
        <v>8</v>
      </c>
      <c r="Z62" s="38" t="s">
        <v>41</v>
      </c>
      <c r="AA62" s="38" t="s">
        <v>48</v>
      </c>
      <c r="AB62" s="18" t="s">
        <v>25</v>
      </c>
      <c r="AC62" s="19">
        <v>3441.04</v>
      </c>
      <c r="AD62" s="19">
        <f t="shared" si="18"/>
        <v>27528.32</v>
      </c>
    </row>
    <row r="63" spans="2:30" ht="47.25">
      <c r="B63" s="9"/>
      <c r="C63" s="2">
        <f t="shared" si="23"/>
        <v>49</v>
      </c>
      <c r="D63" s="80" t="str">
        <f t="shared" si="14"/>
        <v>Ноутбук Lenovo Ideapad L340: восстановление корпуса/замена петель ноутбука.</v>
      </c>
      <c r="E63" s="80" t="str">
        <f t="shared" si="19"/>
        <v>Национальный режим предоставляется</v>
      </c>
      <c r="F63" s="2" t="str">
        <f t="shared" si="20"/>
        <v>усл. ед.</v>
      </c>
      <c r="G63" s="4">
        <f t="shared" si="21"/>
        <v>3</v>
      </c>
      <c r="H63" s="71" t="s">
        <v>21</v>
      </c>
      <c r="I63" s="71" t="s">
        <v>21</v>
      </c>
      <c r="J63" s="71" t="s">
        <v>21</v>
      </c>
      <c r="K63" s="2" t="str">
        <f t="shared" si="15"/>
        <v>да</v>
      </c>
      <c r="L63" s="3">
        <f t="shared" si="16"/>
        <v>9545</v>
      </c>
      <c r="M63" s="3">
        <f t="shared" si="11"/>
        <v>0</v>
      </c>
      <c r="N63" s="22">
        <f t="shared" si="22"/>
        <v>0</v>
      </c>
      <c r="O63" s="3">
        <f t="shared" si="17"/>
        <v>0</v>
      </c>
      <c r="P63" s="10"/>
      <c r="Q63" s="41"/>
      <c r="R63" s="41"/>
      <c r="S63" s="41"/>
      <c r="T63" s="18">
        <v>49</v>
      </c>
      <c r="U63" s="46" t="s">
        <v>99</v>
      </c>
      <c r="V63" s="74" t="s">
        <v>34</v>
      </c>
      <c r="W63" s="57" t="s">
        <v>204</v>
      </c>
      <c r="X63" s="54" t="s">
        <v>203</v>
      </c>
      <c r="Y63" s="56">
        <v>3</v>
      </c>
      <c r="Z63" s="38" t="s">
        <v>41</v>
      </c>
      <c r="AA63" s="38" t="s">
        <v>48</v>
      </c>
      <c r="AB63" s="18" t="s">
        <v>25</v>
      </c>
      <c r="AC63" s="19">
        <v>9545</v>
      </c>
      <c r="AD63" s="19">
        <f t="shared" si="18"/>
        <v>28635</v>
      </c>
    </row>
    <row r="64" spans="2:30" ht="47.25">
      <c r="B64" s="9"/>
      <c r="C64" s="2">
        <f t="shared" si="23"/>
        <v>50</v>
      </c>
      <c r="D64" s="80" t="str">
        <f t="shared" si="14"/>
        <v>Ноутбук Lenovo Ideapad L340: замена аккумуляторной батареи.</v>
      </c>
      <c r="E64" s="80" t="str">
        <f t="shared" si="19"/>
        <v>Национальный режим предоставляется</v>
      </c>
      <c r="F64" s="2" t="str">
        <f t="shared" si="20"/>
        <v>усл. ед.</v>
      </c>
      <c r="G64" s="4">
        <f t="shared" si="21"/>
        <v>10</v>
      </c>
      <c r="H64" s="71" t="s">
        <v>21</v>
      </c>
      <c r="I64" s="71" t="s">
        <v>21</v>
      </c>
      <c r="J64" s="71" t="s">
        <v>21</v>
      </c>
      <c r="K64" s="2" t="str">
        <f t="shared" si="15"/>
        <v>да</v>
      </c>
      <c r="L64" s="3">
        <f t="shared" si="16"/>
        <v>8668.89</v>
      </c>
      <c r="M64" s="3">
        <f t="shared" si="11"/>
        <v>0</v>
      </c>
      <c r="N64" s="22">
        <f t="shared" si="22"/>
        <v>0</v>
      </c>
      <c r="O64" s="3">
        <f t="shared" si="17"/>
        <v>0</v>
      </c>
      <c r="P64" s="10"/>
      <c r="Q64" s="41"/>
      <c r="R64" s="41"/>
      <c r="S64" s="41"/>
      <c r="T64" s="18">
        <v>50</v>
      </c>
      <c r="U64" s="46" t="s">
        <v>100</v>
      </c>
      <c r="V64" s="74" t="s">
        <v>34</v>
      </c>
      <c r="W64" s="57" t="s">
        <v>204</v>
      </c>
      <c r="X64" s="54" t="s">
        <v>203</v>
      </c>
      <c r="Y64" s="56">
        <v>10</v>
      </c>
      <c r="Z64" s="38" t="s">
        <v>41</v>
      </c>
      <c r="AA64" s="38" t="s">
        <v>48</v>
      </c>
      <c r="AB64" s="18" t="s">
        <v>25</v>
      </c>
      <c r="AC64" s="19">
        <v>8668.89</v>
      </c>
      <c r="AD64" s="19">
        <f t="shared" si="18"/>
        <v>86688.9</v>
      </c>
    </row>
    <row r="65" spans="2:30" ht="47.25">
      <c r="B65" s="9"/>
      <c r="C65" s="2">
        <f t="shared" si="23"/>
        <v>51</v>
      </c>
      <c r="D65" s="80" t="str">
        <f t="shared" si="14"/>
        <v>Ноутбук Lenovo Ideapad L340: замена матрицы.</v>
      </c>
      <c r="E65" s="80" t="str">
        <f t="shared" si="19"/>
        <v>Национальный режим предоставляется</v>
      </c>
      <c r="F65" s="2" t="str">
        <f t="shared" si="20"/>
        <v>усл. ед.</v>
      </c>
      <c r="G65" s="4">
        <f t="shared" si="21"/>
        <v>2</v>
      </c>
      <c r="H65" s="71" t="s">
        <v>21</v>
      </c>
      <c r="I65" s="71" t="s">
        <v>21</v>
      </c>
      <c r="J65" s="71" t="s">
        <v>21</v>
      </c>
      <c r="K65" s="2" t="str">
        <f t="shared" si="15"/>
        <v>да</v>
      </c>
      <c r="L65" s="3">
        <f t="shared" si="16"/>
        <v>15636.26</v>
      </c>
      <c r="M65" s="3">
        <f t="shared" si="11"/>
        <v>0</v>
      </c>
      <c r="N65" s="22">
        <f t="shared" si="22"/>
        <v>0</v>
      </c>
      <c r="O65" s="3">
        <f t="shared" si="17"/>
        <v>0</v>
      </c>
      <c r="P65" s="10"/>
      <c r="Q65" s="41"/>
      <c r="R65" s="41"/>
      <c r="S65" s="41"/>
      <c r="T65" s="18">
        <v>51</v>
      </c>
      <c r="U65" s="46" t="s">
        <v>101</v>
      </c>
      <c r="V65" s="74" t="s">
        <v>34</v>
      </c>
      <c r="W65" s="57" t="s">
        <v>204</v>
      </c>
      <c r="X65" s="54" t="s">
        <v>203</v>
      </c>
      <c r="Y65" s="56">
        <v>2</v>
      </c>
      <c r="Z65" s="38" t="s">
        <v>41</v>
      </c>
      <c r="AA65" s="38" t="s">
        <v>48</v>
      </c>
      <c r="AB65" s="18" t="s">
        <v>25</v>
      </c>
      <c r="AC65" s="19">
        <v>15636.26</v>
      </c>
      <c r="AD65" s="19">
        <f t="shared" si="18"/>
        <v>31272.52</v>
      </c>
    </row>
    <row r="66" spans="2:30" ht="47.25">
      <c r="B66" s="9"/>
      <c r="C66" s="2">
        <f t="shared" si="23"/>
        <v>52</v>
      </c>
      <c r="D66" s="80" t="str">
        <f t="shared" si="14"/>
        <v>Ноутбук Lenovo Ideapad L340: замена клавиатуры.</v>
      </c>
      <c r="E66" s="80" t="str">
        <f t="shared" si="19"/>
        <v>Национальный режим предоставляется</v>
      </c>
      <c r="F66" s="2" t="str">
        <f t="shared" si="20"/>
        <v>усл. ед.</v>
      </c>
      <c r="G66" s="4">
        <f t="shared" si="21"/>
        <v>2</v>
      </c>
      <c r="H66" s="71" t="s">
        <v>21</v>
      </c>
      <c r="I66" s="71" t="s">
        <v>21</v>
      </c>
      <c r="J66" s="71" t="s">
        <v>21</v>
      </c>
      <c r="K66" s="2" t="str">
        <f t="shared" si="15"/>
        <v>да</v>
      </c>
      <c r="L66" s="3">
        <f t="shared" si="16"/>
        <v>10307.06</v>
      </c>
      <c r="M66" s="3">
        <f t="shared" si="11"/>
        <v>0</v>
      </c>
      <c r="N66" s="22">
        <f t="shared" si="22"/>
        <v>0</v>
      </c>
      <c r="O66" s="3">
        <f t="shared" si="17"/>
        <v>0</v>
      </c>
      <c r="P66" s="10"/>
      <c r="Q66" s="41"/>
      <c r="R66" s="41"/>
      <c r="S66" s="41"/>
      <c r="T66" s="18">
        <v>52</v>
      </c>
      <c r="U66" s="46" t="s">
        <v>102</v>
      </c>
      <c r="V66" s="74" t="s">
        <v>34</v>
      </c>
      <c r="W66" s="57" t="s">
        <v>204</v>
      </c>
      <c r="X66" s="54" t="s">
        <v>203</v>
      </c>
      <c r="Y66" s="56">
        <v>2</v>
      </c>
      <c r="Z66" s="38" t="s">
        <v>41</v>
      </c>
      <c r="AA66" s="38" t="s">
        <v>48</v>
      </c>
      <c r="AB66" s="18" t="s">
        <v>25</v>
      </c>
      <c r="AC66" s="19">
        <v>10307.06</v>
      </c>
      <c r="AD66" s="19">
        <f t="shared" si="18"/>
        <v>20614.12</v>
      </c>
    </row>
    <row r="67" spans="2:30" ht="47.25">
      <c r="B67" s="9"/>
      <c r="C67" s="2">
        <f t="shared" si="23"/>
        <v>53</v>
      </c>
      <c r="D67" s="80" t="str">
        <f t="shared" si="14"/>
        <v>Ноутбук Lenovo Ideapad L340: замена материнской платы</v>
      </c>
      <c r="E67" s="80" t="str">
        <f t="shared" si="19"/>
        <v>Национальный режим предоставляется</v>
      </c>
      <c r="F67" s="2" t="str">
        <f t="shared" si="20"/>
        <v>усл. ед.</v>
      </c>
      <c r="G67" s="4">
        <f t="shared" si="21"/>
        <v>1</v>
      </c>
      <c r="H67" s="71" t="s">
        <v>21</v>
      </c>
      <c r="I67" s="71" t="s">
        <v>21</v>
      </c>
      <c r="J67" s="71" t="s">
        <v>21</v>
      </c>
      <c r="K67" s="2" t="str">
        <f t="shared" si="15"/>
        <v>да</v>
      </c>
      <c r="L67" s="3">
        <f t="shared" si="16"/>
        <v>29708.77</v>
      </c>
      <c r="M67" s="3">
        <f t="shared" si="11"/>
        <v>0</v>
      </c>
      <c r="N67" s="22">
        <f t="shared" si="22"/>
        <v>0</v>
      </c>
      <c r="O67" s="3">
        <f t="shared" si="17"/>
        <v>0</v>
      </c>
      <c r="P67" s="10"/>
      <c r="Q67" s="41"/>
      <c r="R67" s="41"/>
      <c r="S67" s="41"/>
      <c r="T67" s="18">
        <v>53</v>
      </c>
      <c r="U67" s="46" t="s">
        <v>103</v>
      </c>
      <c r="V67" s="74" t="s">
        <v>34</v>
      </c>
      <c r="W67" s="57" t="s">
        <v>204</v>
      </c>
      <c r="X67" s="54" t="s">
        <v>203</v>
      </c>
      <c r="Y67" s="56">
        <v>1</v>
      </c>
      <c r="Z67" s="38" t="s">
        <v>41</v>
      </c>
      <c r="AA67" s="38" t="s">
        <v>48</v>
      </c>
      <c r="AB67" s="18" t="s">
        <v>25</v>
      </c>
      <c r="AC67" s="19">
        <v>29708.77</v>
      </c>
      <c r="AD67" s="19">
        <f t="shared" si="18"/>
        <v>29708.77</v>
      </c>
    </row>
    <row r="68" spans="2:30" ht="47.25">
      <c r="B68" s="9"/>
      <c r="C68" s="2">
        <f t="shared" si="23"/>
        <v>54</v>
      </c>
      <c r="D68" s="80" t="str">
        <f t="shared" si="14"/>
        <v>Ноутбук Lenovo Ideapad L340: сброс пароля BIOS/UEFI</v>
      </c>
      <c r="E68" s="80" t="str">
        <f t="shared" si="19"/>
        <v>Национальный режим предоставляется</v>
      </c>
      <c r="F68" s="2" t="str">
        <f t="shared" si="20"/>
        <v>усл. ед.</v>
      </c>
      <c r="G68" s="4">
        <f t="shared" si="21"/>
        <v>8</v>
      </c>
      <c r="H68" s="71" t="s">
        <v>21</v>
      </c>
      <c r="I68" s="71" t="s">
        <v>21</v>
      </c>
      <c r="J68" s="71" t="s">
        <v>21</v>
      </c>
      <c r="K68" s="2" t="str">
        <f t="shared" si="15"/>
        <v>да</v>
      </c>
      <c r="L68" s="3">
        <f t="shared" si="16"/>
        <v>3441.04</v>
      </c>
      <c r="M68" s="3">
        <f t="shared" si="11"/>
        <v>0</v>
      </c>
      <c r="N68" s="22">
        <f t="shared" si="22"/>
        <v>0</v>
      </c>
      <c r="O68" s="3">
        <f t="shared" si="17"/>
        <v>0</v>
      </c>
      <c r="P68" s="10"/>
      <c r="Q68" s="41"/>
      <c r="R68" s="41"/>
      <c r="S68" s="41"/>
      <c r="T68" s="18">
        <v>54</v>
      </c>
      <c r="U68" s="46" t="s">
        <v>104</v>
      </c>
      <c r="V68" s="74" t="s">
        <v>34</v>
      </c>
      <c r="W68" s="57" t="s">
        <v>204</v>
      </c>
      <c r="X68" s="54" t="s">
        <v>203</v>
      </c>
      <c r="Y68" s="56">
        <v>8</v>
      </c>
      <c r="Z68" s="38" t="s">
        <v>41</v>
      </c>
      <c r="AA68" s="38" t="s">
        <v>48</v>
      </c>
      <c r="AB68" s="18" t="s">
        <v>25</v>
      </c>
      <c r="AC68" s="19">
        <v>3441.04</v>
      </c>
      <c r="AD68" s="19">
        <f t="shared" si="18"/>
        <v>27528.32</v>
      </c>
    </row>
    <row r="69" spans="2:30" ht="47.25">
      <c r="B69" s="9"/>
      <c r="C69" s="2">
        <f t="shared" si="23"/>
        <v>55</v>
      </c>
      <c r="D69" s="80" t="str">
        <f t="shared" si="14"/>
        <v>Ноутбук Гравитон Н15И-ТП: восстановление корпуса/замена петель ноутбука.</v>
      </c>
      <c r="E69" s="80" t="str">
        <f t="shared" si="19"/>
        <v>Национальный режим предоставляется</v>
      </c>
      <c r="F69" s="2" t="str">
        <f t="shared" si="20"/>
        <v>усл. ед.</v>
      </c>
      <c r="G69" s="4">
        <f t="shared" si="21"/>
        <v>1</v>
      </c>
      <c r="H69" s="71" t="s">
        <v>21</v>
      </c>
      <c r="I69" s="71" t="s">
        <v>21</v>
      </c>
      <c r="J69" s="71" t="s">
        <v>21</v>
      </c>
      <c r="K69" s="2" t="str">
        <f t="shared" si="15"/>
        <v>да</v>
      </c>
      <c r="L69" s="3">
        <f t="shared" si="16"/>
        <v>9545</v>
      </c>
      <c r="M69" s="3">
        <f t="shared" si="11"/>
        <v>0</v>
      </c>
      <c r="N69" s="22">
        <f t="shared" si="22"/>
        <v>0</v>
      </c>
      <c r="O69" s="3">
        <f t="shared" si="17"/>
        <v>0</v>
      </c>
      <c r="P69" s="10"/>
      <c r="Q69" s="41"/>
      <c r="R69" s="41"/>
      <c r="S69" s="41"/>
      <c r="T69" s="18">
        <v>55</v>
      </c>
      <c r="U69" s="46" t="s">
        <v>105</v>
      </c>
      <c r="V69" s="74" t="s">
        <v>34</v>
      </c>
      <c r="W69" s="57" t="s">
        <v>204</v>
      </c>
      <c r="X69" s="54" t="s">
        <v>203</v>
      </c>
      <c r="Y69" s="56">
        <v>1</v>
      </c>
      <c r="Z69" s="38" t="s">
        <v>41</v>
      </c>
      <c r="AA69" s="38" t="s">
        <v>48</v>
      </c>
      <c r="AB69" s="18" t="s">
        <v>25</v>
      </c>
      <c r="AC69" s="19">
        <v>9545</v>
      </c>
      <c r="AD69" s="19">
        <f t="shared" si="18"/>
        <v>9545</v>
      </c>
    </row>
    <row r="70" spans="2:30" ht="47.25">
      <c r="B70" s="9"/>
      <c r="C70" s="2">
        <f t="shared" si="23"/>
        <v>56</v>
      </c>
      <c r="D70" s="80" t="str">
        <f t="shared" si="14"/>
        <v>Ноутбук Гравитон Н15И-ТП: замена аккумуляторной батареи.</v>
      </c>
      <c r="E70" s="80" t="str">
        <f t="shared" si="19"/>
        <v>Национальный режим предоставляется</v>
      </c>
      <c r="F70" s="2" t="str">
        <f t="shared" si="20"/>
        <v>усл. ед.</v>
      </c>
      <c r="G70" s="4">
        <f t="shared" si="21"/>
        <v>10</v>
      </c>
      <c r="H70" s="71" t="s">
        <v>21</v>
      </c>
      <c r="I70" s="71" t="s">
        <v>21</v>
      </c>
      <c r="J70" s="71" t="s">
        <v>21</v>
      </c>
      <c r="K70" s="2" t="str">
        <f t="shared" si="15"/>
        <v>да</v>
      </c>
      <c r="L70" s="3">
        <f t="shared" si="16"/>
        <v>8668.89</v>
      </c>
      <c r="M70" s="3">
        <f t="shared" si="11"/>
        <v>0</v>
      </c>
      <c r="N70" s="22">
        <f t="shared" si="22"/>
        <v>0</v>
      </c>
      <c r="O70" s="3">
        <f t="shared" si="17"/>
        <v>0</v>
      </c>
      <c r="P70" s="10"/>
      <c r="Q70" s="41"/>
      <c r="R70" s="41"/>
      <c r="S70" s="41"/>
      <c r="T70" s="18">
        <v>56</v>
      </c>
      <c r="U70" s="46" t="s">
        <v>106</v>
      </c>
      <c r="V70" s="74" t="s">
        <v>34</v>
      </c>
      <c r="W70" s="57" t="s">
        <v>204</v>
      </c>
      <c r="X70" s="54" t="s">
        <v>203</v>
      </c>
      <c r="Y70" s="56">
        <v>10</v>
      </c>
      <c r="Z70" s="38" t="s">
        <v>41</v>
      </c>
      <c r="AA70" s="38" t="s">
        <v>48</v>
      </c>
      <c r="AB70" s="18" t="s">
        <v>25</v>
      </c>
      <c r="AC70" s="19">
        <v>8668.89</v>
      </c>
      <c r="AD70" s="19">
        <f t="shared" si="18"/>
        <v>86688.9</v>
      </c>
    </row>
    <row r="71" spans="2:30" ht="47.25">
      <c r="B71" s="9"/>
      <c r="C71" s="2">
        <f t="shared" si="23"/>
        <v>57</v>
      </c>
      <c r="D71" s="80" t="str">
        <f t="shared" si="14"/>
        <v>Ноутбук Гравитон Н15И-ТП: замена матрицы.</v>
      </c>
      <c r="E71" s="80" t="str">
        <f t="shared" si="19"/>
        <v>Национальный режим предоставляется</v>
      </c>
      <c r="F71" s="2" t="str">
        <f t="shared" si="20"/>
        <v>усл. ед.</v>
      </c>
      <c r="G71" s="4">
        <f t="shared" si="21"/>
        <v>2</v>
      </c>
      <c r="H71" s="71" t="s">
        <v>21</v>
      </c>
      <c r="I71" s="71" t="s">
        <v>21</v>
      </c>
      <c r="J71" s="71" t="s">
        <v>21</v>
      </c>
      <c r="K71" s="2" t="str">
        <f t="shared" si="15"/>
        <v>да</v>
      </c>
      <c r="L71" s="3">
        <f t="shared" si="16"/>
        <v>15636.26</v>
      </c>
      <c r="M71" s="3">
        <f t="shared" si="11"/>
        <v>0</v>
      </c>
      <c r="N71" s="22">
        <f t="shared" si="22"/>
        <v>0</v>
      </c>
      <c r="O71" s="3">
        <f t="shared" si="17"/>
        <v>0</v>
      </c>
      <c r="P71" s="10"/>
      <c r="Q71" s="41"/>
      <c r="R71" s="41"/>
      <c r="S71" s="41"/>
      <c r="T71" s="18">
        <v>57</v>
      </c>
      <c r="U71" s="46" t="s">
        <v>107</v>
      </c>
      <c r="V71" s="74" t="s">
        <v>34</v>
      </c>
      <c r="W71" s="57" t="s">
        <v>204</v>
      </c>
      <c r="X71" s="54" t="s">
        <v>203</v>
      </c>
      <c r="Y71" s="56">
        <v>2</v>
      </c>
      <c r="Z71" s="38" t="s">
        <v>41</v>
      </c>
      <c r="AA71" s="38" t="s">
        <v>48</v>
      </c>
      <c r="AB71" s="18" t="s">
        <v>25</v>
      </c>
      <c r="AC71" s="19">
        <v>15636.26</v>
      </c>
      <c r="AD71" s="19">
        <f t="shared" si="18"/>
        <v>31272.52</v>
      </c>
    </row>
    <row r="72" spans="2:30" ht="47.25">
      <c r="B72" s="9"/>
      <c r="C72" s="2">
        <f t="shared" si="23"/>
        <v>58</v>
      </c>
      <c r="D72" s="80" t="str">
        <f t="shared" si="14"/>
        <v>Ноутбук Гравитон Н15И-ТП: замена клавиатуры.</v>
      </c>
      <c r="E72" s="80" t="str">
        <f t="shared" si="19"/>
        <v>Национальный режим предоставляется</v>
      </c>
      <c r="F72" s="2" t="str">
        <f t="shared" si="20"/>
        <v>усл. ед.</v>
      </c>
      <c r="G72" s="4">
        <f t="shared" si="21"/>
        <v>2</v>
      </c>
      <c r="H72" s="71" t="s">
        <v>21</v>
      </c>
      <c r="I72" s="71" t="s">
        <v>21</v>
      </c>
      <c r="J72" s="71" t="s">
        <v>21</v>
      </c>
      <c r="K72" s="2" t="str">
        <f t="shared" si="15"/>
        <v>да</v>
      </c>
      <c r="L72" s="3">
        <f t="shared" si="16"/>
        <v>10307.06</v>
      </c>
      <c r="M72" s="3">
        <f t="shared" si="11"/>
        <v>0</v>
      </c>
      <c r="N72" s="22">
        <f t="shared" si="22"/>
        <v>0</v>
      </c>
      <c r="O72" s="3">
        <f t="shared" si="17"/>
        <v>0</v>
      </c>
      <c r="P72" s="10"/>
      <c r="Q72" s="41"/>
      <c r="R72" s="41"/>
      <c r="S72" s="41"/>
      <c r="T72" s="18">
        <v>58</v>
      </c>
      <c r="U72" s="46" t="s">
        <v>108</v>
      </c>
      <c r="V72" s="74" t="s">
        <v>34</v>
      </c>
      <c r="W72" s="57" t="s">
        <v>204</v>
      </c>
      <c r="X72" s="54" t="s">
        <v>203</v>
      </c>
      <c r="Y72" s="56">
        <v>2</v>
      </c>
      <c r="Z72" s="38" t="s">
        <v>41</v>
      </c>
      <c r="AA72" s="38" t="s">
        <v>48</v>
      </c>
      <c r="AB72" s="18" t="s">
        <v>25</v>
      </c>
      <c r="AC72" s="19">
        <v>10307.06</v>
      </c>
      <c r="AD72" s="19">
        <f t="shared" si="18"/>
        <v>20614.12</v>
      </c>
    </row>
    <row r="73" spans="2:30" ht="47.25">
      <c r="B73" s="9"/>
      <c r="C73" s="2">
        <f t="shared" si="23"/>
        <v>59</v>
      </c>
      <c r="D73" s="80" t="str">
        <f t="shared" si="14"/>
        <v>Ноутбук Гравитон Н15И-ТП: замена материнской платы.</v>
      </c>
      <c r="E73" s="80" t="str">
        <f t="shared" si="19"/>
        <v>Национальный режим предоставляется</v>
      </c>
      <c r="F73" s="2" t="str">
        <f t="shared" si="20"/>
        <v>усл. ед.</v>
      </c>
      <c r="G73" s="4">
        <f t="shared" si="21"/>
        <v>1</v>
      </c>
      <c r="H73" s="71" t="s">
        <v>21</v>
      </c>
      <c r="I73" s="71" t="s">
        <v>21</v>
      </c>
      <c r="J73" s="71" t="s">
        <v>21</v>
      </c>
      <c r="K73" s="2" t="str">
        <f t="shared" si="15"/>
        <v>да</v>
      </c>
      <c r="L73" s="3">
        <f t="shared" si="16"/>
        <v>29708.77</v>
      </c>
      <c r="M73" s="3">
        <f t="shared" si="11"/>
        <v>0</v>
      </c>
      <c r="N73" s="22">
        <f t="shared" si="22"/>
        <v>0</v>
      </c>
      <c r="O73" s="3">
        <f t="shared" si="17"/>
        <v>0</v>
      </c>
      <c r="P73" s="10"/>
      <c r="Q73" s="41"/>
      <c r="R73" s="41"/>
      <c r="S73" s="41"/>
      <c r="T73" s="18">
        <v>59</v>
      </c>
      <c r="U73" s="46" t="s">
        <v>109</v>
      </c>
      <c r="V73" s="74" t="s">
        <v>34</v>
      </c>
      <c r="W73" s="57" t="s">
        <v>204</v>
      </c>
      <c r="X73" s="54" t="s">
        <v>203</v>
      </c>
      <c r="Y73" s="56">
        <v>1</v>
      </c>
      <c r="Z73" s="38" t="s">
        <v>41</v>
      </c>
      <c r="AA73" s="38" t="s">
        <v>48</v>
      </c>
      <c r="AB73" s="18" t="s">
        <v>25</v>
      </c>
      <c r="AC73" s="19">
        <v>29708.77</v>
      </c>
      <c r="AD73" s="19">
        <f t="shared" si="18"/>
        <v>29708.77</v>
      </c>
    </row>
    <row r="74" spans="2:30" ht="47.25">
      <c r="B74" s="9"/>
      <c r="C74" s="2">
        <f t="shared" si="23"/>
        <v>60</v>
      </c>
      <c r="D74" s="80" t="str">
        <f t="shared" si="14"/>
        <v>Ноутбук Гравитон Н15И-ТП: сброс пароля BIOS/UEFI</v>
      </c>
      <c r="E74" s="80" t="str">
        <f t="shared" si="19"/>
        <v>Национальный режим предоставляется</v>
      </c>
      <c r="F74" s="2" t="str">
        <f t="shared" si="20"/>
        <v>усл. ед.</v>
      </c>
      <c r="G74" s="4">
        <f t="shared" si="21"/>
        <v>8</v>
      </c>
      <c r="H74" s="71" t="s">
        <v>21</v>
      </c>
      <c r="I74" s="71" t="s">
        <v>21</v>
      </c>
      <c r="J74" s="71" t="s">
        <v>21</v>
      </c>
      <c r="K74" s="2" t="str">
        <f t="shared" si="15"/>
        <v>да</v>
      </c>
      <c r="L74" s="3">
        <f t="shared" si="16"/>
        <v>3441.04</v>
      </c>
      <c r="M74" s="3">
        <f t="shared" si="11"/>
        <v>0</v>
      </c>
      <c r="N74" s="22">
        <f t="shared" si="22"/>
        <v>0</v>
      </c>
      <c r="O74" s="3">
        <f t="shared" si="17"/>
        <v>0</v>
      </c>
      <c r="P74" s="10"/>
      <c r="Q74" s="41"/>
      <c r="R74" s="41"/>
      <c r="S74" s="41"/>
      <c r="T74" s="18">
        <v>60</v>
      </c>
      <c r="U74" s="46" t="s">
        <v>110</v>
      </c>
      <c r="V74" s="74" t="s">
        <v>34</v>
      </c>
      <c r="W74" s="57" t="s">
        <v>204</v>
      </c>
      <c r="X74" s="54" t="s">
        <v>203</v>
      </c>
      <c r="Y74" s="56">
        <v>8</v>
      </c>
      <c r="Z74" s="38" t="s">
        <v>41</v>
      </c>
      <c r="AA74" s="38" t="s">
        <v>48</v>
      </c>
      <c r="AB74" s="18" t="s">
        <v>25</v>
      </c>
      <c r="AC74" s="19">
        <v>3441.04</v>
      </c>
      <c r="AD74" s="19">
        <f t="shared" si="18"/>
        <v>27528.32</v>
      </c>
    </row>
    <row r="75" spans="2:30" ht="47.25">
      <c r="B75" s="9"/>
      <c r="C75" s="2">
        <f t="shared" si="23"/>
        <v>61</v>
      </c>
      <c r="D75" s="80" t="str">
        <f t="shared" si="14"/>
        <v>Ноутбук Dell Latitude 3410: восстановление корпуса/замена петель ноутбука.</v>
      </c>
      <c r="E75" s="80" t="str">
        <f t="shared" si="19"/>
        <v>Национальный режим предоставляется</v>
      </c>
      <c r="F75" s="2" t="str">
        <f t="shared" si="20"/>
        <v>усл. ед.</v>
      </c>
      <c r="G75" s="4">
        <f t="shared" si="21"/>
        <v>3</v>
      </c>
      <c r="H75" s="71" t="s">
        <v>21</v>
      </c>
      <c r="I75" s="71" t="s">
        <v>21</v>
      </c>
      <c r="J75" s="71" t="s">
        <v>21</v>
      </c>
      <c r="K75" s="2" t="str">
        <f t="shared" si="15"/>
        <v>да</v>
      </c>
      <c r="L75" s="3">
        <f t="shared" si="16"/>
        <v>9545</v>
      </c>
      <c r="M75" s="3">
        <f t="shared" si="11"/>
        <v>0</v>
      </c>
      <c r="N75" s="22">
        <f t="shared" si="22"/>
        <v>0</v>
      </c>
      <c r="O75" s="3">
        <f t="shared" si="17"/>
        <v>0</v>
      </c>
      <c r="P75" s="10"/>
      <c r="Q75" s="41"/>
      <c r="R75" s="41"/>
      <c r="S75" s="41"/>
      <c r="T75" s="18">
        <v>61</v>
      </c>
      <c r="U75" s="46" t="s">
        <v>111</v>
      </c>
      <c r="V75" s="74" t="s">
        <v>34</v>
      </c>
      <c r="W75" s="57" t="s">
        <v>204</v>
      </c>
      <c r="X75" s="54" t="s">
        <v>203</v>
      </c>
      <c r="Y75" s="56">
        <v>3</v>
      </c>
      <c r="Z75" s="38" t="s">
        <v>41</v>
      </c>
      <c r="AA75" s="38" t="s">
        <v>48</v>
      </c>
      <c r="AB75" s="18" t="s">
        <v>25</v>
      </c>
      <c r="AC75" s="19">
        <v>9545</v>
      </c>
      <c r="AD75" s="19">
        <f t="shared" si="18"/>
        <v>28635</v>
      </c>
    </row>
    <row r="76" spans="2:30" ht="47.25">
      <c r="B76" s="9"/>
      <c r="C76" s="2">
        <f t="shared" si="23"/>
        <v>62</v>
      </c>
      <c r="D76" s="80" t="str">
        <f t="shared" si="14"/>
        <v>Ноутбук Dell Latitude 3410: замена аккумуляторной батареи.</v>
      </c>
      <c r="E76" s="80" t="str">
        <f t="shared" si="19"/>
        <v>Национальный режим предоставляется</v>
      </c>
      <c r="F76" s="2" t="str">
        <f t="shared" si="20"/>
        <v>усл. ед.</v>
      </c>
      <c r="G76" s="4">
        <f t="shared" si="21"/>
        <v>10</v>
      </c>
      <c r="H76" s="71" t="s">
        <v>21</v>
      </c>
      <c r="I76" s="71" t="s">
        <v>21</v>
      </c>
      <c r="J76" s="71" t="s">
        <v>21</v>
      </c>
      <c r="K76" s="2" t="str">
        <f t="shared" si="15"/>
        <v>да</v>
      </c>
      <c r="L76" s="3">
        <f t="shared" si="16"/>
        <v>8668.89</v>
      </c>
      <c r="M76" s="3">
        <f t="shared" si="11"/>
        <v>0</v>
      </c>
      <c r="N76" s="22">
        <f t="shared" si="22"/>
        <v>0</v>
      </c>
      <c r="O76" s="3">
        <f t="shared" si="17"/>
        <v>0</v>
      </c>
      <c r="P76" s="10"/>
      <c r="Q76" s="41"/>
      <c r="R76" s="41"/>
      <c r="S76" s="41"/>
      <c r="T76" s="18">
        <v>62</v>
      </c>
      <c r="U76" s="46" t="s">
        <v>112</v>
      </c>
      <c r="V76" s="74" t="s">
        <v>34</v>
      </c>
      <c r="W76" s="57" t="s">
        <v>204</v>
      </c>
      <c r="X76" s="54" t="s">
        <v>203</v>
      </c>
      <c r="Y76" s="56">
        <v>10</v>
      </c>
      <c r="Z76" s="38" t="s">
        <v>41</v>
      </c>
      <c r="AA76" s="38" t="s">
        <v>48</v>
      </c>
      <c r="AB76" s="18" t="s">
        <v>25</v>
      </c>
      <c r="AC76" s="19">
        <v>8668.89</v>
      </c>
      <c r="AD76" s="19">
        <f t="shared" si="18"/>
        <v>86688.9</v>
      </c>
    </row>
    <row r="77" spans="2:30" ht="47.25">
      <c r="B77" s="9"/>
      <c r="C77" s="2">
        <f t="shared" si="23"/>
        <v>63</v>
      </c>
      <c r="D77" s="80" t="str">
        <f t="shared" si="14"/>
        <v>Ноутбук Dell Latitude 3410: замена матрицы.</v>
      </c>
      <c r="E77" s="80" t="str">
        <f t="shared" si="19"/>
        <v>Национальный режим предоставляется</v>
      </c>
      <c r="F77" s="2" t="str">
        <f t="shared" si="20"/>
        <v>усл. ед.</v>
      </c>
      <c r="G77" s="4">
        <f t="shared" si="21"/>
        <v>2</v>
      </c>
      <c r="H77" s="71" t="s">
        <v>21</v>
      </c>
      <c r="I77" s="71" t="s">
        <v>21</v>
      </c>
      <c r="J77" s="71" t="s">
        <v>21</v>
      </c>
      <c r="K77" s="2" t="str">
        <f t="shared" si="15"/>
        <v>да</v>
      </c>
      <c r="L77" s="3">
        <f t="shared" si="16"/>
        <v>15636.26</v>
      </c>
      <c r="M77" s="3">
        <f t="shared" si="11"/>
        <v>0</v>
      </c>
      <c r="N77" s="22">
        <f t="shared" si="22"/>
        <v>0</v>
      </c>
      <c r="O77" s="3">
        <f t="shared" si="17"/>
        <v>0</v>
      </c>
      <c r="P77" s="10"/>
      <c r="Q77" s="41"/>
      <c r="R77" s="41"/>
      <c r="S77" s="41"/>
      <c r="T77" s="18">
        <v>63</v>
      </c>
      <c r="U77" s="46" t="s">
        <v>113</v>
      </c>
      <c r="V77" s="74" t="s">
        <v>34</v>
      </c>
      <c r="W77" s="57" t="s">
        <v>204</v>
      </c>
      <c r="X77" s="54" t="s">
        <v>203</v>
      </c>
      <c r="Y77" s="56">
        <v>2</v>
      </c>
      <c r="Z77" s="38" t="s">
        <v>41</v>
      </c>
      <c r="AA77" s="38" t="s">
        <v>48</v>
      </c>
      <c r="AB77" s="18" t="s">
        <v>25</v>
      </c>
      <c r="AC77" s="19">
        <v>15636.26</v>
      </c>
      <c r="AD77" s="19">
        <f t="shared" si="18"/>
        <v>31272.52</v>
      </c>
    </row>
    <row r="78" spans="2:30" ht="47.25">
      <c r="B78" s="9"/>
      <c r="C78" s="2">
        <f t="shared" si="23"/>
        <v>64</v>
      </c>
      <c r="D78" s="80" t="str">
        <f t="shared" si="14"/>
        <v>Ноутбук Dell Latitude 3410: замена клавиатуры.</v>
      </c>
      <c r="E78" s="80" t="str">
        <f t="shared" si="19"/>
        <v>Национальный режим предоставляется</v>
      </c>
      <c r="F78" s="2" t="str">
        <f t="shared" si="20"/>
        <v>усл. ед.</v>
      </c>
      <c r="G78" s="4">
        <f t="shared" si="21"/>
        <v>2</v>
      </c>
      <c r="H78" s="71" t="s">
        <v>21</v>
      </c>
      <c r="I78" s="71" t="s">
        <v>21</v>
      </c>
      <c r="J78" s="71" t="s">
        <v>21</v>
      </c>
      <c r="K78" s="2" t="str">
        <f t="shared" si="15"/>
        <v>да</v>
      </c>
      <c r="L78" s="3">
        <f t="shared" si="16"/>
        <v>10307.06</v>
      </c>
      <c r="M78" s="3">
        <f t="shared" si="11"/>
        <v>0</v>
      </c>
      <c r="N78" s="22">
        <f t="shared" si="22"/>
        <v>0</v>
      </c>
      <c r="O78" s="3">
        <f t="shared" si="17"/>
        <v>0</v>
      </c>
      <c r="P78" s="10"/>
      <c r="Q78" s="41"/>
      <c r="R78" s="41"/>
      <c r="S78" s="41"/>
      <c r="T78" s="18">
        <v>64</v>
      </c>
      <c r="U78" s="46" t="s">
        <v>114</v>
      </c>
      <c r="V78" s="74" t="s">
        <v>34</v>
      </c>
      <c r="W78" s="57" t="s">
        <v>204</v>
      </c>
      <c r="X78" s="54" t="s">
        <v>203</v>
      </c>
      <c r="Y78" s="56">
        <v>2</v>
      </c>
      <c r="Z78" s="38" t="s">
        <v>41</v>
      </c>
      <c r="AA78" s="38" t="s">
        <v>48</v>
      </c>
      <c r="AB78" s="18" t="s">
        <v>25</v>
      </c>
      <c r="AC78" s="19">
        <v>10307.06</v>
      </c>
      <c r="AD78" s="19">
        <f t="shared" si="18"/>
        <v>20614.12</v>
      </c>
    </row>
    <row r="79" spans="2:30" ht="47.25">
      <c r="B79" s="9"/>
      <c r="C79" s="2">
        <f t="shared" si="23"/>
        <v>65</v>
      </c>
      <c r="D79" s="80" t="str">
        <f t="shared" si="14"/>
        <v>Ноутбук Dell Latitude 3410: замена материнской платы.</v>
      </c>
      <c r="E79" s="80" t="str">
        <f t="shared" si="19"/>
        <v>Национальный режим предоставляется</v>
      </c>
      <c r="F79" s="2" t="str">
        <f t="shared" si="20"/>
        <v>усл. ед.</v>
      </c>
      <c r="G79" s="4">
        <f t="shared" si="21"/>
        <v>1</v>
      </c>
      <c r="H79" s="71" t="s">
        <v>21</v>
      </c>
      <c r="I79" s="71" t="s">
        <v>21</v>
      </c>
      <c r="J79" s="71" t="s">
        <v>21</v>
      </c>
      <c r="K79" s="2" t="str">
        <f t="shared" si="15"/>
        <v>да</v>
      </c>
      <c r="L79" s="3">
        <f t="shared" si="16"/>
        <v>29708.77</v>
      </c>
      <c r="M79" s="3">
        <f t="shared" si="11"/>
        <v>0</v>
      </c>
      <c r="N79" s="22">
        <f t="shared" si="22"/>
        <v>0</v>
      </c>
      <c r="O79" s="3">
        <f t="shared" si="17"/>
        <v>0</v>
      </c>
      <c r="P79" s="10"/>
      <c r="Q79" s="41"/>
      <c r="R79" s="41"/>
      <c r="S79" s="41"/>
      <c r="T79" s="18">
        <v>65</v>
      </c>
      <c r="U79" s="46" t="s">
        <v>115</v>
      </c>
      <c r="V79" s="74" t="s">
        <v>34</v>
      </c>
      <c r="W79" s="57" t="s">
        <v>204</v>
      </c>
      <c r="X79" s="54" t="s">
        <v>203</v>
      </c>
      <c r="Y79" s="56">
        <v>1</v>
      </c>
      <c r="Z79" s="38" t="s">
        <v>41</v>
      </c>
      <c r="AA79" s="38" t="s">
        <v>48</v>
      </c>
      <c r="AB79" s="18" t="s">
        <v>25</v>
      </c>
      <c r="AC79" s="19">
        <v>29708.77</v>
      </c>
      <c r="AD79" s="19">
        <f t="shared" si="18"/>
        <v>29708.77</v>
      </c>
    </row>
    <row r="80" spans="2:30" ht="47.25">
      <c r="B80" s="9"/>
      <c r="C80" s="2">
        <f t="shared" si="23"/>
        <v>66</v>
      </c>
      <c r="D80" s="80" t="str">
        <f t="shared" si="14"/>
        <v>Ноутбук Dell Latitude 3410: сброс пароля BIOS/UEFI</v>
      </c>
      <c r="E80" s="80" t="str">
        <f t="shared" si="19"/>
        <v>Национальный режим предоставляется</v>
      </c>
      <c r="F80" s="2" t="str">
        <f t="shared" si="20"/>
        <v>усл. ед.</v>
      </c>
      <c r="G80" s="4">
        <f t="shared" si="21"/>
        <v>8</v>
      </c>
      <c r="H80" s="71" t="s">
        <v>21</v>
      </c>
      <c r="I80" s="71" t="s">
        <v>21</v>
      </c>
      <c r="J80" s="71" t="s">
        <v>21</v>
      </c>
      <c r="K80" s="2" t="str">
        <f t="shared" si="15"/>
        <v>да</v>
      </c>
      <c r="L80" s="3">
        <f t="shared" si="16"/>
        <v>3441.04</v>
      </c>
      <c r="M80" s="3">
        <f t="shared" ref="M80:M143" si="24">IF(K80="да",$O$166,"–")</f>
        <v>0</v>
      </c>
      <c r="N80" s="22">
        <f t="shared" si="22"/>
        <v>0</v>
      </c>
      <c r="O80" s="3">
        <f t="shared" si="17"/>
        <v>0</v>
      </c>
      <c r="P80" s="10"/>
      <c r="Q80" s="41"/>
      <c r="R80" s="41"/>
      <c r="S80" s="41"/>
      <c r="T80" s="18">
        <v>66</v>
      </c>
      <c r="U80" s="46" t="s">
        <v>116</v>
      </c>
      <c r="V80" s="74" t="s">
        <v>34</v>
      </c>
      <c r="W80" s="57" t="s">
        <v>204</v>
      </c>
      <c r="X80" s="54" t="s">
        <v>203</v>
      </c>
      <c r="Y80" s="56">
        <v>8</v>
      </c>
      <c r="Z80" s="38" t="s">
        <v>41</v>
      </c>
      <c r="AA80" s="38" t="s">
        <v>48</v>
      </c>
      <c r="AB80" s="18" t="s">
        <v>25</v>
      </c>
      <c r="AC80" s="19">
        <v>3441.04</v>
      </c>
      <c r="AD80" s="19">
        <f t="shared" si="18"/>
        <v>27528.32</v>
      </c>
    </row>
    <row r="81" spans="2:30" ht="47.25">
      <c r="B81" s="9"/>
      <c r="C81" s="2">
        <f t="shared" si="23"/>
        <v>67</v>
      </c>
      <c r="D81" s="80" t="str">
        <f t="shared" ref="D81:D104" si="25">U81</f>
        <v>Ноутбук ASUS Zenbook UX331FN-EM061T: восстановление корпуса/замена петель ноутбука.</v>
      </c>
      <c r="E81" s="80" t="str">
        <f t="shared" si="19"/>
        <v>Национальный режим предоставляется</v>
      </c>
      <c r="F81" s="2" t="str">
        <f t="shared" si="20"/>
        <v>усл. ед.</v>
      </c>
      <c r="G81" s="4">
        <f t="shared" si="21"/>
        <v>1</v>
      </c>
      <c r="H81" s="71" t="s">
        <v>21</v>
      </c>
      <c r="I81" s="71" t="s">
        <v>21</v>
      </c>
      <c r="J81" s="71" t="s">
        <v>21</v>
      </c>
      <c r="K81" s="2" t="str">
        <f t="shared" ref="K81:K104" si="26">AB81</f>
        <v>да</v>
      </c>
      <c r="L81" s="3">
        <f t="shared" ref="L81:L104" si="27">AC81</f>
        <v>9545</v>
      </c>
      <c r="M81" s="3">
        <f t="shared" si="24"/>
        <v>0</v>
      </c>
      <c r="N81" s="22">
        <f t="shared" si="22"/>
        <v>0</v>
      </c>
      <c r="O81" s="3">
        <f t="shared" ref="O81:O104" si="28">N81*G81</f>
        <v>0</v>
      </c>
      <c r="P81" s="10"/>
      <c r="Q81" s="41"/>
      <c r="R81" s="41"/>
      <c r="S81" s="41"/>
      <c r="T81" s="18">
        <v>67</v>
      </c>
      <c r="U81" s="46" t="s">
        <v>117</v>
      </c>
      <c r="V81" s="74" t="s">
        <v>34</v>
      </c>
      <c r="W81" s="57" t="s">
        <v>204</v>
      </c>
      <c r="X81" s="54" t="s">
        <v>203</v>
      </c>
      <c r="Y81" s="56">
        <v>1</v>
      </c>
      <c r="Z81" s="38" t="s">
        <v>41</v>
      </c>
      <c r="AA81" s="38" t="s">
        <v>48</v>
      </c>
      <c r="AB81" s="18" t="s">
        <v>25</v>
      </c>
      <c r="AC81" s="19">
        <v>9545</v>
      </c>
      <c r="AD81" s="19">
        <f t="shared" ref="AD81:AD104" si="29">AC81*Y81</f>
        <v>9545</v>
      </c>
    </row>
    <row r="82" spans="2:30" ht="47.25">
      <c r="B82" s="9"/>
      <c r="C82" s="2">
        <f t="shared" si="23"/>
        <v>68</v>
      </c>
      <c r="D82" s="80" t="str">
        <f t="shared" si="25"/>
        <v>Ноутбук ASUS Zenbook UX331FN-EM061T : замена аккумуляторной батареи.</v>
      </c>
      <c r="E82" s="80" t="str">
        <f t="shared" ref="E82:E95" si="30">V82</f>
        <v>Национальный режим предоставляется</v>
      </c>
      <c r="F82" s="2" t="str">
        <f t="shared" ref="F82:F95" si="31">X82</f>
        <v>усл. ед.</v>
      </c>
      <c r="G82" s="4">
        <f t="shared" ref="G82:G95" si="32">Y82</f>
        <v>10</v>
      </c>
      <c r="H82" s="71" t="s">
        <v>21</v>
      </c>
      <c r="I82" s="71" t="s">
        <v>21</v>
      </c>
      <c r="J82" s="71" t="s">
        <v>21</v>
      </c>
      <c r="K82" s="2" t="str">
        <f t="shared" si="26"/>
        <v>да</v>
      </c>
      <c r="L82" s="3">
        <f t="shared" si="27"/>
        <v>8668.89</v>
      </c>
      <c r="M82" s="3">
        <f t="shared" si="24"/>
        <v>0</v>
      </c>
      <c r="N82" s="22">
        <f t="shared" ref="N82:N95" si="33">IF(K82="да",L82*M82,"0,00")</f>
        <v>0</v>
      </c>
      <c r="O82" s="3">
        <f t="shared" si="28"/>
        <v>0</v>
      </c>
      <c r="P82" s="10"/>
      <c r="Q82" s="41"/>
      <c r="R82" s="41"/>
      <c r="S82" s="41"/>
      <c r="T82" s="18">
        <v>68</v>
      </c>
      <c r="U82" s="46" t="s">
        <v>118</v>
      </c>
      <c r="V82" s="74" t="s">
        <v>34</v>
      </c>
      <c r="W82" s="57" t="s">
        <v>204</v>
      </c>
      <c r="X82" s="54" t="s">
        <v>203</v>
      </c>
      <c r="Y82" s="56">
        <v>10</v>
      </c>
      <c r="Z82" s="38" t="s">
        <v>41</v>
      </c>
      <c r="AA82" s="38" t="s">
        <v>48</v>
      </c>
      <c r="AB82" s="18" t="s">
        <v>25</v>
      </c>
      <c r="AC82" s="19">
        <v>8668.89</v>
      </c>
      <c r="AD82" s="19">
        <f t="shared" si="29"/>
        <v>86688.9</v>
      </c>
    </row>
    <row r="83" spans="2:30" ht="47.25">
      <c r="B83" s="9"/>
      <c r="C83" s="2">
        <f t="shared" si="23"/>
        <v>69</v>
      </c>
      <c r="D83" s="80" t="str">
        <f t="shared" si="25"/>
        <v>Ноутбук ASUS Zenbook UX331FN-EM061T : замена матрицы.</v>
      </c>
      <c r="E83" s="80" t="str">
        <f t="shared" si="30"/>
        <v>Национальный режим предоставляется</v>
      </c>
      <c r="F83" s="2" t="str">
        <f t="shared" si="31"/>
        <v>усл. ед.</v>
      </c>
      <c r="G83" s="4">
        <f t="shared" si="32"/>
        <v>4</v>
      </c>
      <c r="H83" s="71" t="s">
        <v>21</v>
      </c>
      <c r="I83" s="71" t="s">
        <v>21</v>
      </c>
      <c r="J83" s="71" t="s">
        <v>21</v>
      </c>
      <c r="K83" s="2" t="str">
        <f t="shared" si="26"/>
        <v>да</v>
      </c>
      <c r="L83" s="3">
        <f t="shared" si="27"/>
        <v>15636.26</v>
      </c>
      <c r="M83" s="3">
        <f t="shared" si="24"/>
        <v>0</v>
      </c>
      <c r="N83" s="22">
        <f t="shared" si="33"/>
        <v>0</v>
      </c>
      <c r="O83" s="3">
        <f t="shared" si="28"/>
        <v>0</v>
      </c>
      <c r="P83" s="10"/>
      <c r="Q83" s="41"/>
      <c r="R83" s="41"/>
      <c r="S83" s="41"/>
      <c r="T83" s="18">
        <v>69</v>
      </c>
      <c r="U83" s="46" t="s">
        <v>119</v>
      </c>
      <c r="V83" s="74" t="s">
        <v>34</v>
      </c>
      <c r="W83" s="57" t="s">
        <v>204</v>
      </c>
      <c r="X83" s="54" t="s">
        <v>203</v>
      </c>
      <c r="Y83" s="56">
        <v>4</v>
      </c>
      <c r="Z83" s="38" t="s">
        <v>41</v>
      </c>
      <c r="AA83" s="38" t="s">
        <v>48</v>
      </c>
      <c r="AB83" s="18" t="s">
        <v>25</v>
      </c>
      <c r="AC83" s="19">
        <v>15636.26</v>
      </c>
      <c r="AD83" s="19">
        <f t="shared" si="29"/>
        <v>62545.04</v>
      </c>
    </row>
    <row r="84" spans="2:30" ht="47.25">
      <c r="B84" s="9"/>
      <c r="C84" s="2">
        <f t="shared" si="23"/>
        <v>70</v>
      </c>
      <c r="D84" s="80" t="str">
        <f t="shared" si="25"/>
        <v>Ноутбук ASUS Zenbook UX331FN-EM061T : замена клавиатуры.</v>
      </c>
      <c r="E84" s="80" t="str">
        <f t="shared" si="30"/>
        <v>Национальный режим предоставляется</v>
      </c>
      <c r="F84" s="2" t="str">
        <f t="shared" si="31"/>
        <v>усл. ед.</v>
      </c>
      <c r="G84" s="4">
        <f t="shared" si="32"/>
        <v>2</v>
      </c>
      <c r="H84" s="71" t="s">
        <v>21</v>
      </c>
      <c r="I84" s="71" t="s">
        <v>21</v>
      </c>
      <c r="J84" s="71" t="s">
        <v>21</v>
      </c>
      <c r="K84" s="2" t="str">
        <f t="shared" si="26"/>
        <v>да</v>
      </c>
      <c r="L84" s="3">
        <f t="shared" si="27"/>
        <v>10307.06</v>
      </c>
      <c r="M84" s="3">
        <f t="shared" si="24"/>
        <v>0</v>
      </c>
      <c r="N84" s="22">
        <f t="shared" si="33"/>
        <v>0</v>
      </c>
      <c r="O84" s="3">
        <f t="shared" si="28"/>
        <v>0</v>
      </c>
      <c r="P84" s="10"/>
      <c r="Q84" s="41"/>
      <c r="R84" s="41"/>
      <c r="S84" s="41"/>
      <c r="T84" s="18">
        <v>70</v>
      </c>
      <c r="U84" s="46" t="s">
        <v>120</v>
      </c>
      <c r="V84" s="74" t="s">
        <v>34</v>
      </c>
      <c r="W84" s="57" t="s">
        <v>204</v>
      </c>
      <c r="X84" s="54" t="s">
        <v>203</v>
      </c>
      <c r="Y84" s="56">
        <v>2</v>
      </c>
      <c r="Z84" s="38" t="s">
        <v>41</v>
      </c>
      <c r="AA84" s="38" t="s">
        <v>48</v>
      </c>
      <c r="AB84" s="18" t="s">
        <v>25</v>
      </c>
      <c r="AC84" s="19">
        <v>10307.06</v>
      </c>
      <c r="AD84" s="19">
        <f t="shared" si="29"/>
        <v>20614.12</v>
      </c>
    </row>
    <row r="85" spans="2:30" ht="47.25">
      <c r="B85" s="9"/>
      <c r="C85" s="2">
        <f t="shared" si="23"/>
        <v>71</v>
      </c>
      <c r="D85" s="80" t="str">
        <f t="shared" si="25"/>
        <v>Ноутбук ASUS Zenbook UX331FN-EM061T : замена материнской платы.</v>
      </c>
      <c r="E85" s="80" t="str">
        <f t="shared" si="30"/>
        <v>Национальный режим предоставляется</v>
      </c>
      <c r="F85" s="2" t="str">
        <f t="shared" si="31"/>
        <v>усл. ед.</v>
      </c>
      <c r="G85" s="4">
        <f t="shared" si="32"/>
        <v>3</v>
      </c>
      <c r="H85" s="71" t="s">
        <v>21</v>
      </c>
      <c r="I85" s="71" t="s">
        <v>21</v>
      </c>
      <c r="J85" s="71" t="s">
        <v>21</v>
      </c>
      <c r="K85" s="2" t="str">
        <f t="shared" si="26"/>
        <v>да</v>
      </c>
      <c r="L85" s="3">
        <f t="shared" si="27"/>
        <v>29708.77</v>
      </c>
      <c r="M85" s="3">
        <f t="shared" si="24"/>
        <v>0</v>
      </c>
      <c r="N85" s="22">
        <f t="shared" si="33"/>
        <v>0</v>
      </c>
      <c r="O85" s="3">
        <f t="shared" si="28"/>
        <v>0</v>
      </c>
      <c r="P85" s="10"/>
      <c r="Q85" s="41"/>
      <c r="R85" s="41"/>
      <c r="S85" s="41"/>
      <c r="T85" s="18">
        <v>71</v>
      </c>
      <c r="U85" s="46" t="s">
        <v>121</v>
      </c>
      <c r="V85" s="74" t="s">
        <v>34</v>
      </c>
      <c r="W85" s="57" t="s">
        <v>204</v>
      </c>
      <c r="X85" s="54" t="s">
        <v>203</v>
      </c>
      <c r="Y85" s="56">
        <v>3</v>
      </c>
      <c r="Z85" s="38" t="s">
        <v>41</v>
      </c>
      <c r="AA85" s="38" t="s">
        <v>48</v>
      </c>
      <c r="AB85" s="18" t="s">
        <v>25</v>
      </c>
      <c r="AC85" s="19">
        <v>29708.77</v>
      </c>
      <c r="AD85" s="19">
        <f t="shared" si="29"/>
        <v>89126.31</v>
      </c>
    </row>
    <row r="86" spans="2:30" ht="47.25">
      <c r="B86" s="9"/>
      <c r="C86" s="2">
        <f t="shared" si="23"/>
        <v>72</v>
      </c>
      <c r="D86" s="80" t="str">
        <f t="shared" si="25"/>
        <v>Ноутбук ASUS Zenbook UX331FN-EM061T : сброс пароля BIOS/UEFI</v>
      </c>
      <c r="E86" s="80" t="str">
        <f t="shared" si="30"/>
        <v>Национальный режим предоставляется</v>
      </c>
      <c r="F86" s="2" t="str">
        <f t="shared" si="31"/>
        <v>усл. ед.</v>
      </c>
      <c r="G86" s="4">
        <f t="shared" si="32"/>
        <v>8</v>
      </c>
      <c r="H86" s="71" t="s">
        <v>21</v>
      </c>
      <c r="I86" s="71" t="s">
        <v>21</v>
      </c>
      <c r="J86" s="71" t="s">
        <v>21</v>
      </c>
      <c r="K86" s="2" t="str">
        <f t="shared" si="26"/>
        <v>да</v>
      </c>
      <c r="L86" s="3">
        <f t="shared" si="27"/>
        <v>3441.04</v>
      </c>
      <c r="M86" s="3">
        <f t="shared" si="24"/>
        <v>0</v>
      </c>
      <c r="N86" s="22">
        <f t="shared" si="33"/>
        <v>0</v>
      </c>
      <c r="O86" s="3">
        <f t="shared" si="28"/>
        <v>0</v>
      </c>
      <c r="P86" s="10"/>
      <c r="Q86" s="41"/>
      <c r="R86" s="41"/>
      <c r="S86" s="41"/>
      <c r="T86" s="18">
        <v>72</v>
      </c>
      <c r="U86" s="46" t="s">
        <v>122</v>
      </c>
      <c r="V86" s="74" t="s">
        <v>34</v>
      </c>
      <c r="W86" s="57" t="s">
        <v>204</v>
      </c>
      <c r="X86" s="54" t="s">
        <v>203</v>
      </c>
      <c r="Y86" s="56">
        <v>8</v>
      </c>
      <c r="Z86" s="38" t="s">
        <v>41</v>
      </c>
      <c r="AA86" s="38" t="s">
        <v>48</v>
      </c>
      <c r="AB86" s="18" t="s">
        <v>25</v>
      </c>
      <c r="AC86" s="19">
        <v>3441.04</v>
      </c>
      <c r="AD86" s="19">
        <f t="shared" si="29"/>
        <v>27528.32</v>
      </c>
    </row>
    <row r="87" spans="2:30" ht="47.25">
      <c r="B87" s="9"/>
      <c r="C87" s="2">
        <f t="shared" si="23"/>
        <v>73</v>
      </c>
      <c r="D87" s="80" t="str">
        <f t="shared" si="25"/>
        <v>Ноутбук Aquarius CMP NS685U R11: восстановление корпуса/замена петель ноутбука.</v>
      </c>
      <c r="E87" s="80" t="str">
        <f t="shared" si="30"/>
        <v>Национальный режим предоставляется</v>
      </c>
      <c r="F87" s="2" t="str">
        <f t="shared" si="31"/>
        <v>усл. ед.</v>
      </c>
      <c r="G87" s="4">
        <f t="shared" si="32"/>
        <v>2</v>
      </c>
      <c r="H87" s="71" t="s">
        <v>21</v>
      </c>
      <c r="I87" s="71" t="s">
        <v>21</v>
      </c>
      <c r="J87" s="71" t="s">
        <v>21</v>
      </c>
      <c r="K87" s="2" t="str">
        <f t="shared" si="26"/>
        <v>да</v>
      </c>
      <c r="L87" s="3">
        <f t="shared" si="27"/>
        <v>9545</v>
      </c>
      <c r="M87" s="3">
        <f t="shared" si="24"/>
        <v>0</v>
      </c>
      <c r="N87" s="22">
        <f t="shared" si="33"/>
        <v>0</v>
      </c>
      <c r="O87" s="3">
        <f t="shared" si="28"/>
        <v>0</v>
      </c>
      <c r="P87" s="10"/>
      <c r="Q87" s="41"/>
      <c r="R87" s="41"/>
      <c r="S87" s="41"/>
      <c r="T87" s="18">
        <v>73</v>
      </c>
      <c r="U87" s="46" t="s">
        <v>123</v>
      </c>
      <c r="V87" s="74" t="s">
        <v>34</v>
      </c>
      <c r="W87" s="57" t="s">
        <v>204</v>
      </c>
      <c r="X87" s="54" t="s">
        <v>203</v>
      </c>
      <c r="Y87" s="56">
        <v>2</v>
      </c>
      <c r="Z87" s="38" t="s">
        <v>41</v>
      </c>
      <c r="AA87" s="38" t="s">
        <v>48</v>
      </c>
      <c r="AB87" s="18" t="s">
        <v>25</v>
      </c>
      <c r="AC87" s="19">
        <v>9545</v>
      </c>
      <c r="AD87" s="19">
        <f t="shared" si="29"/>
        <v>19090</v>
      </c>
    </row>
    <row r="88" spans="2:30" ht="47.25">
      <c r="B88" s="9"/>
      <c r="C88" s="2">
        <f t="shared" si="23"/>
        <v>74</v>
      </c>
      <c r="D88" s="80" t="str">
        <f t="shared" si="25"/>
        <v>Ноутбук Aquarius CMP NS685U R11: замена аккумуляторной батареи.</v>
      </c>
      <c r="E88" s="80" t="str">
        <f t="shared" si="30"/>
        <v>Национальный режим предоставляется</v>
      </c>
      <c r="F88" s="2" t="str">
        <f t="shared" si="31"/>
        <v>усл. ед.</v>
      </c>
      <c r="G88" s="4">
        <f t="shared" si="32"/>
        <v>10</v>
      </c>
      <c r="H88" s="71" t="s">
        <v>21</v>
      </c>
      <c r="I88" s="71" t="s">
        <v>21</v>
      </c>
      <c r="J88" s="71" t="s">
        <v>21</v>
      </c>
      <c r="K88" s="2" t="str">
        <f t="shared" si="26"/>
        <v>да</v>
      </c>
      <c r="L88" s="3">
        <f t="shared" si="27"/>
        <v>8668.89</v>
      </c>
      <c r="M88" s="3">
        <f t="shared" si="24"/>
        <v>0</v>
      </c>
      <c r="N88" s="22">
        <f t="shared" si="33"/>
        <v>0</v>
      </c>
      <c r="O88" s="3">
        <f t="shared" si="28"/>
        <v>0</v>
      </c>
      <c r="P88" s="10"/>
      <c r="Q88" s="41"/>
      <c r="R88" s="41"/>
      <c r="S88" s="41"/>
      <c r="T88" s="18">
        <v>74</v>
      </c>
      <c r="U88" s="46" t="s">
        <v>124</v>
      </c>
      <c r="V88" s="74" t="s">
        <v>34</v>
      </c>
      <c r="W88" s="57" t="s">
        <v>204</v>
      </c>
      <c r="X88" s="54" t="s">
        <v>203</v>
      </c>
      <c r="Y88" s="56">
        <v>10</v>
      </c>
      <c r="Z88" s="38" t="s">
        <v>41</v>
      </c>
      <c r="AA88" s="38" t="s">
        <v>48</v>
      </c>
      <c r="AB88" s="18" t="s">
        <v>25</v>
      </c>
      <c r="AC88" s="19">
        <v>8668.89</v>
      </c>
      <c r="AD88" s="19">
        <f t="shared" si="29"/>
        <v>86688.9</v>
      </c>
    </row>
    <row r="89" spans="2:30" ht="47.25">
      <c r="B89" s="9"/>
      <c r="C89" s="2">
        <f t="shared" si="23"/>
        <v>75</v>
      </c>
      <c r="D89" s="80" t="str">
        <f t="shared" si="25"/>
        <v>Ноутбук Aquarius CMP NS685U R11: замена матрицы.</v>
      </c>
      <c r="E89" s="80" t="str">
        <f t="shared" si="30"/>
        <v>Национальный режим предоставляется</v>
      </c>
      <c r="F89" s="2" t="str">
        <f t="shared" si="31"/>
        <v>усл. ед.</v>
      </c>
      <c r="G89" s="4">
        <f t="shared" si="32"/>
        <v>1</v>
      </c>
      <c r="H89" s="71" t="s">
        <v>21</v>
      </c>
      <c r="I89" s="71" t="s">
        <v>21</v>
      </c>
      <c r="J89" s="71" t="s">
        <v>21</v>
      </c>
      <c r="K89" s="2" t="str">
        <f t="shared" si="26"/>
        <v>да</v>
      </c>
      <c r="L89" s="3">
        <f t="shared" si="27"/>
        <v>15636.26</v>
      </c>
      <c r="M89" s="3">
        <f t="shared" si="24"/>
        <v>0</v>
      </c>
      <c r="N89" s="22">
        <f t="shared" si="33"/>
        <v>0</v>
      </c>
      <c r="O89" s="3">
        <f t="shared" si="28"/>
        <v>0</v>
      </c>
      <c r="P89" s="10"/>
      <c r="Q89" s="41"/>
      <c r="R89" s="41"/>
      <c r="S89" s="41"/>
      <c r="T89" s="18">
        <v>75</v>
      </c>
      <c r="U89" s="46" t="s">
        <v>125</v>
      </c>
      <c r="V89" s="74" t="s">
        <v>34</v>
      </c>
      <c r="W89" s="57" t="s">
        <v>204</v>
      </c>
      <c r="X89" s="54" t="s">
        <v>203</v>
      </c>
      <c r="Y89" s="56">
        <v>1</v>
      </c>
      <c r="Z89" s="38" t="s">
        <v>41</v>
      </c>
      <c r="AA89" s="38" t="s">
        <v>48</v>
      </c>
      <c r="AB89" s="18" t="s">
        <v>25</v>
      </c>
      <c r="AC89" s="19">
        <v>15636.26</v>
      </c>
      <c r="AD89" s="19">
        <f t="shared" si="29"/>
        <v>15636.26</v>
      </c>
    </row>
    <row r="90" spans="2:30" ht="47.25">
      <c r="B90" s="9"/>
      <c r="C90" s="2">
        <f t="shared" si="23"/>
        <v>76</v>
      </c>
      <c r="D90" s="80" t="str">
        <f t="shared" si="25"/>
        <v>Ноутбук Aquarius CMP NS685U R11: замена клавиатуры.</v>
      </c>
      <c r="E90" s="80" t="str">
        <f t="shared" si="30"/>
        <v>Национальный режим предоставляется</v>
      </c>
      <c r="F90" s="2" t="str">
        <f t="shared" si="31"/>
        <v>усл. ед.</v>
      </c>
      <c r="G90" s="4">
        <f t="shared" si="32"/>
        <v>2</v>
      </c>
      <c r="H90" s="71" t="s">
        <v>21</v>
      </c>
      <c r="I90" s="71" t="s">
        <v>21</v>
      </c>
      <c r="J90" s="71" t="s">
        <v>21</v>
      </c>
      <c r="K90" s="2" t="str">
        <f t="shared" si="26"/>
        <v>да</v>
      </c>
      <c r="L90" s="3">
        <f t="shared" si="27"/>
        <v>10307.06</v>
      </c>
      <c r="M90" s="3">
        <f t="shared" si="24"/>
        <v>0</v>
      </c>
      <c r="N90" s="22">
        <f t="shared" si="33"/>
        <v>0</v>
      </c>
      <c r="O90" s="3">
        <f t="shared" si="28"/>
        <v>0</v>
      </c>
      <c r="P90" s="10"/>
      <c r="Q90" s="41"/>
      <c r="R90" s="41"/>
      <c r="S90" s="41"/>
      <c r="T90" s="18">
        <v>76</v>
      </c>
      <c r="U90" s="46" t="s">
        <v>126</v>
      </c>
      <c r="V90" s="74" t="s">
        <v>34</v>
      </c>
      <c r="W90" s="57" t="s">
        <v>204</v>
      </c>
      <c r="X90" s="54" t="s">
        <v>203</v>
      </c>
      <c r="Y90" s="56">
        <v>2</v>
      </c>
      <c r="Z90" s="38" t="s">
        <v>41</v>
      </c>
      <c r="AA90" s="38" t="s">
        <v>48</v>
      </c>
      <c r="AB90" s="18" t="s">
        <v>25</v>
      </c>
      <c r="AC90" s="19">
        <v>10307.06</v>
      </c>
      <c r="AD90" s="19">
        <f t="shared" si="29"/>
        <v>20614.12</v>
      </c>
    </row>
    <row r="91" spans="2:30" ht="47.25">
      <c r="B91" s="9"/>
      <c r="C91" s="2">
        <f t="shared" si="23"/>
        <v>77</v>
      </c>
      <c r="D91" s="80" t="str">
        <f t="shared" si="25"/>
        <v>Ноутбук Aquarius CMP NS685U R11: замена материнской платы.</v>
      </c>
      <c r="E91" s="80" t="str">
        <f t="shared" si="30"/>
        <v>Национальный режим предоставляется</v>
      </c>
      <c r="F91" s="2" t="str">
        <f t="shared" si="31"/>
        <v>усл. ед.</v>
      </c>
      <c r="G91" s="4">
        <f t="shared" si="32"/>
        <v>1</v>
      </c>
      <c r="H91" s="71" t="s">
        <v>21</v>
      </c>
      <c r="I91" s="71" t="s">
        <v>21</v>
      </c>
      <c r="J91" s="71" t="s">
        <v>21</v>
      </c>
      <c r="K91" s="2" t="str">
        <f t="shared" si="26"/>
        <v>да</v>
      </c>
      <c r="L91" s="3">
        <f t="shared" si="27"/>
        <v>29708.77</v>
      </c>
      <c r="M91" s="3">
        <f t="shared" si="24"/>
        <v>0</v>
      </c>
      <c r="N91" s="22">
        <f t="shared" si="33"/>
        <v>0</v>
      </c>
      <c r="O91" s="3">
        <f t="shared" si="28"/>
        <v>0</v>
      </c>
      <c r="P91" s="10"/>
      <c r="Q91" s="41"/>
      <c r="R91" s="41"/>
      <c r="S91" s="41"/>
      <c r="T91" s="18">
        <v>77</v>
      </c>
      <c r="U91" s="46" t="s">
        <v>127</v>
      </c>
      <c r="V91" s="74" t="s">
        <v>34</v>
      </c>
      <c r="W91" s="57" t="s">
        <v>204</v>
      </c>
      <c r="X91" s="54" t="s">
        <v>203</v>
      </c>
      <c r="Y91" s="56">
        <v>1</v>
      </c>
      <c r="Z91" s="38" t="s">
        <v>41</v>
      </c>
      <c r="AA91" s="38" t="s">
        <v>48</v>
      </c>
      <c r="AB91" s="18" t="s">
        <v>25</v>
      </c>
      <c r="AC91" s="19">
        <v>29708.77</v>
      </c>
      <c r="AD91" s="19">
        <f t="shared" si="29"/>
        <v>29708.77</v>
      </c>
    </row>
    <row r="92" spans="2:30" ht="47.25">
      <c r="B92" s="9"/>
      <c r="C92" s="2">
        <f t="shared" si="23"/>
        <v>78</v>
      </c>
      <c r="D92" s="80" t="str">
        <f t="shared" si="25"/>
        <v>Ноутбук Aquarius CMP NS685U R11: сброс пароля BIOS/UEFI</v>
      </c>
      <c r="E92" s="80" t="str">
        <f t="shared" si="30"/>
        <v>Национальный режим предоставляется</v>
      </c>
      <c r="F92" s="2" t="str">
        <f t="shared" si="31"/>
        <v>усл. ед.</v>
      </c>
      <c r="G92" s="4">
        <f t="shared" si="32"/>
        <v>8</v>
      </c>
      <c r="H92" s="71" t="s">
        <v>21</v>
      </c>
      <c r="I92" s="71" t="s">
        <v>21</v>
      </c>
      <c r="J92" s="71" t="s">
        <v>21</v>
      </c>
      <c r="K92" s="2" t="str">
        <f t="shared" si="26"/>
        <v>да</v>
      </c>
      <c r="L92" s="3">
        <f t="shared" si="27"/>
        <v>3441.04</v>
      </c>
      <c r="M92" s="3">
        <f t="shared" si="24"/>
        <v>0</v>
      </c>
      <c r="N92" s="22">
        <f t="shared" si="33"/>
        <v>0</v>
      </c>
      <c r="O92" s="3">
        <f t="shared" si="28"/>
        <v>0</v>
      </c>
      <c r="P92" s="10"/>
      <c r="Q92" s="41"/>
      <c r="R92" s="41"/>
      <c r="S92" s="41"/>
      <c r="T92" s="18">
        <v>78</v>
      </c>
      <c r="U92" s="46" t="s">
        <v>128</v>
      </c>
      <c r="V92" s="74" t="s">
        <v>34</v>
      </c>
      <c r="W92" s="57" t="s">
        <v>204</v>
      </c>
      <c r="X92" s="54" t="s">
        <v>203</v>
      </c>
      <c r="Y92" s="56">
        <v>8</v>
      </c>
      <c r="Z92" s="38" t="s">
        <v>41</v>
      </c>
      <c r="AA92" s="38" t="s">
        <v>48</v>
      </c>
      <c r="AB92" s="18" t="s">
        <v>25</v>
      </c>
      <c r="AC92" s="19">
        <v>3441.04</v>
      </c>
      <c r="AD92" s="19">
        <f t="shared" si="29"/>
        <v>27528.32</v>
      </c>
    </row>
    <row r="93" spans="2:30" ht="47.25">
      <c r="B93" s="9"/>
      <c r="C93" s="2">
        <f t="shared" si="23"/>
        <v>79</v>
      </c>
      <c r="D93" s="80" t="str">
        <f t="shared" si="25"/>
        <v>Ноутбук MSI Katana 17.3: восстановление корпуса/замена петель ноутбука.</v>
      </c>
      <c r="E93" s="80" t="str">
        <f t="shared" si="30"/>
        <v>Национальный режим предоставляется</v>
      </c>
      <c r="F93" s="2" t="str">
        <f t="shared" si="31"/>
        <v>усл. ед.</v>
      </c>
      <c r="G93" s="4">
        <f t="shared" si="32"/>
        <v>2</v>
      </c>
      <c r="H93" s="71" t="s">
        <v>21</v>
      </c>
      <c r="I93" s="71" t="s">
        <v>21</v>
      </c>
      <c r="J93" s="71" t="s">
        <v>21</v>
      </c>
      <c r="K93" s="2" t="str">
        <f t="shared" si="26"/>
        <v>да</v>
      </c>
      <c r="L93" s="3">
        <f t="shared" si="27"/>
        <v>9545</v>
      </c>
      <c r="M93" s="3">
        <f t="shared" si="24"/>
        <v>0</v>
      </c>
      <c r="N93" s="22">
        <f t="shared" si="33"/>
        <v>0</v>
      </c>
      <c r="O93" s="3">
        <f t="shared" si="28"/>
        <v>0</v>
      </c>
      <c r="P93" s="10"/>
      <c r="Q93" s="41"/>
      <c r="R93" s="41"/>
      <c r="S93" s="41"/>
      <c r="T93" s="18">
        <v>79</v>
      </c>
      <c r="U93" s="46" t="s">
        <v>129</v>
      </c>
      <c r="V93" s="74" t="s">
        <v>34</v>
      </c>
      <c r="W93" s="57" t="s">
        <v>204</v>
      </c>
      <c r="X93" s="54" t="s">
        <v>203</v>
      </c>
      <c r="Y93" s="56">
        <v>2</v>
      </c>
      <c r="Z93" s="38" t="s">
        <v>41</v>
      </c>
      <c r="AA93" s="38" t="s">
        <v>48</v>
      </c>
      <c r="AB93" s="18" t="s">
        <v>25</v>
      </c>
      <c r="AC93" s="19">
        <v>9545</v>
      </c>
      <c r="AD93" s="19">
        <f t="shared" si="29"/>
        <v>19090</v>
      </c>
    </row>
    <row r="94" spans="2:30" ht="47.25">
      <c r="B94" s="9"/>
      <c r="C94" s="2">
        <f t="shared" si="23"/>
        <v>80</v>
      </c>
      <c r="D94" s="80" t="str">
        <f t="shared" si="25"/>
        <v>Ноутбук MSI Katana 17.3: замена аккумуляторной батареи.</v>
      </c>
      <c r="E94" s="80" t="str">
        <f t="shared" si="30"/>
        <v>Национальный режим предоставляется</v>
      </c>
      <c r="F94" s="2" t="str">
        <f t="shared" si="31"/>
        <v>усл. ед.</v>
      </c>
      <c r="G94" s="4">
        <f t="shared" si="32"/>
        <v>10</v>
      </c>
      <c r="H94" s="71" t="s">
        <v>21</v>
      </c>
      <c r="I94" s="71" t="s">
        <v>21</v>
      </c>
      <c r="J94" s="71" t="s">
        <v>21</v>
      </c>
      <c r="K94" s="2" t="str">
        <f t="shared" si="26"/>
        <v>да</v>
      </c>
      <c r="L94" s="3">
        <f t="shared" si="27"/>
        <v>8668.89</v>
      </c>
      <c r="M94" s="3">
        <f t="shared" si="24"/>
        <v>0</v>
      </c>
      <c r="N94" s="22">
        <f t="shared" si="33"/>
        <v>0</v>
      </c>
      <c r="O94" s="3">
        <f t="shared" si="28"/>
        <v>0</v>
      </c>
      <c r="P94" s="10"/>
      <c r="Q94" s="41"/>
      <c r="R94" s="41"/>
      <c r="S94" s="41"/>
      <c r="T94" s="18">
        <v>80</v>
      </c>
      <c r="U94" s="46" t="s">
        <v>130</v>
      </c>
      <c r="V94" s="74" t="s">
        <v>34</v>
      </c>
      <c r="W94" s="57" t="s">
        <v>204</v>
      </c>
      <c r="X94" s="54" t="s">
        <v>203</v>
      </c>
      <c r="Y94" s="56">
        <v>10</v>
      </c>
      <c r="Z94" s="38" t="s">
        <v>41</v>
      </c>
      <c r="AA94" s="38" t="s">
        <v>48</v>
      </c>
      <c r="AB94" s="18" t="s">
        <v>25</v>
      </c>
      <c r="AC94" s="19">
        <v>8668.89</v>
      </c>
      <c r="AD94" s="19">
        <f t="shared" si="29"/>
        <v>86688.9</v>
      </c>
    </row>
    <row r="95" spans="2:30" ht="47.25">
      <c r="B95" s="9"/>
      <c r="C95" s="2">
        <f t="shared" si="23"/>
        <v>81</v>
      </c>
      <c r="D95" s="80" t="str">
        <f t="shared" si="25"/>
        <v>Ноутбук MSI Katana 17.3: замена матрицы.</v>
      </c>
      <c r="E95" s="80" t="str">
        <f t="shared" si="30"/>
        <v>Национальный режим предоставляется</v>
      </c>
      <c r="F95" s="2" t="str">
        <f t="shared" si="31"/>
        <v>усл. ед.</v>
      </c>
      <c r="G95" s="4">
        <f t="shared" si="32"/>
        <v>1</v>
      </c>
      <c r="H95" s="71" t="s">
        <v>21</v>
      </c>
      <c r="I95" s="71" t="s">
        <v>21</v>
      </c>
      <c r="J95" s="71" t="s">
        <v>21</v>
      </c>
      <c r="K95" s="2" t="str">
        <f t="shared" si="26"/>
        <v>да</v>
      </c>
      <c r="L95" s="3">
        <f t="shared" si="27"/>
        <v>15636.26</v>
      </c>
      <c r="M95" s="3">
        <f t="shared" si="24"/>
        <v>0</v>
      </c>
      <c r="N95" s="22">
        <f t="shared" si="33"/>
        <v>0</v>
      </c>
      <c r="O95" s="3">
        <f t="shared" si="28"/>
        <v>0</v>
      </c>
      <c r="P95" s="10"/>
      <c r="Q95" s="41"/>
      <c r="R95" s="41"/>
      <c r="S95" s="41"/>
      <c r="T95" s="18">
        <v>81</v>
      </c>
      <c r="U95" s="46" t="s">
        <v>131</v>
      </c>
      <c r="V95" s="74" t="s">
        <v>34</v>
      </c>
      <c r="W95" s="57" t="s">
        <v>204</v>
      </c>
      <c r="X95" s="54" t="s">
        <v>203</v>
      </c>
      <c r="Y95" s="56">
        <v>1</v>
      </c>
      <c r="Z95" s="38" t="s">
        <v>41</v>
      </c>
      <c r="AA95" s="38" t="s">
        <v>48</v>
      </c>
      <c r="AB95" s="18" t="s">
        <v>25</v>
      </c>
      <c r="AC95" s="19">
        <v>15636.26</v>
      </c>
      <c r="AD95" s="19">
        <f t="shared" si="29"/>
        <v>15636.26</v>
      </c>
    </row>
    <row r="96" spans="2:30" ht="47.25">
      <c r="B96" s="9"/>
      <c r="C96" s="2">
        <f t="shared" si="23"/>
        <v>82</v>
      </c>
      <c r="D96" s="80" t="str">
        <f t="shared" si="25"/>
        <v>Ноутбук MSI Katana 17.3: замена клавиатуры.</v>
      </c>
      <c r="E96" s="80" t="str">
        <f>V96</f>
        <v>Национальный режим предоставляется</v>
      </c>
      <c r="F96" s="2" t="str">
        <f>X96</f>
        <v>усл. ед.</v>
      </c>
      <c r="G96" s="4">
        <f>Y96</f>
        <v>2</v>
      </c>
      <c r="H96" s="71" t="s">
        <v>21</v>
      </c>
      <c r="I96" s="71" t="s">
        <v>21</v>
      </c>
      <c r="J96" s="71" t="s">
        <v>21</v>
      </c>
      <c r="K96" s="2" t="str">
        <f t="shared" si="26"/>
        <v>да</v>
      </c>
      <c r="L96" s="3">
        <f t="shared" si="27"/>
        <v>10307.06</v>
      </c>
      <c r="M96" s="3">
        <f t="shared" si="24"/>
        <v>0</v>
      </c>
      <c r="N96" s="22">
        <f>IF(K96="да",L96*M96,"0,00")</f>
        <v>0</v>
      </c>
      <c r="O96" s="3">
        <f t="shared" si="28"/>
        <v>0</v>
      </c>
      <c r="P96" s="10"/>
      <c r="Q96" s="41"/>
      <c r="R96" s="41"/>
      <c r="S96" s="41"/>
      <c r="T96" s="18">
        <v>82</v>
      </c>
      <c r="U96" s="46" t="s">
        <v>132</v>
      </c>
      <c r="V96" s="74" t="s">
        <v>34</v>
      </c>
      <c r="W96" s="57" t="s">
        <v>204</v>
      </c>
      <c r="X96" s="54" t="s">
        <v>203</v>
      </c>
      <c r="Y96" s="56">
        <v>2</v>
      </c>
      <c r="Z96" s="38" t="s">
        <v>41</v>
      </c>
      <c r="AA96" s="38" t="s">
        <v>48</v>
      </c>
      <c r="AB96" s="18" t="s">
        <v>25</v>
      </c>
      <c r="AC96" s="19">
        <v>10307.06</v>
      </c>
      <c r="AD96" s="19">
        <f t="shared" si="29"/>
        <v>20614.12</v>
      </c>
    </row>
    <row r="97" spans="2:30" ht="47.25">
      <c r="B97" s="9"/>
      <c r="C97" s="2">
        <f t="shared" si="23"/>
        <v>83</v>
      </c>
      <c r="D97" s="80" t="str">
        <f t="shared" si="25"/>
        <v>Ноутбук MSI Katana 17.3: замена материнской платы.</v>
      </c>
      <c r="E97" s="80" t="str">
        <f t="shared" ref="E97:E104" si="34">V97</f>
        <v>Национальный режим предоставляется</v>
      </c>
      <c r="F97" s="2" t="str">
        <f t="shared" ref="F97:F104" si="35">X97</f>
        <v>усл. ед.</v>
      </c>
      <c r="G97" s="4">
        <f t="shared" ref="G97:G104" si="36">Y97</f>
        <v>3</v>
      </c>
      <c r="H97" s="71" t="s">
        <v>21</v>
      </c>
      <c r="I97" s="71" t="s">
        <v>21</v>
      </c>
      <c r="J97" s="71" t="s">
        <v>21</v>
      </c>
      <c r="K97" s="2" t="str">
        <f t="shared" si="26"/>
        <v>да</v>
      </c>
      <c r="L97" s="3">
        <f t="shared" si="27"/>
        <v>29708.77</v>
      </c>
      <c r="M97" s="3">
        <f t="shared" si="24"/>
        <v>0</v>
      </c>
      <c r="N97" s="22">
        <f t="shared" ref="N97:N104" si="37">IF(K97="да",L97*M97,"0,00")</f>
        <v>0</v>
      </c>
      <c r="O97" s="3">
        <f t="shared" si="28"/>
        <v>0</v>
      </c>
      <c r="P97" s="10"/>
      <c r="Q97" s="41"/>
      <c r="R97" s="41"/>
      <c r="S97" s="41"/>
      <c r="T97" s="18">
        <v>83</v>
      </c>
      <c r="U97" s="46" t="s">
        <v>133</v>
      </c>
      <c r="V97" s="74" t="s">
        <v>34</v>
      </c>
      <c r="W97" s="57" t="s">
        <v>204</v>
      </c>
      <c r="X97" s="54" t="s">
        <v>203</v>
      </c>
      <c r="Y97" s="56">
        <v>3</v>
      </c>
      <c r="Z97" s="38" t="s">
        <v>41</v>
      </c>
      <c r="AA97" s="38" t="s">
        <v>48</v>
      </c>
      <c r="AB97" s="18" t="s">
        <v>25</v>
      </c>
      <c r="AC97" s="19">
        <v>29708.77</v>
      </c>
      <c r="AD97" s="19">
        <f t="shared" si="29"/>
        <v>89126.31</v>
      </c>
    </row>
    <row r="98" spans="2:30" ht="47.25">
      <c r="B98" s="9"/>
      <c r="C98" s="2">
        <f t="shared" si="23"/>
        <v>84</v>
      </c>
      <c r="D98" s="80" t="str">
        <f t="shared" si="25"/>
        <v>Ноутбук MSI Katana 17.3: сброс пароля BIOS/UEFI</v>
      </c>
      <c r="E98" s="80" t="str">
        <f t="shared" si="34"/>
        <v>Национальный режим предоставляется</v>
      </c>
      <c r="F98" s="2" t="str">
        <f t="shared" si="35"/>
        <v>усл. ед.</v>
      </c>
      <c r="G98" s="4">
        <f t="shared" si="36"/>
        <v>8</v>
      </c>
      <c r="H98" s="71" t="s">
        <v>21</v>
      </c>
      <c r="I98" s="71" t="s">
        <v>21</v>
      </c>
      <c r="J98" s="71" t="s">
        <v>21</v>
      </c>
      <c r="K98" s="2" t="str">
        <f t="shared" si="26"/>
        <v>да</v>
      </c>
      <c r="L98" s="3">
        <f t="shared" si="27"/>
        <v>3441.04</v>
      </c>
      <c r="M98" s="3">
        <f t="shared" si="24"/>
        <v>0</v>
      </c>
      <c r="N98" s="22">
        <f t="shared" si="37"/>
        <v>0</v>
      </c>
      <c r="O98" s="3">
        <f t="shared" si="28"/>
        <v>0</v>
      </c>
      <c r="P98" s="10"/>
      <c r="Q98" s="41"/>
      <c r="R98" s="41"/>
      <c r="S98" s="41"/>
      <c r="T98" s="18">
        <v>84</v>
      </c>
      <c r="U98" s="46" t="s">
        <v>134</v>
      </c>
      <c r="V98" s="74" t="s">
        <v>34</v>
      </c>
      <c r="W98" s="57" t="s">
        <v>204</v>
      </c>
      <c r="X98" s="54" t="s">
        <v>203</v>
      </c>
      <c r="Y98" s="56">
        <v>8</v>
      </c>
      <c r="Z98" s="38" t="s">
        <v>41</v>
      </c>
      <c r="AA98" s="38" t="s">
        <v>48</v>
      </c>
      <c r="AB98" s="18" t="s">
        <v>25</v>
      </c>
      <c r="AC98" s="19">
        <v>3441.04</v>
      </c>
      <c r="AD98" s="19">
        <f t="shared" si="29"/>
        <v>27528.32</v>
      </c>
    </row>
    <row r="99" spans="2:30" ht="47.25">
      <c r="B99" s="9"/>
      <c r="C99" s="2">
        <f t="shared" si="23"/>
        <v>85</v>
      </c>
      <c r="D99" s="80" t="str">
        <f t="shared" si="25"/>
        <v>Ноутбук KVADRA NAU LE14U: восстановление корпуса/замена петель ноутбука.</v>
      </c>
      <c r="E99" s="80" t="str">
        <f t="shared" si="34"/>
        <v>Национальный режим предоставляется</v>
      </c>
      <c r="F99" s="2" t="str">
        <f t="shared" si="35"/>
        <v>усл. ед.</v>
      </c>
      <c r="G99" s="4">
        <f t="shared" si="36"/>
        <v>2</v>
      </c>
      <c r="H99" s="71" t="s">
        <v>21</v>
      </c>
      <c r="I99" s="71" t="s">
        <v>21</v>
      </c>
      <c r="J99" s="71" t="s">
        <v>21</v>
      </c>
      <c r="K99" s="2" t="str">
        <f t="shared" si="26"/>
        <v>да</v>
      </c>
      <c r="L99" s="3">
        <f t="shared" si="27"/>
        <v>9545</v>
      </c>
      <c r="M99" s="3">
        <f t="shared" si="24"/>
        <v>0</v>
      </c>
      <c r="N99" s="22">
        <f t="shared" si="37"/>
        <v>0</v>
      </c>
      <c r="O99" s="3">
        <f t="shared" si="28"/>
        <v>0</v>
      </c>
      <c r="P99" s="10"/>
      <c r="Q99" s="41"/>
      <c r="R99" s="41"/>
      <c r="S99" s="41"/>
      <c r="T99" s="18">
        <v>85</v>
      </c>
      <c r="U99" s="46" t="s">
        <v>135</v>
      </c>
      <c r="V99" s="74" t="s">
        <v>34</v>
      </c>
      <c r="W99" s="57" t="s">
        <v>204</v>
      </c>
      <c r="X99" s="54" t="s">
        <v>203</v>
      </c>
      <c r="Y99" s="56">
        <v>2</v>
      </c>
      <c r="Z99" s="38" t="s">
        <v>41</v>
      </c>
      <c r="AA99" s="38" t="s">
        <v>48</v>
      </c>
      <c r="AB99" s="18" t="s">
        <v>25</v>
      </c>
      <c r="AC99" s="19">
        <v>9545</v>
      </c>
      <c r="AD99" s="19">
        <f t="shared" si="29"/>
        <v>19090</v>
      </c>
    </row>
    <row r="100" spans="2:30" ht="47.25">
      <c r="B100" s="9"/>
      <c r="C100" s="2">
        <f t="shared" si="23"/>
        <v>86</v>
      </c>
      <c r="D100" s="80" t="str">
        <f t="shared" si="25"/>
        <v>Ноутбук KVADRA NAU LE14U: замена аккумуляторной батареи.</v>
      </c>
      <c r="E100" s="80" t="str">
        <f t="shared" si="34"/>
        <v>Национальный режим предоставляется</v>
      </c>
      <c r="F100" s="2" t="str">
        <f t="shared" si="35"/>
        <v>усл. ед.</v>
      </c>
      <c r="G100" s="4">
        <f t="shared" si="36"/>
        <v>10</v>
      </c>
      <c r="H100" s="71" t="s">
        <v>21</v>
      </c>
      <c r="I100" s="71" t="s">
        <v>21</v>
      </c>
      <c r="J100" s="71" t="s">
        <v>21</v>
      </c>
      <c r="K100" s="2" t="str">
        <f t="shared" si="26"/>
        <v>да</v>
      </c>
      <c r="L100" s="3">
        <f t="shared" si="27"/>
        <v>8668.89</v>
      </c>
      <c r="M100" s="3">
        <f t="shared" si="24"/>
        <v>0</v>
      </c>
      <c r="N100" s="22">
        <f t="shared" si="37"/>
        <v>0</v>
      </c>
      <c r="O100" s="3">
        <f t="shared" si="28"/>
        <v>0</v>
      </c>
      <c r="P100" s="10"/>
      <c r="Q100" s="41"/>
      <c r="R100" s="41"/>
      <c r="S100" s="41"/>
      <c r="T100" s="18">
        <v>86</v>
      </c>
      <c r="U100" s="46" t="s">
        <v>136</v>
      </c>
      <c r="V100" s="74" t="s">
        <v>34</v>
      </c>
      <c r="W100" s="57" t="s">
        <v>204</v>
      </c>
      <c r="X100" s="54" t="s">
        <v>203</v>
      </c>
      <c r="Y100" s="56">
        <v>10</v>
      </c>
      <c r="Z100" s="38" t="s">
        <v>41</v>
      </c>
      <c r="AA100" s="38" t="s">
        <v>48</v>
      </c>
      <c r="AB100" s="18" t="s">
        <v>25</v>
      </c>
      <c r="AC100" s="19">
        <v>8668.89</v>
      </c>
      <c r="AD100" s="19">
        <f t="shared" si="29"/>
        <v>86688.9</v>
      </c>
    </row>
    <row r="101" spans="2:30" ht="47.25">
      <c r="B101" s="9"/>
      <c r="C101" s="2">
        <f t="shared" si="23"/>
        <v>87</v>
      </c>
      <c r="D101" s="80" t="str">
        <f t="shared" si="25"/>
        <v>Ноутбук KVADRA NAU LE14U: замена матрицы.</v>
      </c>
      <c r="E101" s="80" t="str">
        <f t="shared" si="34"/>
        <v>Национальный режим предоставляется</v>
      </c>
      <c r="F101" s="2" t="str">
        <f t="shared" si="35"/>
        <v>усл. ед.</v>
      </c>
      <c r="G101" s="4">
        <f t="shared" si="36"/>
        <v>1</v>
      </c>
      <c r="H101" s="71" t="s">
        <v>21</v>
      </c>
      <c r="I101" s="71" t="s">
        <v>21</v>
      </c>
      <c r="J101" s="71" t="s">
        <v>21</v>
      </c>
      <c r="K101" s="2" t="str">
        <f t="shared" si="26"/>
        <v>да</v>
      </c>
      <c r="L101" s="3">
        <f t="shared" si="27"/>
        <v>15636.26</v>
      </c>
      <c r="M101" s="3">
        <f t="shared" si="24"/>
        <v>0</v>
      </c>
      <c r="N101" s="22">
        <f t="shared" si="37"/>
        <v>0</v>
      </c>
      <c r="O101" s="3">
        <f t="shared" si="28"/>
        <v>0</v>
      </c>
      <c r="P101" s="10"/>
      <c r="Q101" s="41"/>
      <c r="R101" s="41"/>
      <c r="S101" s="41"/>
      <c r="T101" s="18">
        <v>87</v>
      </c>
      <c r="U101" s="46" t="s">
        <v>137</v>
      </c>
      <c r="V101" s="74" t="s">
        <v>34</v>
      </c>
      <c r="W101" s="57" t="s">
        <v>204</v>
      </c>
      <c r="X101" s="54" t="s">
        <v>203</v>
      </c>
      <c r="Y101" s="56">
        <v>1</v>
      </c>
      <c r="Z101" s="38" t="s">
        <v>41</v>
      </c>
      <c r="AA101" s="38" t="s">
        <v>48</v>
      </c>
      <c r="AB101" s="18" t="s">
        <v>25</v>
      </c>
      <c r="AC101" s="19">
        <v>15636.26</v>
      </c>
      <c r="AD101" s="19">
        <f t="shared" si="29"/>
        <v>15636.26</v>
      </c>
    </row>
    <row r="102" spans="2:30" ht="47.25">
      <c r="B102" s="9"/>
      <c r="C102" s="2">
        <f t="shared" si="23"/>
        <v>88</v>
      </c>
      <c r="D102" s="80" t="str">
        <f t="shared" si="25"/>
        <v>Ноутбук KVADRA NAU LE14U: замена клавиатуры.</v>
      </c>
      <c r="E102" s="80" t="str">
        <f t="shared" si="34"/>
        <v>Национальный режим предоставляется</v>
      </c>
      <c r="F102" s="2" t="str">
        <f t="shared" si="35"/>
        <v>усл. ед.</v>
      </c>
      <c r="G102" s="4">
        <f t="shared" si="36"/>
        <v>2</v>
      </c>
      <c r="H102" s="71" t="s">
        <v>21</v>
      </c>
      <c r="I102" s="71" t="s">
        <v>21</v>
      </c>
      <c r="J102" s="71" t="s">
        <v>21</v>
      </c>
      <c r="K102" s="2" t="str">
        <f t="shared" si="26"/>
        <v>да</v>
      </c>
      <c r="L102" s="3">
        <f t="shared" si="27"/>
        <v>10307.06</v>
      </c>
      <c r="M102" s="3">
        <f t="shared" si="24"/>
        <v>0</v>
      </c>
      <c r="N102" s="22">
        <f t="shared" si="37"/>
        <v>0</v>
      </c>
      <c r="O102" s="3">
        <f t="shared" si="28"/>
        <v>0</v>
      </c>
      <c r="P102" s="10"/>
      <c r="Q102" s="41"/>
      <c r="R102" s="41"/>
      <c r="S102" s="41"/>
      <c r="T102" s="18">
        <v>88</v>
      </c>
      <c r="U102" s="46" t="s">
        <v>138</v>
      </c>
      <c r="V102" s="74" t="s">
        <v>34</v>
      </c>
      <c r="W102" s="57" t="s">
        <v>204</v>
      </c>
      <c r="X102" s="54" t="s">
        <v>203</v>
      </c>
      <c r="Y102" s="56">
        <v>2</v>
      </c>
      <c r="Z102" s="38" t="s">
        <v>41</v>
      </c>
      <c r="AA102" s="38" t="s">
        <v>48</v>
      </c>
      <c r="AB102" s="18" t="s">
        <v>25</v>
      </c>
      <c r="AC102" s="19">
        <v>10307.06</v>
      </c>
      <c r="AD102" s="19">
        <f t="shared" si="29"/>
        <v>20614.12</v>
      </c>
    </row>
    <row r="103" spans="2:30" ht="47.25">
      <c r="B103" s="9"/>
      <c r="C103" s="2">
        <f t="shared" ref="C103:C104" si="38">T103</f>
        <v>89</v>
      </c>
      <c r="D103" s="80" t="str">
        <f t="shared" si="25"/>
        <v>Ноутбук KVADRA NAU LE14U: замена материнской платы.</v>
      </c>
      <c r="E103" s="80" t="str">
        <f t="shared" si="34"/>
        <v>Национальный режим предоставляется</v>
      </c>
      <c r="F103" s="2" t="str">
        <f t="shared" si="35"/>
        <v>усл. ед.</v>
      </c>
      <c r="G103" s="4">
        <f t="shared" si="36"/>
        <v>2</v>
      </c>
      <c r="H103" s="71" t="s">
        <v>21</v>
      </c>
      <c r="I103" s="71" t="s">
        <v>21</v>
      </c>
      <c r="J103" s="71" t="s">
        <v>21</v>
      </c>
      <c r="K103" s="2" t="str">
        <f t="shared" si="26"/>
        <v>да</v>
      </c>
      <c r="L103" s="3">
        <f t="shared" si="27"/>
        <v>29708.77</v>
      </c>
      <c r="M103" s="3">
        <f t="shared" si="24"/>
        <v>0</v>
      </c>
      <c r="N103" s="22">
        <f t="shared" si="37"/>
        <v>0</v>
      </c>
      <c r="O103" s="3">
        <f t="shared" si="28"/>
        <v>0</v>
      </c>
      <c r="P103" s="10"/>
      <c r="Q103" s="41"/>
      <c r="R103" s="41"/>
      <c r="S103" s="41"/>
      <c r="T103" s="18">
        <v>89</v>
      </c>
      <c r="U103" s="46" t="s">
        <v>139</v>
      </c>
      <c r="V103" s="74" t="s">
        <v>34</v>
      </c>
      <c r="W103" s="57" t="s">
        <v>204</v>
      </c>
      <c r="X103" s="54" t="s">
        <v>203</v>
      </c>
      <c r="Y103" s="56">
        <v>2</v>
      </c>
      <c r="Z103" s="38" t="s">
        <v>41</v>
      </c>
      <c r="AA103" s="38" t="s">
        <v>48</v>
      </c>
      <c r="AB103" s="18" t="s">
        <v>25</v>
      </c>
      <c r="AC103" s="19">
        <v>29708.77</v>
      </c>
      <c r="AD103" s="19">
        <f t="shared" si="29"/>
        <v>59417.54</v>
      </c>
    </row>
    <row r="104" spans="2:30" ht="47.25">
      <c r="B104" s="9"/>
      <c r="C104" s="2">
        <f t="shared" si="38"/>
        <v>90</v>
      </c>
      <c r="D104" s="80" t="str">
        <f t="shared" si="25"/>
        <v>Ноутбук KVADRA NAU LE14U: сброс пароля BIOS/UEFI</v>
      </c>
      <c r="E104" s="80" t="str">
        <f t="shared" si="34"/>
        <v>Национальный режим предоставляется</v>
      </c>
      <c r="F104" s="2" t="str">
        <f t="shared" si="35"/>
        <v>усл. ед.</v>
      </c>
      <c r="G104" s="4">
        <f t="shared" si="36"/>
        <v>8</v>
      </c>
      <c r="H104" s="71" t="s">
        <v>21</v>
      </c>
      <c r="I104" s="71" t="s">
        <v>21</v>
      </c>
      <c r="J104" s="71" t="s">
        <v>21</v>
      </c>
      <c r="K104" s="2" t="str">
        <f t="shared" si="26"/>
        <v>да</v>
      </c>
      <c r="L104" s="3">
        <f t="shared" si="27"/>
        <v>3441.04</v>
      </c>
      <c r="M104" s="3">
        <f t="shared" si="24"/>
        <v>0</v>
      </c>
      <c r="N104" s="22">
        <f t="shared" si="37"/>
        <v>0</v>
      </c>
      <c r="O104" s="3">
        <f t="shared" si="28"/>
        <v>0</v>
      </c>
      <c r="P104" s="10"/>
      <c r="Q104" s="41"/>
      <c r="R104" s="41"/>
      <c r="S104" s="41"/>
      <c r="T104" s="18">
        <v>90</v>
      </c>
      <c r="U104" s="46" t="s">
        <v>140</v>
      </c>
      <c r="V104" s="74" t="s">
        <v>34</v>
      </c>
      <c r="W104" s="57" t="s">
        <v>204</v>
      </c>
      <c r="X104" s="54" t="s">
        <v>203</v>
      </c>
      <c r="Y104" s="56">
        <v>8</v>
      </c>
      <c r="Z104" s="38" t="s">
        <v>41</v>
      </c>
      <c r="AA104" s="38" t="s">
        <v>48</v>
      </c>
      <c r="AB104" s="18" t="s">
        <v>25</v>
      </c>
      <c r="AC104" s="19">
        <v>3441.04</v>
      </c>
      <c r="AD104" s="19">
        <f t="shared" si="29"/>
        <v>27528.32</v>
      </c>
    </row>
    <row r="105" spans="2:30" ht="47.25">
      <c r="B105" s="9"/>
      <c r="C105" s="2">
        <f t="shared" ref="C105:C124" si="39">T105</f>
        <v>91</v>
      </c>
      <c r="D105" s="80" t="str">
        <f t="shared" ref="D105:D124" si="40">U105</f>
        <v>Компьютер стандартный тип 1 Aquarius Pro P30 K50: восстановление корпуса персонального компьютера.</v>
      </c>
      <c r="E105" s="80" t="str">
        <f t="shared" ref="E105:E124" si="41">V105</f>
        <v>Национальный режим предоставляется</v>
      </c>
      <c r="F105" s="2" t="str">
        <f t="shared" ref="F105:F124" si="42">X105</f>
        <v>усл. ед.</v>
      </c>
      <c r="G105" s="4">
        <f t="shared" ref="G105:G124" si="43">Y105</f>
        <v>2</v>
      </c>
      <c r="H105" s="71" t="s">
        <v>21</v>
      </c>
      <c r="I105" s="71" t="s">
        <v>21</v>
      </c>
      <c r="J105" s="71" t="s">
        <v>21</v>
      </c>
      <c r="K105" s="2" t="str">
        <f t="shared" ref="K105:K124" si="44">AB105</f>
        <v>да</v>
      </c>
      <c r="L105" s="3">
        <f t="shared" ref="L105:L124" si="45">AC105</f>
        <v>7051.77</v>
      </c>
      <c r="M105" s="3">
        <f t="shared" si="24"/>
        <v>0</v>
      </c>
      <c r="N105" s="22">
        <f t="shared" ref="N105:N124" si="46">IF(K105="да",L105*M105,"0,00")</f>
        <v>0</v>
      </c>
      <c r="O105" s="3">
        <f t="shared" ref="O105:O124" si="47">N105*G105</f>
        <v>0</v>
      </c>
      <c r="P105" s="10"/>
      <c r="Q105" s="41"/>
      <c r="R105" s="41"/>
      <c r="S105" s="41"/>
      <c r="T105" s="18">
        <v>91</v>
      </c>
      <c r="U105" s="46" t="s">
        <v>141</v>
      </c>
      <c r="V105" s="74" t="s">
        <v>34</v>
      </c>
      <c r="W105" s="57" t="s">
        <v>204</v>
      </c>
      <c r="X105" s="54" t="s">
        <v>203</v>
      </c>
      <c r="Y105" s="56">
        <v>2</v>
      </c>
      <c r="Z105" s="38" t="s">
        <v>41</v>
      </c>
      <c r="AA105" s="38" t="s">
        <v>48</v>
      </c>
      <c r="AB105" s="18" t="s">
        <v>25</v>
      </c>
      <c r="AC105" s="19">
        <v>7051.77</v>
      </c>
      <c r="AD105" s="19">
        <f t="shared" ref="AD105:AD124" si="48">AC105*Y105</f>
        <v>14103.54</v>
      </c>
    </row>
    <row r="106" spans="2:30" ht="47.25">
      <c r="B106" s="9"/>
      <c r="C106" s="2">
        <f t="shared" si="39"/>
        <v>92</v>
      </c>
      <c r="D106" s="80" t="str">
        <f t="shared" si="40"/>
        <v>Компьютер стандартный тип 1 Aquarius Pro P30 K50: замена материнской платы.</v>
      </c>
      <c r="E106" s="80" t="str">
        <f t="shared" si="41"/>
        <v>Национальный режим предоставляется</v>
      </c>
      <c r="F106" s="2" t="str">
        <f t="shared" si="42"/>
        <v>усл. ед.</v>
      </c>
      <c r="G106" s="4">
        <f t="shared" si="43"/>
        <v>3</v>
      </c>
      <c r="H106" s="71" t="s">
        <v>21</v>
      </c>
      <c r="I106" s="71" t="s">
        <v>21</v>
      </c>
      <c r="J106" s="71" t="s">
        <v>21</v>
      </c>
      <c r="K106" s="2" t="str">
        <f t="shared" si="44"/>
        <v>да</v>
      </c>
      <c r="L106" s="3">
        <f t="shared" si="45"/>
        <v>16087.85</v>
      </c>
      <c r="M106" s="3">
        <f t="shared" si="24"/>
        <v>0</v>
      </c>
      <c r="N106" s="22">
        <f t="shared" si="46"/>
        <v>0</v>
      </c>
      <c r="O106" s="3">
        <f t="shared" si="47"/>
        <v>0</v>
      </c>
      <c r="P106" s="10"/>
      <c r="Q106" s="41"/>
      <c r="R106" s="41"/>
      <c r="S106" s="41"/>
      <c r="T106" s="18">
        <v>92</v>
      </c>
      <c r="U106" s="46" t="s">
        <v>142</v>
      </c>
      <c r="V106" s="74" t="s">
        <v>34</v>
      </c>
      <c r="W106" s="57" t="s">
        <v>204</v>
      </c>
      <c r="X106" s="54" t="s">
        <v>203</v>
      </c>
      <c r="Y106" s="56">
        <v>3</v>
      </c>
      <c r="Z106" s="38" t="s">
        <v>41</v>
      </c>
      <c r="AA106" s="38" t="s">
        <v>48</v>
      </c>
      <c r="AB106" s="18" t="s">
        <v>25</v>
      </c>
      <c r="AC106" s="19">
        <v>16087.85</v>
      </c>
      <c r="AD106" s="19">
        <f t="shared" si="48"/>
        <v>48263.55</v>
      </c>
    </row>
    <row r="107" spans="2:30" ht="47.25">
      <c r="B107" s="9"/>
      <c r="C107" s="2">
        <f t="shared" si="39"/>
        <v>93</v>
      </c>
      <c r="D107" s="80" t="str">
        <f t="shared" si="40"/>
        <v>Компьютер стандартный тип 1 Aquarius Pro P30 K50: сброс пароля BIOS/UEFI</v>
      </c>
      <c r="E107" s="80" t="str">
        <f t="shared" si="41"/>
        <v>Национальный режим предоставляется</v>
      </c>
      <c r="F107" s="2" t="str">
        <f t="shared" si="42"/>
        <v>усл. ед.</v>
      </c>
      <c r="G107" s="4">
        <f t="shared" si="43"/>
        <v>8</v>
      </c>
      <c r="H107" s="71" t="s">
        <v>21</v>
      </c>
      <c r="I107" s="71" t="s">
        <v>21</v>
      </c>
      <c r="J107" s="71" t="s">
        <v>21</v>
      </c>
      <c r="K107" s="2" t="str">
        <f t="shared" si="44"/>
        <v>да</v>
      </c>
      <c r="L107" s="3">
        <f t="shared" si="45"/>
        <v>3441.04</v>
      </c>
      <c r="M107" s="3">
        <f t="shared" si="24"/>
        <v>0</v>
      </c>
      <c r="N107" s="22">
        <f t="shared" si="46"/>
        <v>0</v>
      </c>
      <c r="O107" s="3">
        <f t="shared" si="47"/>
        <v>0</v>
      </c>
      <c r="P107" s="10"/>
      <c r="Q107" s="41"/>
      <c r="R107" s="41"/>
      <c r="S107" s="41"/>
      <c r="T107" s="18">
        <v>93</v>
      </c>
      <c r="U107" s="46" t="s">
        <v>143</v>
      </c>
      <c r="V107" s="74" t="s">
        <v>34</v>
      </c>
      <c r="W107" s="57" t="s">
        <v>204</v>
      </c>
      <c r="X107" s="54" t="s">
        <v>203</v>
      </c>
      <c r="Y107" s="56">
        <v>8</v>
      </c>
      <c r="Z107" s="38" t="s">
        <v>41</v>
      </c>
      <c r="AA107" s="38" t="s">
        <v>48</v>
      </c>
      <c r="AB107" s="18" t="s">
        <v>25</v>
      </c>
      <c r="AC107" s="19">
        <v>3441.04</v>
      </c>
      <c r="AD107" s="19">
        <f t="shared" si="48"/>
        <v>27528.32</v>
      </c>
    </row>
    <row r="108" spans="2:30" ht="47.25">
      <c r="B108" s="9"/>
      <c r="C108" s="2">
        <f t="shared" si="39"/>
        <v>94</v>
      </c>
      <c r="D108" s="80" t="str">
        <f t="shared" si="40"/>
        <v>Компьютер улучшенный тип 2 Aquarius Pro P30 K43: восстановление корпуса персонального компьютера.</v>
      </c>
      <c r="E108" s="80" t="str">
        <f t="shared" si="41"/>
        <v>Национальный режим предоставляется</v>
      </c>
      <c r="F108" s="2" t="str">
        <f t="shared" si="42"/>
        <v>усл. ед.</v>
      </c>
      <c r="G108" s="4">
        <f t="shared" si="43"/>
        <v>2</v>
      </c>
      <c r="H108" s="71" t="s">
        <v>21</v>
      </c>
      <c r="I108" s="71" t="s">
        <v>21</v>
      </c>
      <c r="J108" s="71" t="s">
        <v>21</v>
      </c>
      <c r="K108" s="2" t="str">
        <f t="shared" si="44"/>
        <v>да</v>
      </c>
      <c r="L108" s="3">
        <f t="shared" si="45"/>
        <v>7051.77</v>
      </c>
      <c r="M108" s="3">
        <f t="shared" si="24"/>
        <v>0</v>
      </c>
      <c r="N108" s="22">
        <f t="shared" si="46"/>
        <v>0</v>
      </c>
      <c r="O108" s="3">
        <f t="shared" si="47"/>
        <v>0</v>
      </c>
      <c r="P108" s="10"/>
      <c r="Q108" s="41"/>
      <c r="R108" s="41"/>
      <c r="S108" s="41"/>
      <c r="T108" s="18">
        <v>94</v>
      </c>
      <c r="U108" s="46" t="s">
        <v>144</v>
      </c>
      <c r="V108" s="74" t="s">
        <v>34</v>
      </c>
      <c r="W108" s="57" t="s">
        <v>204</v>
      </c>
      <c r="X108" s="54" t="s">
        <v>203</v>
      </c>
      <c r="Y108" s="56">
        <v>2</v>
      </c>
      <c r="Z108" s="38" t="s">
        <v>41</v>
      </c>
      <c r="AA108" s="38" t="s">
        <v>48</v>
      </c>
      <c r="AB108" s="18" t="s">
        <v>25</v>
      </c>
      <c r="AC108" s="19">
        <v>7051.77</v>
      </c>
      <c r="AD108" s="19">
        <f t="shared" si="48"/>
        <v>14103.54</v>
      </c>
    </row>
    <row r="109" spans="2:30" ht="47.25">
      <c r="B109" s="9"/>
      <c r="C109" s="2">
        <f t="shared" si="39"/>
        <v>95</v>
      </c>
      <c r="D109" s="80" t="str">
        <f t="shared" si="40"/>
        <v>Компьютер улучшенный тип 2 Aquarius Pro P30 K43: замена материнской платы.</v>
      </c>
      <c r="E109" s="80" t="str">
        <f t="shared" si="41"/>
        <v>Национальный режим предоставляется</v>
      </c>
      <c r="F109" s="2" t="str">
        <f t="shared" si="42"/>
        <v>усл. ед.</v>
      </c>
      <c r="G109" s="4">
        <f t="shared" si="43"/>
        <v>4</v>
      </c>
      <c r="H109" s="71" t="s">
        <v>21</v>
      </c>
      <c r="I109" s="71" t="s">
        <v>21</v>
      </c>
      <c r="J109" s="71" t="s">
        <v>21</v>
      </c>
      <c r="K109" s="2" t="str">
        <f t="shared" si="44"/>
        <v>да</v>
      </c>
      <c r="L109" s="3">
        <f t="shared" si="45"/>
        <v>16087.85</v>
      </c>
      <c r="M109" s="3">
        <f t="shared" si="24"/>
        <v>0</v>
      </c>
      <c r="N109" s="22">
        <f t="shared" si="46"/>
        <v>0</v>
      </c>
      <c r="O109" s="3">
        <f t="shared" si="47"/>
        <v>0</v>
      </c>
      <c r="P109" s="10"/>
      <c r="Q109" s="41"/>
      <c r="R109" s="41"/>
      <c r="S109" s="41"/>
      <c r="T109" s="18">
        <v>95</v>
      </c>
      <c r="U109" s="46" t="s">
        <v>145</v>
      </c>
      <c r="V109" s="74" t="s">
        <v>34</v>
      </c>
      <c r="W109" s="57" t="s">
        <v>204</v>
      </c>
      <c r="X109" s="54" t="s">
        <v>203</v>
      </c>
      <c r="Y109" s="56">
        <v>4</v>
      </c>
      <c r="Z109" s="38" t="s">
        <v>41</v>
      </c>
      <c r="AA109" s="38" t="s">
        <v>48</v>
      </c>
      <c r="AB109" s="18" t="s">
        <v>25</v>
      </c>
      <c r="AC109" s="19">
        <v>16087.85</v>
      </c>
      <c r="AD109" s="19">
        <f t="shared" si="48"/>
        <v>64351.4</v>
      </c>
    </row>
    <row r="110" spans="2:30" ht="47.25">
      <c r="B110" s="9"/>
      <c r="C110" s="2">
        <f t="shared" si="39"/>
        <v>96</v>
      </c>
      <c r="D110" s="80" t="str">
        <f t="shared" si="40"/>
        <v>Компьютер улучшенный тип 2 Aquarius Pro P30 K43: сброс пароля BIOS/UEFI</v>
      </c>
      <c r="E110" s="80" t="str">
        <f t="shared" si="41"/>
        <v>Национальный режим предоставляется</v>
      </c>
      <c r="F110" s="2" t="str">
        <f t="shared" si="42"/>
        <v>усл. ед.</v>
      </c>
      <c r="G110" s="4">
        <f t="shared" si="43"/>
        <v>8</v>
      </c>
      <c r="H110" s="71" t="s">
        <v>21</v>
      </c>
      <c r="I110" s="71" t="s">
        <v>21</v>
      </c>
      <c r="J110" s="71" t="s">
        <v>21</v>
      </c>
      <c r="K110" s="2" t="str">
        <f t="shared" si="44"/>
        <v>да</v>
      </c>
      <c r="L110" s="3">
        <f t="shared" si="45"/>
        <v>3441.04</v>
      </c>
      <c r="M110" s="3">
        <f t="shared" si="24"/>
        <v>0</v>
      </c>
      <c r="N110" s="22">
        <f t="shared" si="46"/>
        <v>0</v>
      </c>
      <c r="O110" s="3">
        <f t="shared" si="47"/>
        <v>0</v>
      </c>
      <c r="P110" s="10"/>
      <c r="Q110" s="41"/>
      <c r="R110" s="41"/>
      <c r="S110" s="41"/>
      <c r="T110" s="18">
        <v>96</v>
      </c>
      <c r="U110" s="46" t="s">
        <v>146</v>
      </c>
      <c r="V110" s="74" t="s">
        <v>34</v>
      </c>
      <c r="W110" s="57" t="s">
        <v>204</v>
      </c>
      <c r="X110" s="54" t="s">
        <v>203</v>
      </c>
      <c r="Y110" s="56">
        <v>8</v>
      </c>
      <c r="Z110" s="38" t="s">
        <v>41</v>
      </c>
      <c r="AA110" s="38" t="s">
        <v>48</v>
      </c>
      <c r="AB110" s="18" t="s">
        <v>25</v>
      </c>
      <c r="AC110" s="19">
        <v>3441.04</v>
      </c>
      <c r="AD110" s="19">
        <f t="shared" si="48"/>
        <v>27528.32</v>
      </c>
    </row>
    <row r="111" spans="2:30" ht="47.25">
      <c r="B111" s="9"/>
      <c r="C111" s="2">
        <f t="shared" si="39"/>
        <v>97</v>
      </c>
      <c r="D111" s="80" t="str">
        <f t="shared" si="40"/>
        <v>Компьютер улучшенный тип 3 Гравитон ДИ51И: восстановление корпуса персонального компьютера.</v>
      </c>
      <c r="E111" s="80" t="str">
        <f t="shared" si="41"/>
        <v>Национальный режим предоставляется</v>
      </c>
      <c r="F111" s="2" t="str">
        <f t="shared" si="42"/>
        <v>усл. ед.</v>
      </c>
      <c r="G111" s="4">
        <f t="shared" si="43"/>
        <v>1</v>
      </c>
      <c r="H111" s="71" t="s">
        <v>21</v>
      </c>
      <c r="I111" s="71" t="s">
        <v>21</v>
      </c>
      <c r="J111" s="71" t="s">
        <v>21</v>
      </c>
      <c r="K111" s="2" t="str">
        <f t="shared" si="44"/>
        <v>да</v>
      </c>
      <c r="L111" s="3">
        <f t="shared" si="45"/>
        <v>7051.28</v>
      </c>
      <c r="M111" s="3">
        <f t="shared" si="24"/>
        <v>0</v>
      </c>
      <c r="N111" s="22">
        <f t="shared" si="46"/>
        <v>0</v>
      </c>
      <c r="O111" s="3">
        <f t="shared" si="47"/>
        <v>0</v>
      </c>
      <c r="P111" s="10"/>
      <c r="Q111" s="41"/>
      <c r="R111" s="41"/>
      <c r="S111" s="41"/>
      <c r="T111" s="18">
        <v>97</v>
      </c>
      <c r="U111" s="46" t="s">
        <v>147</v>
      </c>
      <c r="V111" s="74" t="s">
        <v>34</v>
      </c>
      <c r="W111" s="57" t="s">
        <v>204</v>
      </c>
      <c r="X111" s="54" t="s">
        <v>203</v>
      </c>
      <c r="Y111" s="56">
        <v>1</v>
      </c>
      <c r="Z111" s="38" t="s">
        <v>41</v>
      </c>
      <c r="AA111" s="38" t="s">
        <v>48</v>
      </c>
      <c r="AB111" s="18" t="s">
        <v>25</v>
      </c>
      <c r="AC111" s="19">
        <v>7051.28</v>
      </c>
      <c r="AD111" s="19">
        <f t="shared" si="48"/>
        <v>7051.28</v>
      </c>
    </row>
    <row r="112" spans="2:30" ht="47.25">
      <c r="B112" s="9"/>
      <c r="C112" s="2">
        <f t="shared" si="39"/>
        <v>98</v>
      </c>
      <c r="D112" s="80" t="str">
        <f t="shared" si="40"/>
        <v>Компьютер улучшенный тип 3 Гравитон ДИ51И: замена материнской платы.</v>
      </c>
      <c r="E112" s="80" t="str">
        <f t="shared" si="41"/>
        <v>Национальный режим предоставляется</v>
      </c>
      <c r="F112" s="2" t="str">
        <f t="shared" si="42"/>
        <v>усл. ед.</v>
      </c>
      <c r="G112" s="4">
        <f t="shared" si="43"/>
        <v>1</v>
      </c>
      <c r="H112" s="71" t="s">
        <v>21</v>
      </c>
      <c r="I112" s="71" t="s">
        <v>21</v>
      </c>
      <c r="J112" s="71" t="s">
        <v>21</v>
      </c>
      <c r="K112" s="2" t="str">
        <f t="shared" si="44"/>
        <v>да</v>
      </c>
      <c r="L112" s="3">
        <f t="shared" si="45"/>
        <v>16087.85</v>
      </c>
      <c r="M112" s="3">
        <f t="shared" si="24"/>
        <v>0</v>
      </c>
      <c r="N112" s="22">
        <f t="shared" si="46"/>
        <v>0</v>
      </c>
      <c r="O112" s="3">
        <f t="shared" si="47"/>
        <v>0</v>
      </c>
      <c r="P112" s="10"/>
      <c r="Q112" s="41"/>
      <c r="R112" s="41"/>
      <c r="S112" s="41"/>
      <c r="T112" s="18">
        <v>98</v>
      </c>
      <c r="U112" s="46" t="s">
        <v>148</v>
      </c>
      <c r="V112" s="74" t="s">
        <v>34</v>
      </c>
      <c r="W112" s="57" t="s">
        <v>204</v>
      </c>
      <c r="X112" s="54" t="s">
        <v>203</v>
      </c>
      <c r="Y112" s="56">
        <v>1</v>
      </c>
      <c r="Z112" s="38" t="s">
        <v>41</v>
      </c>
      <c r="AA112" s="38" t="s">
        <v>48</v>
      </c>
      <c r="AB112" s="18" t="s">
        <v>25</v>
      </c>
      <c r="AC112" s="19">
        <v>16087.85</v>
      </c>
      <c r="AD112" s="19">
        <f t="shared" si="48"/>
        <v>16087.85</v>
      </c>
    </row>
    <row r="113" spans="2:30" ht="47.25">
      <c r="B113" s="9"/>
      <c r="C113" s="2">
        <f t="shared" si="39"/>
        <v>99</v>
      </c>
      <c r="D113" s="80" t="str">
        <f t="shared" si="40"/>
        <v>Компьютер улучшенный тип 3 Гравитон ДИ51И: сброс пароля BIOS/UEFI</v>
      </c>
      <c r="E113" s="80" t="str">
        <f t="shared" si="41"/>
        <v>Национальный режим предоставляется</v>
      </c>
      <c r="F113" s="2" t="str">
        <f t="shared" si="42"/>
        <v>усл. ед.</v>
      </c>
      <c r="G113" s="4">
        <f t="shared" si="43"/>
        <v>7</v>
      </c>
      <c r="H113" s="71" t="s">
        <v>21</v>
      </c>
      <c r="I113" s="71" t="s">
        <v>21</v>
      </c>
      <c r="J113" s="71" t="s">
        <v>21</v>
      </c>
      <c r="K113" s="2" t="str">
        <f t="shared" si="44"/>
        <v>да</v>
      </c>
      <c r="L113" s="3">
        <f t="shared" si="45"/>
        <v>3441.04</v>
      </c>
      <c r="M113" s="3">
        <f t="shared" si="24"/>
        <v>0</v>
      </c>
      <c r="N113" s="22">
        <f t="shared" si="46"/>
        <v>0</v>
      </c>
      <c r="O113" s="3">
        <f t="shared" si="47"/>
        <v>0</v>
      </c>
      <c r="P113" s="10"/>
      <c r="Q113" s="41"/>
      <c r="R113" s="41"/>
      <c r="S113" s="41"/>
      <c r="T113" s="18">
        <v>99</v>
      </c>
      <c r="U113" s="46" t="s">
        <v>149</v>
      </c>
      <c r="V113" s="74" t="s">
        <v>34</v>
      </c>
      <c r="W113" s="57" t="s">
        <v>204</v>
      </c>
      <c r="X113" s="54" t="s">
        <v>203</v>
      </c>
      <c r="Y113" s="56">
        <v>7</v>
      </c>
      <c r="Z113" s="38" t="s">
        <v>41</v>
      </c>
      <c r="AA113" s="38" t="s">
        <v>48</v>
      </c>
      <c r="AB113" s="18" t="s">
        <v>25</v>
      </c>
      <c r="AC113" s="19">
        <v>3441.04</v>
      </c>
      <c r="AD113" s="19">
        <f t="shared" si="48"/>
        <v>24087.279999999999</v>
      </c>
    </row>
    <row r="114" spans="2:30" ht="47.25">
      <c r="B114" s="9"/>
      <c r="C114" s="2">
        <f t="shared" si="39"/>
        <v>100</v>
      </c>
      <c r="D114" s="80" t="str">
        <f t="shared" si="40"/>
        <v>Монитор Валдай IP27VL1-B: восстановление корпуса монитора.</v>
      </c>
      <c r="E114" s="80" t="str">
        <f t="shared" si="41"/>
        <v>Национальный режим предоставляется</v>
      </c>
      <c r="F114" s="2" t="str">
        <f t="shared" si="42"/>
        <v>усл. ед.</v>
      </c>
      <c r="G114" s="4">
        <f t="shared" si="43"/>
        <v>2</v>
      </c>
      <c r="H114" s="71" t="s">
        <v>21</v>
      </c>
      <c r="I114" s="71" t="s">
        <v>21</v>
      </c>
      <c r="J114" s="71" t="s">
        <v>21</v>
      </c>
      <c r="K114" s="2" t="str">
        <f t="shared" si="44"/>
        <v>да</v>
      </c>
      <c r="L114" s="3">
        <f t="shared" si="45"/>
        <v>10931.42</v>
      </c>
      <c r="M114" s="3">
        <f t="shared" si="24"/>
        <v>0</v>
      </c>
      <c r="N114" s="22">
        <f t="shared" si="46"/>
        <v>0</v>
      </c>
      <c r="O114" s="3">
        <f t="shared" si="47"/>
        <v>0</v>
      </c>
      <c r="P114" s="10"/>
      <c r="Q114" s="41"/>
      <c r="R114" s="41"/>
      <c r="S114" s="41"/>
      <c r="T114" s="18">
        <v>100</v>
      </c>
      <c r="U114" s="46" t="s">
        <v>150</v>
      </c>
      <c r="V114" s="74" t="s">
        <v>34</v>
      </c>
      <c r="W114" s="57" t="s">
        <v>204</v>
      </c>
      <c r="X114" s="54" t="s">
        <v>203</v>
      </c>
      <c r="Y114" s="56">
        <v>2</v>
      </c>
      <c r="Z114" s="38" t="s">
        <v>41</v>
      </c>
      <c r="AA114" s="38" t="s">
        <v>48</v>
      </c>
      <c r="AB114" s="18" t="s">
        <v>25</v>
      </c>
      <c r="AC114" s="19">
        <v>10931.42</v>
      </c>
      <c r="AD114" s="19">
        <f t="shared" si="48"/>
        <v>21862.84</v>
      </c>
    </row>
    <row r="115" spans="2:30" ht="47.25">
      <c r="B115" s="9"/>
      <c r="C115" s="2">
        <f t="shared" si="39"/>
        <v>101</v>
      </c>
      <c r="D115" s="80" t="str">
        <f t="shared" si="40"/>
        <v>Монитор Валдай IP27VL1-B: замена матрицы</v>
      </c>
      <c r="E115" s="80" t="str">
        <f t="shared" si="41"/>
        <v>Национальный режим предоставляется</v>
      </c>
      <c r="F115" s="2" t="str">
        <f t="shared" si="42"/>
        <v>усл. ед.</v>
      </c>
      <c r="G115" s="4">
        <f t="shared" si="43"/>
        <v>3</v>
      </c>
      <c r="H115" s="71" t="s">
        <v>21</v>
      </c>
      <c r="I115" s="71" t="s">
        <v>21</v>
      </c>
      <c r="J115" s="71" t="s">
        <v>21</v>
      </c>
      <c r="K115" s="2" t="str">
        <f t="shared" si="44"/>
        <v>да</v>
      </c>
      <c r="L115" s="3">
        <f t="shared" si="45"/>
        <v>19204.3</v>
      </c>
      <c r="M115" s="3">
        <f t="shared" si="24"/>
        <v>0</v>
      </c>
      <c r="N115" s="22">
        <f t="shared" si="46"/>
        <v>0</v>
      </c>
      <c r="O115" s="3">
        <f t="shared" si="47"/>
        <v>0</v>
      </c>
      <c r="P115" s="10"/>
      <c r="Q115" s="41"/>
      <c r="R115" s="41"/>
      <c r="S115" s="41"/>
      <c r="T115" s="18">
        <v>101</v>
      </c>
      <c r="U115" s="46" t="s">
        <v>151</v>
      </c>
      <c r="V115" s="74" t="s">
        <v>34</v>
      </c>
      <c r="W115" s="57" t="s">
        <v>204</v>
      </c>
      <c r="X115" s="54" t="s">
        <v>203</v>
      </c>
      <c r="Y115" s="56">
        <v>3</v>
      </c>
      <c r="Z115" s="38" t="s">
        <v>41</v>
      </c>
      <c r="AA115" s="38" t="s">
        <v>48</v>
      </c>
      <c r="AB115" s="18" t="s">
        <v>25</v>
      </c>
      <c r="AC115" s="19">
        <v>19204.3</v>
      </c>
      <c r="AD115" s="19">
        <f t="shared" si="48"/>
        <v>57612.899999999994</v>
      </c>
    </row>
    <row r="116" spans="2:30" ht="47.25">
      <c r="B116" s="9"/>
      <c r="C116" s="2">
        <f t="shared" si="39"/>
        <v>102</v>
      </c>
      <c r="D116" s="80" t="str">
        <f t="shared" si="40"/>
        <v>Монитор Валдай IP27VL1-B: замена встроенного блока питания</v>
      </c>
      <c r="E116" s="80" t="str">
        <f t="shared" si="41"/>
        <v>Национальный режим предоставляется</v>
      </c>
      <c r="F116" s="2" t="str">
        <f t="shared" si="42"/>
        <v>усл. ед.</v>
      </c>
      <c r="G116" s="4">
        <f t="shared" si="43"/>
        <v>1</v>
      </c>
      <c r="H116" s="71" t="s">
        <v>21</v>
      </c>
      <c r="I116" s="71" t="s">
        <v>21</v>
      </c>
      <c r="J116" s="71" t="s">
        <v>21</v>
      </c>
      <c r="K116" s="2" t="str">
        <f t="shared" si="44"/>
        <v>да</v>
      </c>
      <c r="L116" s="3">
        <f t="shared" si="45"/>
        <v>5437.65</v>
      </c>
      <c r="M116" s="3">
        <f t="shared" si="24"/>
        <v>0</v>
      </c>
      <c r="N116" s="22">
        <f t="shared" si="46"/>
        <v>0</v>
      </c>
      <c r="O116" s="3">
        <f t="shared" si="47"/>
        <v>0</v>
      </c>
      <c r="P116" s="10"/>
      <c r="Q116" s="41"/>
      <c r="R116" s="41"/>
      <c r="S116" s="41"/>
      <c r="T116" s="18">
        <v>102</v>
      </c>
      <c r="U116" s="46" t="s">
        <v>152</v>
      </c>
      <c r="V116" s="74" t="s">
        <v>34</v>
      </c>
      <c r="W116" s="57" t="s">
        <v>204</v>
      </c>
      <c r="X116" s="54" t="s">
        <v>203</v>
      </c>
      <c r="Y116" s="56">
        <v>1</v>
      </c>
      <c r="Z116" s="38" t="s">
        <v>41</v>
      </c>
      <c r="AA116" s="38" t="s">
        <v>48</v>
      </c>
      <c r="AB116" s="18" t="s">
        <v>25</v>
      </c>
      <c r="AC116" s="19">
        <v>5437.65</v>
      </c>
      <c r="AD116" s="19">
        <f t="shared" si="48"/>
        <v>5437.65</v>
      </c>
    </row>
    <row r="117" spans="2:30" ht="47.25">
      <c r="B117" s="9"/>
      <c r="C117" s="2">
        <f t="shared" si="39"/>
        <v>103</v>
      </c>
      <c r="D117" s="80" t="str">
        <f t="shared" si="40"/>
        <v>Монитор Валдай IP27VL1-B: чистка внутренних узлов сжатым воздухом.</v>
      </c>
      <c r="E117" s="80" t="str">
        <f t="shared" si="41"/>
        <v>Национальный режим предоставляется</v>
      </c>
      <c r="F117" s="2" t="str">
        <f t="shared" si="42"/>
        <v>усл. ед.</v>
      </c>
      <c r="G117" s="4">
        <f t="shared" si="43"/>
        <v>11</v>
      </c>
      <c r="H117" s="71" t="s">
        <v>21</v>
      </c>
      <c r="I117" s="71" t="s">
        <v>21</v>
      </c>
      <c r="J117" s="71" t="s">
        <v>21</v>
      </c>
      <c r="K117" s="2" t="str">
        <f t="shared" si="44"/>
        <v>да</v>
      </c>
      <c r="L117" s="3">
        <f t="shared" si="45"/>
        <v>1132.1600000000001</v>
      </c>
      <c r="M117" s="3">
        <f t="shared" si="24"/>
        <v>0</v>
      </c>
      <c r="N117" s="22">
        <f t="shared" si="46"/>
        <v>0</v>
      </c>
      <c r="O117" s="3">
        <f t="shared" si="47"/>
        <v>0</v>
      </c>
      <c r="P117" s="10"/>
      <c r="Q117" s="41"/>
      <c r="R117" s="41"/>
      <c r="S117" s="41"/>
      <c r="T117" s="18">
        <v>103</v>
      </c>
      <c r="U117" s="46" t="s">
        <v>153</v>
      </c>
      <c r="V117" s="74" t="s">
        <v>34</v>
      </c>
      <c r="W117" s="57" t="s">
        <v>204</v>
      </c>
      <c r="X117" s="54" t="s">
        <v>203</v>
      </c>
      <c r="Y117" s="56">
        <v>11</v>
      </c>
      <c r="Z117" s="38" t="s">
        <v>41</v>
      </c>
      <c r="AA117" s="38" t="s">
        <v>48</v>
      </c>
      <c r="AB117" s="18" t="s">
        <v>25</v>
      </c>
      <c r="AC117" s="19">
        <v>1132.1600000000001</v>
      </c>
      <c r="AD117" s="19">
        <f t="shared" si="48"/>
        <v>12453.76</v>
      </c>
    </row>
    <row r="118" spans="2:30" ht="47.25">
      <c r="B118" s="9"/>
      <c r="C118" s="2">
        <f t="shared" si="39"/>
        <v>104</v>
      </c>
      <c r="D118" s="80" t="str">
        <f t="shared" si="40"/>
        <v>Монитор HP EliteDisplay S270n: восстановление корпуса монитора.</v>
      </c>
      <c r="E118" s="80" t="str">
        <f t="shared" si="41"/>
        <v>Национальный режим предоставляется</v>
      </c>
      <c r="F118" s="2" t="str">
        <f t="shared" si="42"/>
        <v>усл. ед.</v>
      </c>
      <c r="G118" s="4">
        <f t="shared" si="43"/>
        <v>3</v>
      </c>
      <c r="H118" s="71" t="s">
        <v>21</v>
      </c>
      <c r="I118" s="71" t="s">
        <v>21</v>
      </c>
      <c r="J118" s="71" t="s">
        <v>21</v>
      </c>
      <c r="K118" s="2" t="str">
        <f t="shared" si="44"/>
        <v>да</v>
      </c>
      <c r="L118" s="3">
        <f t="shared" si="45"/>
        <v>10931.42</v>
      </c>
      <c r="M118" s="3">
        <f t="shared" si="24"/>
        <v>0</v>
      </c>
      <c r="N118" s="22">
        <f t="shared" si="46"/>
        <v>0</v>
      </c>
      <c r="O118" s="3">
        <f t="shared" si="47"/>
        <v>0</v>
      </c>
      <c r="P118" s="10"/>
      <c r="Q118" s="41"/>
      <c r="R118" s="41"/>
      <c r="S118" s="41"/>
      <c r="T118" s="18">
        <v>104</v>
      </c>
      <c r="U118" s="46" t="s">
        <v>154</v>
      </c>
      <c r="V118" s="74" t="s">
        <v>34</v>
      </c>
      <c r="W118" s="57" t="s">
        <v>204</v>
      </c>
      <c r="X118" s="54" t="s">
        <v>203</v>
      </c>
      <c r="Y118" s="56">
        <v>3</v>
      </c>
      <c r="Z118" s="38" t="s">
        <v>41</v>
      </c>
      <c r="AA118" s="38" t="s">
        <v>48</v>
      </c>
      <c r="AB118" s="18" t="s">
        <v>25</v>
      </c>
      <c r="AC118" s="19">
        <v>10931.42</v>
      </c>
      <c r="AD118" s="19">
        <f t="shared" si="48"/>
        <v>32794.26</v>
      </c>
    </row>
    <row r="119" spans="2:30" ht="47.25">
      <c r="B119" s="9"/>
      <c r="C119" s="2">
        <f t="shared" si="39"/>
        <v>105</v>
      </c>
      <c r="D119" s="80" t="str">
        <f t="shared" si="40"/>
        <v>Монитор HP EliteDisplay S270n: замена матрицы</v>
      </c>
      <c r="E119" s="80" t="str">
        <f t="shared" si="41"/>
        <v>Национальный режим предоставляется</v>
      </c>
      <c r="F119" s="2" t="str">
        <f t="shared" si="42"/>
        <v>усл. ед.</v>
      </c>
      <c r="G119" s="4">
        <f t="shared" si="43"/>
        <v>1</v>
      </c>
      <c r="H119" s="71" t="s">
        <v>21</v>
      </c>
      <c r="I119" s="71" t="s">
        <v>21</v>
      </c>
      <c r="J119" s="71" t="s">
        <v>21</v>
      </c>
      <c r="K119" s="2" t="str">
        <f t="shared" si="44"/>
        <v>да</v>
      </c>
      <c r="L119" s="3">
        <f t="shared" si="45"/>
        <v>19204.3</v>
      </c>
      <c r="M119" s="3">
        <f t="shared" si="24"/>
        <v>0</v>
      </c>
      <c r="N119" s="22">
        <f t="shared" si="46"/>
        <v>0</v>
      </c>
      <c r="O119" s="3">
        <f t="shared" si="47"/>
        <v>0</v>
      </c>
      <c r="P119" s="10"/>
      <c r="Q119" s="41"/>
      <c r="R119" s="41"/>
      <c r="S119" s="41"/>
      <c r="T119" s="18">
        <v>105</v>
      </c>
      <c r="U119" s="46" t="s">
        <v>155</v>
      </c>
      <c r="V119" s="74" t="s">
        <v>34</v>
      </c>
      <c r="W119" s="57" t="s">
        <v>204</v>
      </c>
      <c r="X119" s="54" t="s">
        <v>203</v>
      </c>
      <c r="Y119" s="56">
        <v>1</v>
      </c>
      <c r="Z119" s="38" t="s">
        <v>41</v>
      </c>
      <c r="AA119" s="38" t="s">
        <v>48</v>
      </c>
      <c r="AB119" s="18" t="s">
        <v>25</v>
      </c>
      <c r="AC119" s="19">
        <v>19204.3</v>
      </c>
      <c r="AD119" s="19">
        <f t="shared" si="48"/>
        <v>19204.3</v>
      </c>
    </row>
    <row r="120" spans="2:30" ht="47.25">
      <c r="B120" s="9"/>
      <c r="C120" s="2">
        <f t="shared" si="39"/>
        <v>106</v>
      </c>
      <c r="D120" s="80" t="str">
        <f t="shared" si="40"/>
        <v>Монитор HP EliteDisplay S270n: замена встроенного блока питания</v>
      </c>
      <c r="E120" s="80" t="str">
        <f t="shared" si="41"/>
        <v>Национальный режим предоставляется</v>
      </c>
      <c r="F120" s="2" t="str">
        <f t="shared" si="42"/>
        <v>усл. ед.</v>
      </c>
      <c r="G120" s="4">
        <f t="shared" si="43"/>
        <v>1</v>
      </c>
      <c r="H120" s="71" t="s">
        <v>21</v>
      </c>
      <c r="I120" s="71" t="s">
        <v>21</v>
      </c>
      <c r="J120" s="71" t="s">
        <v>21</v>
      </c>
      <c r="K120" s="2" t="str">
        <f t="shared" si="44"/>
        <v>да</v>
      </c>
      <c r="L120" s="3">
        <f t="shared" si="45"/>
        <v>5437.65</v>
      </c>
      <c r="M120" s="3">
        <f t="shared" si="24"/>
        <v>0</v>
      </c>
      <c r="N120" s="22">
        <f t="shared" si="46"/>
        <v>0</v>
      </c>
      <c r="O120" s="3">
        <f t="shared" si="47"/>
        <v>0</v>
      </c>
      <c r="P120" s="10"/>
      <c r="Q120" s="41"/>
      <c r="R120" s="41"/>
      <c r="S120" s="41"/>
      <c r="T120" s="18">
        <v>106</v>
      </c>
      <c r="U120" s="46" t="s">
        <v>156</v>
      </c>
      <c r="V120" s="74" t="s">
        <v>34</v>
      </c>
      <c r="W120" s="57" t="s">
        <v>204</v>
      </c>
      <c r="X120" s="54" t="s">
        <v>203</v>
      </c>
      <c r="Y120" s="56">
        <v>1</v>
      </c>
      <c r="Z120" s="38" t="s">
        <v>41</v>
      </c>
      <c r="AA120" s="38" t="s">
        <v>48</v>
      </c>
      <c r="AB120" s="18" t="s">
        <v>25</v>
      </c>
      <c r="AC120" s="19">
        <v>5437.65</v>
      </c>
      <c r="AD120" s="19">
        <f t="shared" si="48"/>
        <v>5437.65</v>
      </c>
    </row>
    <row r="121" spans="2:30" ht="47.25">
      <c r="B121" s="9"/>
      <c r="C121" s="2">
        <f t="shared" si="39"/>
        <v>107</v>
      </c>
      <c r="D121" s="80" t="str">
        <f t="shared" si="40"/>
        <v>Монитор HP EliteDisplay S270n: чистка внутренних узлов сжатым воздухом.</v>
      </c>
      <c r="E121" s="80" t="str">
        <f t="shared" si="41"/>
        <v>Национальный режим предоставляется</v>
      </c>
      <c r="F121" s="2" t="str">
        <f t="shared" si="42"/>
        <v>усл. ед.</v>
      </c>
      <c r="G121" s="4">
        <f t="shared" si="43"/>
        <v>11</v>
      </c>
      <c r="H121" s="71" t="s">
        <v>21</v>
      </c>
      <c r="I121" s="71" t="s">
        <v>21</v>
      </c>
      <c r="J121" s="71" t="s">
        <v>21</v>
      </c>
      <c r="K121" s="2" t="str">
        <f t="shared" si="44"/>
        <v>да</v>
      </c>
      <c r="L121" s="3">
        <f t="shared" si="45"/>
        <v>1132.1600000000001</v>
      </c>
      <c r="M121" s="3">
        <f t="shared" si="24"/>
        <v>0</v>
      </c>
      <c r="N121" s="22">
        <f t="shared" si="46"/>
        <v>0</v>
      </c>
      <c r="O121" s="3">
        <f t="shared" si="47"/>
        <v>0</v>
      </c>
      <c r="P121" s="10"/>
      <c r="Q121" s="41"/>
      <c r="R121" s="41"/>
      <c r="S121" s="41"/>
      <c r="T121" s="18">
        <v>107</v>
      </c>
      <c r="U121" s="46" t="s">
        <v>157</v>
      </c>
      <c r="V121" s="74" t="s">
        <v>34</v>
      </c>
      <c r="W121" s="57" t="s">
        <v>204</v>
      </c>
      <c r="X121" s="54" t="s">
        <v>203</v>
      </c>
      <c r="Y121" s="56">
        <v>11</v>
      </c>
      <c r="Z121" s="38" t="s">
        <v>41</v>
      </c>
      <c r="AA121" s="38" t="s">
        <v>48</v>
      </c>
      <c r="AB121" s="18" t="s">
        <v>25</v>
      </c>
      <c r="AC121" s="19">
        <v>1132.1600000000001</v>
      </c>
      <c r="AD121" s="19">
        <f t="shared" si="48"/>
        <v>12453.76</v>
      </c>
    </row>
    <row r="122" spans="2:30" ht="47.25">
      <c r="B122" s="9"/>
      <c r="C122" s="2">
        <f t="shared" si="39"/>
        <v>108</v>
      </c>
      <c r="D122" s="80" t="str">
        <f t="shared" si="40"/>
        <v>Монитор HP P27h G4 (7VH95AA): восстановление корпуса монитора.</v>
      </c>
      <c r="E122" s="80" t="str">
        <f t="shared" si="41"/>
        <v>Национальный режим предоставляется</v>
      </c>
      <c r="F122" s="2" t="str">
        <f t="shared" si="42"/>
        <v>усл. ед.</v>
      </c>
      <c r="G122" s="4">
        <f t="shared" si="43"/>
        <v>1</v>
      </c>
      <c r="H122" s="71" t="s">
        <v>21</v>
      </c>
      <c r="I122" s="71" t="s">
        <v>21</v>
      </c>
      <c r="J122" s="71" t="s">
        <v>21</v>
      </c>
      <c r="K122" s="2" t="str">
        <f t="shared" si="44"/>
        <v>да</v>
      </c>
      <c r="L122" s="3">
        <f t="shared" si="45"/>
        <v>10931.42</v>
      </c>
      <c r="M122" s="3">
        <f t="shared" si="24"/>
        <v>0</v>
      </c>
      <c r="N122" s="22">
        <f t="shared" si="46"/>
        <v>0</v>
      </c>
      <c r="O122" s="3">
        <f t="shared" si="47"/>
        <v>0</v>
      </c>
      <c r="P122" s="10"/>
      <c r="Q122" s="41"/>
      <c r="R122" s="41"/>
      <c r="S122" s="41"/>
      <c r="T122" s="18">
        <v>108</v>
      </c>
      <c r="U122" s="46" t="s">
        <v>158</v>
      </c>
      <c r="V122" s="74" t="s">
        <v>34</v>
      </c>
      <c r="W122" s="57" t="s">
        <v>204</v>
      </c>
      <c r="X122" s="54" t="s">
        <v>203</v>
      </c>
      <c r="Y122" s="56">
        <v>1</v>
      </c>
      <c r="Z122" s="38" t="s">
        <v>41</v>
      </c>
      <c r="AA122" s="38" t="s">
        <v>48</v>
      </c>
      <c r="AB122" s="18" t="s">
        <v>25</v>
      </c>
      <c r="AC122" s="19">
        <v>10931.42</v>
      </c>
      <c r="AD122" s="19">
        <f t="shared" si="48"/>
        <v>10931.42</v>
      </c>
    </row>
    <row r="123" spans="2:30" ht="47.25">
      <c r="B123" s="9"/>
      <c r="C123" s="2">
        <f t="shared" si="39"/>
        <v>109</v>
      </c>
      <c r="D123" s="80" t="str">
        <f t="shared" si="40"/>
        <v>Монитор HP P27h G4 (7VH95AA): замена матрицы</v>
      </c>
      <c r="E123" s="80" t="str">
        <f t="shared" si="41"/>
        <v>Национальный режим предоставляется</v>
      </c>
      <c r="F123" s="2" t="str">
        <f t="shared" si="42"/>
        <v>усл. ед.</v>
      </c>
      <c r="G123" s="4">
        <f t="shared" si="43"/>
        <v>1</v>
      </c>
      <c r="H123" s="71" t="s">
        <v>21</v>
      </c>
      <c r="I123" s="71" t="s">
        <v>21</v>
      </c>
      <c r="J123" s="71" t="s">
        <v>21</v>
      </c>
      <c r="K123" s="2" t="str">
        <f t="shared" si="44"/>
        <v>да</v>
      </c>
      <c r="L123" s="3">
        <f t="shared" si="45"/>
        <v>19204.3</v>
      </c>
      <c r="M123" s="3">
        <f t="shared" si="24"/>
        <v>0</v>
      </c>
      <c r="N123" s="22">
        <f t="shared" si="46"/>
        <v>0</v>
      </c>
      <c r="O123" s="3">
        <f t="shared" si="47"/>
        <v>0</v>
      </c>
      <c r="P123" s="10"/>
      <c r="Q123" s="41"/>
      <c r="R123" s="41"/>
      <c r="S123" s="41"/>
      <c r="T123" s="18">
        <v>109</v>
      </c>
      <c r="U123" s="46" t="s">
        <v>159</v>
      </c>
      <c r="V123" s="74" t="s">
        <v>34</v>
      </c>
      <c r="W123" s="57" t="s">
        <v>204</v>
      </c>
      <c r="X123" s="54" t="s">
        <v>203</v>
      </c>
      <c r="Y123" s="56">
        <v>1</v>
      </c>
      <c r="Z123" s="38" t="s">
        <v>41</v>
      </c>
      <c r="AA123" s="38" t="s">
        <v>48</v>
      </c>
      <c r="AB123" s="18" t="s">
        <v>25</v>
      </c>
      <c r="AC123" s="19">
        <v>19204.3</v>
      </c>
      <c r="AD123" s="19">
        <f t="shared" si="48"/>
        <v>19204.3</v>
      </c>
    </row>
    <row r="124" spans="2:30" ht="47.25">
      <c r="B124" s="9"/>
      <c r="C124" s="2">
        <f t="shared" si="39"/>
        <v>110</v>
      </c>
      <c r="D124" s="80" t="str">
        <f t="shared" si="40"/>
        <v>Монитор HP P27h G4 (7VH95AA): замена встроенного блока питания</v>
      </c>
      <c r="E124" s="80" t="str">
        <f t="shared" si="41"/>
        <v>Национальный режим предоставляется</v>
      </c>
      <c r="F124" s="2" t="str">
        <f t="shared" si="42"/>
        <v>усл. ед.</v>
      </c>
      <c r="G124" s="4">
        <f t="shared" si="43"/>
        <v>1</v>
      </c>
      <c r="H124" s="71" t="s">
        <v>21</v>
      </c>
      <c r="I124" s="71" t="s">
        <v>21</v>
      </c>
      <c r="J124" s="71" t="s">
        <v>21</v>
      </c>
      <c r="K124" s="2" t="str">
        <f t="shared" si="44"/>
        <v>да</v>
      </c>
      <c r="L124" s="3">
        <f t="shared" si="45"/>
        <v>5437.65</v>
      </c>
      <c r="M124" s="3">
        <f t="shared" si="24"/>
        <v>0</v>
      </c>
      <c r="N124" s="22">
        <f t="shared" si="46"/>
        <v>0</v>
      </c>
      <c r="O124" s="3">
        <f t="shared" si="47"/>
        <v>0</v>
      </c>
      <c r="P124" s="10"/>
      <c r="Q124" s="41"/>
      <c r="R124" s="41"/>
      <c r="S124" s="41"/>
      <c r="T124" s="18">
        <v>110</v>
      </c>
      <c r="U124" s="46" t="s">
        <v>160</v>
      </c>
      <c r="V124" s="74" t="s">
        <v>34</v>
      </c>
      <c r="W124" s="57" t="s">
        <v>204</v>
      </c>
      <c r="X124" s="54" t="s">
        <v>203</v>
      </c>
      <c r="Y124" s="56">
        <v>1</v>
      </c>
      <c r="Z124" s="38" t="s">
        <v>41</v>
      </c>
      <c r="AA124" s="38" t="s">
        <v>48</v>
      </c>
      <c r="AB124" s="18" t="s">
        <v>25</v>
      </c>
      <c r="AC124" s="19">
        <v>5437.65</v>
      </c>
      <c r="AD124" s="19">
        <f t="shared" si="48"/>
        <v>5437.65</v>
      </c>
    </row>
    <row r="125" spans="2:30" ht="47.25">
      <c r="B125" s="9"/>
      <c r="C125" s="2">
        <f t="shared" ref="C125:C162" si="49">T125</f>
        <v>111</v>
      </c>
      <c r="D125" s="80" t="str">
        <f t="shared" ref="D125:D162" si="50">U125</f>
        <v>Монитор HP P27h G4 (7VH95AA): чистка внутренних узлов сжатым воздухом.</v>
      </c>
      <c r="E125" s="80" t="str">
        <f t="shared" ref="E125:E162" si="51">V125</f>
        <v>Национальный режим предоставляется</v>
      </c>
      <c r="F125" s="2" t="str">
        <f t="shared" ref="F125:F162" si="52">X125</f>
        <v>усл. ед.</v>
      </c>
      <c r="G125" s="4">
        <f t="shared" ref="G125:G162" si="53">Y125</f>
        <v>10</v>
      </c>
      <c r="H125" s="71" t="s">
        <v>21</v>
      </c>
      <c r="I125" s="71" t="s">
        <v>21</v>
      </c>
      <c r="J125" s="71" t="s">
        <v>21</v>
      </c>
      <c r="K125" s="2" t="str">
        <f t="shared" ref="K125:K162" si="54">AB125</f>
        <v>да</v>
      </c>
      <c r="L125" s="3">
        <f t="shared" ref="L125:L162" si="55">AC125</f>
        <v>1132.1600000000001</v>
      </c>
      <c r="M125" s="3">
        <f t="shared" si="24"/>
        <v>0</v>
      </c>
      <c r="N125" s="22">
        <f t="shared" ref="N125:N162" si="56">IF(K125="да",L125*M125,"0,00")</f>
        <v>0</v>
      </c>
      <c r="O125" s="3">
        <f t="shared" ref="O125:O162" si="57">N125*G125</f>
        <v>0</v>
      </c>
      <c r="P125" s="10"/>
      <c r="Q125" s="41"/>
      <c r="R125" s="41"/>
      <c r="S125" s="41"/>
      <c r="T125" s="18">
        <v>111</v>
      </c>
      <c r="U125" s="46" t="s">
        <v>161</v>
      </c>
      <c r="V125" s="74" t="s">
        <v>34</v>
      </c>
      <c r="W125" s="57" t="s">
        <v>204</v>
      </c>
      <c r="X125" s="54" t="s">
        <v>203</v>
      </c>
      <c r="Y125" s="56">
        <v>10</v>
      </c>
      <c r="Z125" s="38" t="s">
        <v>41</v>
      </c>
      <c r="AA125" s="38" t="s">
        <v>48</v>
      </c>
      <c r="AB125" s="18" t="s">
        <v>25</v>
      </c>
      <c r="AC125" s="19">
        <v>1132.1600000000001</v>
      </c>
      <c r="AD125" s="19">
        <f t="shared" ref="AD125:AD162" si="58">AC125*Y125</f>
        <v>11321.6</v>
      </c>
    </row>
    <row r="126" spans="2:30" ht="47.25">
      <c r="B126" s="9"/>
      <c r="C126" s="2">
        <f t="shared" si="49"/>
        <v>112</v>
      </c>
      <c r="D126" s="80" t="str">
        <f t="shared" si="50"/>
        <v>Монитор HP EliteDisplay E273q: восстановление корпуса монитора.</v>
      </c>
      <c r="E126" s="80" t="str">
        <f t="shared" si="51"/>
        <v>Национальный режим предоставляется</v>
      </c>
      <c r="F126" s="2" t="str">
        <f t="shared" si="52"/>
        <v>усл. ед.</v>
      </c>
      <c r="G126" s="4">
        <f t="shared" si="53"/>
        <v>4</v>
      </c>
      <c r="H126" s="71" t="s">
        <v>21</v>
      </c>
      <c r="I126" s="71" t="s">
        <v>21</v>
      </c>
      <c r="J126" s="71" t="s">
        <v>21</v>
      </c>
      <c r="K126" s="2" t="str">
        <f t="shared" si="54"/>
        <v>да</v>
      </c>
      <c r="L126" s="3">
        <f t="shared" si="55"/>
        <v>10931.42</v>
      </c>
      <c r="M126" s="3">
        <f t="shared" si="24"/>
        <v>0</v>
      </c>
      <c r="N126" s="22">
        <f t="shared" si="56"/>
        <v>0</v>
      </c>
      <c r="O126" s="3">
        <f t="shared" si="57"/>
        <v>0</v>
      </c>
      <c r="P126" s="10"/>
      <c r="Q126" s="41"/>
      <c r="R126" s="41"/>
      <c r="S126" s="41"/>
      <c r="T126" s="18">
        <v>112</v>
      </c>
      <c r="U126" s="46" t="s">
        <v>162</v>
      </c>
      <c r="V126" s="74" t="s">
        <v>34</v>
      </c>
      <c r="W126" s="57" t="s">
        <v>204</v>
      </c>
      <c r="X126" s="54" t="s">
        <v>203</v>
      </c>
      <c r="Y126" s="56">
        <v>4</v>
      </c>
      <c r="Z126" s="38" t="s">
        <v>41</v>
      </c>
      <c r="AA126" s="38" t="s">
        <v>48</v>
      </c>
      <c r="AB126" s="18" t="s">
        <v>25</v>
      </c>
      <c r="AC126" s="19">
        <v>10931.42</v>
      </c>
      <c r="AD126" s="19">
        <f t="shared" si="58"/>
        <v>43725.68</v>
      </c>
    </row>
    <row r="127" spans="2:30" ht="47.25">
      <c r="B127" s="9"/>
      <c r="C127" s="2">
        <f t="shared" si="49"/>
        <v>113</v>
      </c>
      <c r="D127" s="80" t="str">
        <f t="shared" si="50"/>
        <v>Монитор HP EliteDisplay E273q: замена матрицы</v>
      </c>
      <c r="E127" s="80" t="str">
        <f t="shared" si="51"/>
        <v>Национальный режим предоставляется</v>
      </c>
      <c r="F127" s="2" t="str">
        <f t="shared" si="52"/>
        <v>усл. ед.</v>
      </c>
      <c r="G127" s="4">
        <f t="shared" si="53"/>
        <v>2</v>
      </c>
      <c r="H127" s="71" t="s">
        <v>21</v>
      </c>
      <c r="I127" s="71" t="s">
        <v>21</v>
      </c>
      <c r="J127" s="71" t="s">
        <v>21</v>
      </c>
      <c r="K127" s="2" t="str">
        <f t="shared" si="54"/>
        <v>да</v>
      </c>
      <c r="L127" s="3">
        <f t="shared" si="55"/>
        <v>19204.3</v>
      </c>
      <c r="M127" s="3">
        <f t="shared" si="24"/>
        <v>0</v>
      </c>
      <c r="N127" s="22">
        <f t="shared" si="56"/>
        <v>0</v>
      </c>
      <c r="O127" s="3">
        <f t="shared" si="57"/>
        <v>0</v>
      </c>
      <c r="P127" s="10"/>
      <c r="Q127" s="41"/>
      <c r="R127" s="41"/>
      <c r="S127" s="41"/>
      <c r="T127" s="18">
        <v>113</v>
      </c>
      <c r="U127" s="46" t="s">
        <v>163</v>
      </c>
      <c r="V127" s="74" t="s">
        <v>34</v>
      </c>
      <c r="W127" s="57" t="s">
        <v>204</v>
      </c>
      <c r="X127" s="54" t="s">
        <v>203</v>
      </c>
      <c r="Y127" s="56">
        <v>2</v>
      </c>
      <c r="Z127" s="38" t="s">
        <v>41</v>
      </c>
      <c r="AA127" s="38" t="s">
        <v>48</v>
      </c>
      <c r="AB127" s="18" t="s">
        <v>25</v>
      </c>
      <c r="AC127" s="19">
        <v>19204.3</v>
      </c>
      <c r="AD127" s="19">
        <f t="shared" si="58"/>
        <v>38408.6</v>
      </c>
    </row>
    <row r="128" spans="2:30" ht="47.25">
      <c r="B128" s="9"/>
      <c r="C128" s="2">
        <f t="shared" si="49"/>
        <v>114</v>
      </c>
      <c r="D128" s="80" t="str">
        <f t="shared" si="50"/>
        <v>Монитор HP EliteDisplay E273q: замена встроенного блока питания</v>
      </c>
      <c r="E128" s="80" t="str">
        <f t="shared" si="51"/>
        <v>Национальный режим предоставляется</v>
      </c>
      <c r="F128" s="2" t="str">
        <f t="shared" si="52"/>
        <v>усл. ед.</v>
      </c>
      <c r="G128" s="4">
        <f t="shared" si="53"/>
        <v>3</v>
      </c>
      <c r="H128" s="71" t="s">
        <v>21</v>
      </c>
      <c r="I128" s="71" t="s">
        <v>21</v>
      </c>
      <c r="J128" s="71" t="s">
        <v>21</v>
      </c>
      <c r="K128" s="2" t="str">
        <f t="shared" si="54"/>
        <v>да</v>
      </c>
      <c r="L128" s="3">
        <f t="shared" si="55"/>
        <v>5437.65</v>
      </c>
      <c r="M128" s="3">
        <f t="shared" si="24"/>
        <v>0</v>
      </c>
      <c r="N128" s="22">
        <f t="shared" si="56"/>
        <v>0</v>
      </c>
      <c r="O128" s="3">
        <f t="shared" si="57"/>
        <v>0</v>
      </c>
      <c r="P128" s="10"/>
      <c r="Q128" s="41"/>
      <c r="R128" s="41"/>
      <c r="S128" s="41"/>
      <c r="T128" s="18">
        <v>114</v>
      </c>
      <c r="U128" s="46" t="s">
        <v>164</v>
      </c>
      <c r="V128" s="74" t="s">
        <v>34</v>
      </c>
      <c r="W128" s="57" t="s">
        <v>204</v>
      </c>
      <c r="X128" s="54" t="s">
        <v>203</v>
      </c>
      <c r="Y128" s="56">
        <v>3</v>
      </c>
      <c r="Z128" s="38" t="s">
        <v>41</v>
      </c>
      <c r="AA128" s="38" t="s">
        <v>48</v>
      </c>
      <c r="AB128" s="18" t="s">
        <v>25</v>
      </c>
      <c r="AC128" s="19">
        <v>5437.65</v>
      </c>
      <c r="AD128" s="19">
        <f t="shared" si="58"/>
        <v>16312.949999999999</v>
      </c>
    </row>
    <row r="129" spans="2:30" ht="47.25">
      <c r="B129" s="9"/>
      <c r="C129" s="2">
        <f t="shared" si="49"/>
        <v>115</v>
      </c>
      <c r="D129" s="80" t="str">
        <f t="shared" si="50"/>
        <v>Монитор HP EliteDisplay E273q: чистка внутренних узлов сжатым воздухом.</v>
      </c>
      <c r="E129" s="80" t="str">
        <f t="shared" si="51"/>
        <v>Национальный режим предоставляется</v>
      </c>
      <c r="F129" s="2" t="str">
        <f t="shared" si="52"/>
        <v>усл. ед.</v>
      </c>
      <c r="G129" s="4">
        <f t="shared" si="53"/>
        <v>10</v>
      </c>
      <c r="H129" s="71" t="s">
        <v>21</v>
      </c>
      <c r="I129" s="71" t="s">
        <v>21</v>
      </c>
      <c r="J129" s="71" t="s">
        <v>21</v>
      </c>
      <c r="K129" s="2" t="str">
        <f t="shared" si="54"/>
        <v>да</v>
      </c>
      <c r="L129" s="3">
        <f t="shared" si="55"/>
        <v>1132.1600000000001</v>
      </c>
      <c r="M129" s="3">
        <f t="shared" si="24"/>
        <v>0</v>
      </c>
      <c r="N129" s="22">
        <f t="shared" si="56"/>
        <v>0</v>
      </c>
      <c r="O129" s="3">
        <f t="shared" si="57"/>
        <v>0</v>
      </c>
      <c r="P129" s="10"/>
      <c r="Q129" s="41"/>
      <c r="R129" s="41"/>
      <c r="S129" s="41"/>
      <c r="T129" s="18">
        <v>115</v>
      </c>
      <c r="U129" s="46" t="s">
        <v>165</v>
      </c>
      <c r="V129" s="74" t="s">
        <v>34</v>
      </c>
      <c r="W129" s="57" t="s">
        <v>204</v>
      </c>
      <c r="X129" s="54" t="s">
        <v>203</v>
      </c>
      <c r="Y129" s="56">
        <v>10</v>
      </c>
      <c r="Z129" s="38" t="s">
        <v>41</v>
      </c>
      <c r="AA129" s="38" t="s">
        <v>48</v>
      </c>
      <c r="AB129" s="18" t="s">
        <v>25</v>
      </c>
      <c r="AC129" s="19">
        <v>1132.1600000000001</v>
      </c>
      <c r="AD129" s="19">
        <f t="shared" si="58"/>
        <v>11321.6</v>
      </c>
    </row>
    <row r="130" spans="2:30" ht="47.25">
      <c r="B130" s="9"/>
      <c r="C130" s="2">
        <f t="shared" si="49"/>
        <v>116</v>
      </c>
      <c r="D130" s="80" t="str">
        <f t="shared" si="50"/>
        <v>Монитор HP P34hc G4 (21Y56AA): восстановление корпуса монитора.</v>
      </c>
      <c r="E130" s="80" t="str">
        <f t="shared" si="51"/>
        <v>Национальный режим предоставляется</v>
      </c>
      <c r="F130" s="2" t="str">
        <f t="shared" si="52"/>
        <v>усл. ед.</v>
      </c>
      <c r="G130" s="4">
        <f t="shared" si="53"/>
        <v>2</v>
      </c>
      <c r="H130" s="71" t="s">
        <v>21</v>
      </c>
      <c r="I130" s="71" t="s">
        <v>21</v>
      </c>
      <c r="J130" s="71" t="s">
        <v>21</v>
      </c>
      <c r="K130" s="2" t="str">
        <f t="shared" si="54"/>
        <v>да</v>
      </c>
      <c r="L130" s="3">
        <f t="shared" si="55"/>
        <v>10931.42</v>
      </c>
      <c r="M130" s="3">
        <f t="shared" si="24"/>
        <v>0</v>
      </c>
      <c r="N130" s="22">
        <f t="shared" si="56"/>
        <v>0</v>
      </c>
      <c r="O130" s="3">
        <f t="shared" si="57"/>
        <v>0</v>
      </c>
      <c r="P130" s="10"/>
      <c r="Q130" s="41"/>
      <c r="R130" s="41"/>
      <c r="S130" s="41"/>
      <c r="T130" s="18">
        <v>116</v>
      </c>
      <c r="U130" s="46" t="s">
        <v>166</v>
      </c>
      <c r="V130" s="74" t="s">
        <v>34</v>
      </c>
      <c r="W130" s="57" t="s">
        <v>204</v>
      </c>
      <c r="X130" s="54" t="s">
        <v>203</v>
      </c>
      <c r="Y130" s="56">
        <v>2</v>
      </c>
      <c r="Z130" s="38" t="s">
        <v>41</v>
      </c>
      <c r="AA130" s="38" t="s">
        <v>48</v>
      </c>
      <c r="AB130" s="18" t="s">
        <v>25</v>
      </c>
      <c r="AC130" s="19">
        <v>10931.42</v>
      </c>
      <c r="AD130" s="19">
        <f t="shared" si="58"/>
        <v>21862.84</v>
      </c>
    </row>
    <row r="131" spans="2:30" ht="47.25">
      <c r="B131" s="9"/>
      <c r="C131" s="2">
        <f t="shared" si="49"/>
        <v>117</v>
      </c>
      <c r="D131" s="80" t="str">
        <f t="shared" si="50"/>
        <v>Монитор HP P34hc G4 (21Y56AA): замена матрицы</v>
      </c>
      <c r="E131" s="80" t="str">
        <f t="shared" si="51"/>
        <v>Национальный режим предоставляется</v>
      </c>
      <c r="F131" s="2" t="str">
        <f t="shared" si="52"/>
        <v>усл. ед.</v>
      </c>
      <c r="G131" s="4">
        <f t="shared" si="53"/>
        <v>4</v>
      </c>
      <c r="H131" s="71" t="s">
        <v>21</v>
      </c>
      <c r="I131" s="71" t="s">
        <v>21</v>
      </c>
      <c r="J131" s="71" t="s">
        <v>21</v>
      </c>
      <c r="K131" s="2" t="str">
        <f t="shared" si="54"/>
        <v>да</v>
      </c>
      <c r="L131" s="3">
        <f t="shared" si="55"/>
        <v>19204.3</v>
      </c>
      <c r="M131" s="3">
        <f t="shared" si="24"/>
        <v>0</v>
      </c>
      <c r="N131" s="22">
        <f t="shared" si="56"/>
        <v>0</v>
      </c>
      <c r="O131" s="3">
        <f t="shared" si="57"/>
        <v>0</v>
      </c>
      <c r="P131" s="10"/>
      <c r="Q131" s="41"/>
      <c r="R131" s="41"/>
      <c r="S131" s="41"/>
      <c r="T131" s="18">
        <v>117</v>
      </c>
      <c r="U131" s="46" t="s">
        <v>167</v>
      </c>
      <c r="V131" s="74" t="s">
        <v>34</v>
      </c>
      <c r="W131" s="57" t="s">
        <v>204</v>
      </c>
      <c r="X131" s="54" t="s">
        <v>203</v>
      </c>
      <c r="Y131" s="56">
        <v>4</v>
      </c>
      <c r="Z131" s="38" t="s">
        <v>41</v>
      </c>
      <c r="AA131" s="38" t="s">
        <v>48</v>
      </c>
      <c r="AB131" s="18" t="s">
        <v>25</v>
      </c>
      <c r="AC131" s="19">
        <v>19204.3</v>
      </c>
      <c r="AD131" s="19">
        <f t="shared" si="58"/>
        <v>76817.2</v>
      </c>
    </row>
    <row r="132" spans="2:30" ht="47.25">
      <c r="B132" s="9"/>
      <c r="C132" s="2">
        <f t="shared" si="49"/>
        <v>118</v>
      </c>
      <c r="D132" s="80" t="str">
        <f t="shared" si="50"/>
        <v>Монитор HP P34hc G4 (21Y56AA): замена встроенного блока питания</v>
      </c>
      <c r="E132" s="80" t="str">
        <f t="shared" si="51"/>
        <v>Национальный режим предоставляется</v>
      </c>
      <c r="F132" s="2" t="str">
        <f t="shared" si="52"/>
        <v>усл. ед.</v>
      </c>
      <c r="G132" s="4">
        <f t="shared" si="53"/>
        <v>1</v>
      </c>
      <c r="H132" s="71" t="s">
        <v>21</v>
      </c>
      <c r="I132" s="71" t="s">
        <v>21</v>
      </c>
      <c r="J132" s="71" t="s">
        <v>21</v>
      </c>
      <c r="K132" s="2" t="str">
        <f t="shared" si="54"/>
        <v>да</v>
      </c>
      <c r="L132" s="3">
        <f t="shared" si="55"/>
        <v>5437.65</v>
      </c>
      <c r="M132" s="3">
        <f t="shared" si="24"/>
        <v>0</v>
      </c>
      <c r="N132" s="22">
        <f t="shared" si="56"/>
        <v>0</v>
      </c>
      <c r="O132" s="3">
        <f t="shared" si="57"/>
        <v>0</v>
      </c>
      <c r="P132" s="10"/>
      <c r="Q132" s="41"/>
      <c r="R132" s="41"/>
      <c r="S132" s="41"/>
      <c r="T132" s="18">
        <v>118</v>
      </c>
      <c r="U132" s="46" t="s">
        <v>168</v>
      </c>
      <c r="V132" s="74" t="s">
        <v>34</v>
      </c>
      <c r="W132" s="57" t="s">
        <v>204</v>
      </c>
      <c r="X132" s="54" t="s">
        <v>203</v>
      </c>
      <c r="Y132" s="56">
        <v>1</v>
      </c>
      <c r="Z132" s="38" t="s">
        <v>41</v>
      </c>
      <c r="AA132" s="38" t="s">
        <v>48</v>
      </c>
      <c r="AB132" s="18" t="s">
        <v>25</v>
      </c>
      <c r="AC132" s="19">
        <v>5437.65</v>
      </c>
      <c r="AD132" s="19">
        <f t="shared" si="58"/>
        <v>5437.65</v>
      </c>
    </row>
    <row r="133" spans="2:30" ht="47.25">
      <c r="B133" s="9"/>
      <c r="C133" s="2">
        <f t="shared" si="49"/>
        <v>119</v>
      </c>
      <c r="D133" s="80" t="str">
        <f t="shared" si="50"/>
        <v>Монитор HP P34hc G4 (21Y56AA): чистка внутренних узлов сжатым воздухом.</v>
      </c>
      <c r="E133" s="80" t="str">
        <f t="shared" si="51"/>
        <v>Национальный режим предоставляется</v>
      </c>
      <c r="F133" s="2" t="str">
        <f t="shared" si="52"/>
        <v>усл. ед.</v>
      </c>
      <c r="G133" s="4">
        <f t="shared" si="53"/>
        <v>9</v>
      </c>
      <c r="H133" s="71" t="s">
        <v>21</v>
      </c>
      <c r="I133" s="71" t="s">
        <v>21</v>
      </c>
      <c r="J133" s="71" t="s">
        <v>21</v>
      </c>
      <c r="K133" s="2" t="str">
        <f t="shared" si="54"/>
        <v>да</v>
      </c>
      <c r="L133" s="3">
        <f t="shared" si="55"/>
        <v>1132.1600000000001</v>
      </c>
      <c r="M133" s="3">
        <f t="shared" si="24"/>
        <v>0</v>
      </c>
      <c r="N133" s="22">
        <f t="shared" si="56"/>
        <v>0</v>
      </c>
      <c r="O133" s="3">
        <f t="shared" si="57"/>
        <v>0</v>
      </c>
      <c r="P133" s="10"/>
      <c r="Q133" s="41"/>
      <c r="R133" s="41"/>
      <c r="S133" s="41"/>
      <c r="T133" s="18">
        <v>119</v>
      </c>
      <c r="U133" s="46" t="s">
        <v>169</v>
      </c>
      <c r="V133" s="74" t="s">
        <v>34</v>
      </c>
      <c r="W133" s="57" t="s">
        <v>204</v>
      </c>
      <c r="X133" s="54" t="s">
        <v>203</v>
      </c>
      <c r="Y133" s="56">
        <v>9</v>
      </c>
      <c r="Z133" s="38" t="s">
        <v>41</v>
      </c>
      <c r="AA133" s="38" t="s">
        <v>48</v>
      </c>
      <c r="AB133" s="18" t="s">
        <v>25</v>
      </c>
      <c r="AC133" s="19">
        <v>1132.1600000000001</v>
      </c>
      <c r="AD133" s="19">
        <f t="shared" si="58"/>
        <v>10189.44</v>
      </c>
    </row>
    <row r="134" spans="2:30" ht="47.25">
      <c r="B134" s="9"/>
      <c r="C134" s="2">
        <f t="shared" si="49"/>
        <v>120</v>
      </c>
      <c r="D134" s="80" t="str">
        <f t="shared" si="50"/>
        <v>Монитор HP EliteDisplay E242: восстановление корпуса монитора.</v>
      </c>
      <c r="E134" s="80" t="str">
        <f t="shared" si="51"/>
        <v>Национальный режим предоставляется</v>
      </c>
      <c r="F134" s="2" t="str">
        <f t="shared" si="52"/>
        <v>усл. ед.</v>
      </c>
      <c r="G134" s="4">
        <f t="shared" si="53"/>
        <v>1</v>
      </c>
      <c r="H134" s="71" t="s">
        <v>21</v>
      </c>
      <c r="I134" s="71" t="s">
        <v>21</v>
      </c>
      <c r="J134" s="71" t="s">
        <v>21</v>
      </c>
      <c r="K134" s="2" t="str">
        <f t="shared" si="54"/>
        <v>да</v>
      </c>
      <c r="L134" s="3">
        <f t="shared" si="55"/>
        <v>10931.42</v>
      </c>
      <c r="M134" s="3">
        <f t="shared" si="24"/>
        <v>0</v>
      </c>
      <c r="N134" s="22">
        <f t="shared" si="56"/>
        <v>0</v>
      </c>
      <c r="O134" s="3">
        <f t="shared" si="57"/>
        <v>0</v>
      </c>
      <c r="P134" s="10"/>
      <c r="Q134" s="41"/>
      <c r="R134" s="41"/>
      <c r="S134" s="41"/>
      <c r="T134" s="18">
        <v>120</v>
      </c>
      <c r="U134" s="46" t="s">
        <v>170</v>
      </c>
      <c r="V134" s="74" t="s">
        <v>34</v>
      </c>
      <c r="W134" s="57" t="s">
        <v>204</v>
      </c>
      <c r="X134" s="54" t="s">
        <v>203</v>
      </c>
      <c r="Y134" s="56">
        <v>1</v>
      </c>
      <c r="Z134" s="38" t="s">
        <v>41</v>
      </c>
      <c r="AA134" s="38" t="s">
        <v>48</v>
      </c>
      <c r="AB134" s="18" t="s">
        <v>25</v>
      </c>
      <c r="AC134" s="19">
        <v>10931.42</v>
      </c>
      <c r="AD134" s="19">
        <f t="shared" si="58"/>
        <v>10931.42</v>
      </c>
    </row>
    <row r="135" spans="2:30" ht="47.25">
      <c r="B135" s="9"/>
      <c r="C135" s="2">
        <f t="shared" si="49"/>
        <v>121</v>
      </c>
      <c r="D135" s="80" t="str">
        <f t="shared" si="50"/>
        <v>Монитор HP EliteDisplay E242: замена матрицы</v>
      </c>
      <c r="E135" s="80" t="str">
        <f t="shared" si="51"/>
        <v>Национальный режим предоставляется</v>
      </c>
      <c r="F135" s="2" t="str">
        <f t="shared" si="52"/>
        <v>усл. ед.</v>
      </c>
      <c r="G135" s="4">
        <f t="shared" si="53"/>
        <v>1</v>
      </c>
      <c r="H135" s="71" t="s">
        <v>21</v>
      </c>
      <c r="I135" s="71" t="s">
        <v>21</v>
      </c>
      <c r="J135" s="71" t="s">
        <v>21</v>
      </c>
      <c r="K135" s="2" t="str">
        <f t="shared" si="54"/>
        <v>да</v>
      </c>
      <c r="L135" s="3">
        <f t="shared" si="55"/>
        <v>19204.3</v>
      </c>
      <c r="M135" s="3">
        <f t="shared" si="24"/>
        <v>0</v>
      </c>
      <c r="N135" s="22">
        <f t="shared" si="56"/>
        <v>0</v>
      </c>
      <c r="O135" s="3">
        <f t="shared" si="57"/>
        <v>0</v>
      </c>
      <c r="P135" s="10"/>
      <c r="Q135" s="41"/>
      <c r="R135" s="41"/>
      <c r="S135" s="41"/>
      <c r="T135" s="18">
        <v>121</v>
      </c>
      <c r="U135" s="46" t="s">
        <v>171</v>
      </c>
      <c r="V135" s="74" t="s">
        <v>34</v>
      </c>
      <c r="W135" s="57" t="s">
        <v>204</v>
      </c>
      <c r="X135" s="54" t="s">
        <v>203</v>
      </c>
      <c r="Y135" s="56">
        <v>1</v>
      </c>
      <c r="Z135" s="38" t="s">
        <v>41</v>
      </c>
      <c r="AA135" s="38" t="s">
        <v>48</v>
      </c>
      <c r="AB135" s="18" t="s">
        <v>25</v>
      </c>
      <c r="AC135" s="19">
        <v>19204.3</v>
      </c>
      <c r="AD135" s="19">
        <f t="shared" si="58"/>
        <v>19204.3</v>
      </c>
    </row>
    <row r="136" spans="2:30" ht="47.25">
      <c r="B136" s="9"/>
      <c r="C136" s="2">
        <f t="shared" si="49"/>
        <v>122</v>
      </c>
      <c r="D136" s="80" t="str">
        <f t="shared" si="50"/>
        <v>Монитор HP EliteDisplay E242: замена встроенного блока питания</v>
      </c>
      <c r="E136" s="80" t="str">
        <f t="shared" si="51"/>
        <v>Национальный режим предоставляется</v>
      </c>
      <c r="F136" s="2" t="str">
        <f t="shared" si="52"/>
        <v>усл. ед.</v>
      </c>
      <c r="G136" s="4">
        <f t="shared" si="53"/>
        <v>2</v>
      </c>
      <c r="H136" s="71" t="s">
        <v>21</v>
      </c>
      <c r="I136" s="71" t="s">
        <v>21</v>
      </c>
      <c r="J136" s="71" t="s">
        <v>21</v>
      </c>
      <c r="K136" s="2" t="str">
        <f t="shared" si="54"/>
        <v>да</v>
      </c>
      <c r="L136" s="3">
        <f t="shared" si="55"/>
        <v>5437.65</v>
      </c>
      <c r="M136" s="3">
        <f t="shared" si="24"/>
        <v>0</v>
      </c>
      <c r="N136" s="22">
        <f t="shared" si="56"/>
        <v>0</v>
      </c>
      <c r="O136" s="3">
        <f t="shared" si="57"/>
        <v>0</v>
      </c>
      <c r="P136" s="10"/>
      <c r="Q136" s="41"/>
      <c r="R136" s="41"/>
      <c r="S136" s="41"/>
      <c r="T136" s="18">
        <v>122</v>
      </c>
      <c r="U136" s="46" t="s">
        <v>172</v>
      </c>
      <c r="V136" s="74" t="s">
        <v>34</v>
      </c>
      <c r="W136" s="57" t="s">
        <v>204</v>
      </c>
      <c r="X136" s="54" t="s">
        <v>203</v>
      </c>
      <c r="Y136" s="56">
        <v>2</v>
      </c>
      <c r="Z136" s="38" t="s">
        <v>41</v>
      </c>
      <c r="AA136" s="38" t="s">
        <v>48</v>
      </c>
      <c r="AB136" s="18" t="s">
        <v>25</v>
      </c>
      <c r="AC136" s="19">
        <v>5437.65</v>
      </c>
      <c r="AD136" s="19">
        <f t="shared" si="58"/>
        <v>10875.3</v>
      </c>
    </row>
    <row r="137" spans="2:30" ht="47.25">
      <c r="B137" s="9"/>
      <c r="C137" s="2">
        <f t="shared" si="49"/>
        <v>123</v>
      </c>
      <c r="D137" s="80" t="str">
        <f t="shared" si="50"/>
        <v>Монитор HP EliteDisplay E242: чистка внутренних узлов сжатым воздухом.</v>
      </c>
      <c r="E137" s="80" t="str">
        <f t="shared" si="51"/>
        <v>Национальный режим предоставляется</v>
      </c>
      <c r="F137" s="2" t="str">
        <f t="shared" si="52"/>
        <v>усл. ед.</v>
      </c>
      <c r="G137" s="4">
        <f t="shared" si="53"/>
        <v>10</v>
      </c>
      <c r="H137" s="71" t="s">
        <v>21</v>
      </c>
      <c r="I137" s="71" t="s">
        <v>21</v>
      </c>
      <c r="J137" s="71" t="s">
        <v>21</v>
      </c>
      <c r="K137" s="2" t="str">
        <f t="shared" si="54"/>
        <v>да</v>
      </c>
      <c r="L137" s="3">
        <f t="shared" si="55"/>
        <v>1132.1600000000001</v>
      </c>
      <c r="M137" s="3">
        <f t="shared" si="24"/>
        <v>0</v>
      </c>
      <c r="N137" s="22">
        <f t="shared" si="56"/>
        <v>0</v>
      </c>
      <c r="O137" s="3">
        <f t="shared" si="57"/>
        <v>0</v>
      </c>
      <c r="P137" s="10"/>
      <c r="Q137" s="41"/>
      <c r="R137" s="41"/>
      <c r="S137" s="41"/>
      <c r="T137" s="18">
        <v>123</v>
      </c>
      <c r="U137" s="46" t="s">
        <v>173</v>
      </c>
      <c r="V137" s="74" t="s">
        <v>34</v>
      </c>
      <c r="W137" s="57" t="s">
        <v>204</v>
      </c>
      <c r="X137" s="54" t="s">
        <v>203</v>
      </c>
      <c r="Y137" s="56">
        <v>10</v>
      </c>
      <c r="Z137" s="38" t="s">
        <v>41</v>
      </c>
      <c r="AA137" s="38" t="s">
        <v>48</v>
      </c>
      <c r="AB137" s="18" t="s">
        <v>25</v>
      </c>
      <c r="AC137" s="19">
        <v>1132.1600000000001</v>
      </c>
      <c r="AD137" s="19">
        <f t="shared" si="58"/>
        <v>11321.6</v>
      </c>
    </row>
    <row r="138" spans="2:30" ht="47.25">
      <c r="B138" s="9"/>
      <c r="C138" s="2">
        <f t="shared" si="49"/>
        <v>124</v>
      </c>
      <c r="D138" s="80" t="str">
        <f t="shared" si="50"/>
        <v>Монитор HP EliteDisplay E272q: восстановление корпуса монитора.</v>
      </c>
      <c r="E138" s="80" t="str">
        <f t="shared" si="51"/>
        <v>Национальный режим предоставляется</v>
      </c>
      <c r="F138" s="2" t="str">
        <f t="shared" si="52"/>
        <v>усл. ед.</v>
      </c>
      <c r="G138" s="4">
        <f t="shared" si="53"/>
        <v>1</v>
      </c>
      <c r="H138" s="71" t="s">
        <v>21</v>
      </c>
      <c r="I138" s="71" t="s">
        <v>21</v>
      </c>
      <c r="J138" s="71" t="s">
        <v>21</v>
      </c>
      <c r="K138" s="2" t="str">
        <f t="shared" si="54"/>
        <v>да</v>
      </c>
      <c r="L138" s="3">
        <f t="shared" si="55"/>
        <v>10931.42</v>
      </c>
      <c r="M138" s="3">
        <f t="shared" si="24"/>
        <v>0</v>
      </c>
      <c r="N138" s="22">
        <f t="shared" si="56"/>
        <v>0</v>
      </c>
      <c r="O138" s="3">
        <f t="shared" si="57"/>
        <v>0</v>
      </c>
      <c r="P138" s="10"/>
      <c r="Q138" s="41"/>
      <c r="R138" s="41"/>
      <c r="S138" s="41"/>
      <c r="T138" s="18">
        <v>124</v>
      </c>
      <c r="U138" s="46" t="s">
        <v>174</v>
      </c>
      <c r="V138" s="74" t="s">
        <v>34</v>
      </c>
      <c r="W138" s="57" t="s">
        <v>204</v>
      </c>
      <c r="X138" s="54" t="s">
        <v>203</v>
      </c>
      <c r="Y138" s="56">
        <v>1</v>
      </c>
      <c r="Z138" s="38" t="s">
        <v>41</v>
      </c>
      <c r="AA138" s="38" t="s">
        <v>48</v>
      </c>
      <c r="AB138" s="18" t="s">
        <v>25</v>
      </c>
      <c r="AC138" s="19">
        <v>10931.42</v>
      </c>
      <c r="AD138" s="19">
        <f t="shared" si="58"/>
        <v>10931.42</v>
      </c>
    </row>
    <row r="139" spans="2:30" ht="47.25">
      <c r="B139" s="9"/>
      <c r="C139" s="2">
        <f t="shared" si="49"/>
        <v>125</v>
      </c>
      <c r="D139" s="80" t="str">
        <f t="shared" si="50"/>
        <v>Монитор HP EliteDisplay E272q: замена матрицы</v>
      </c>
      <c r="E139" s="80" t="str">
        <f t="shared" si="51"/>
        <v>Национальный режим предоставляется</v>
      </c>
      <c r="F139" s="2" t="str">
        <f t="shared" si="52"/>
        <v>усл. ед.</v>
      </c>
      <c r="G139" s="4">
        <f t="shared" si="53"/>
        <v>1</v>
      </c>
      <c r="H139" s="71" t="s">
        <v>21</v>
      </c>
      <c r="I139" s="71" t="s">
        <v>21</v>
      </c>
      <c r="J139" s="71" t="s">
        <v>21</v>
      </c>
      <c r="K139" s="2" t="str">
        <f t="shared" si="54"/>
        <v>да</v>
      </c>
      <c r="L139" s="3">
        <f t="shared" si="55"/>
        <v>19204.3</v>
      </c>
      <c r="M139" s="3">
        <f t="shared" si="24"/>
        <v>0</v>
      </c>
      <c r="N139" s="22">
        <f t="shared" si="56"/>
        <v>0</v>
      </c>
      <c r="O139" s="3">
        <f t="shared" si="57"/>
        <v>0</v>
      </c>
      <c r="P139" s="10"/>
      <c r="Q139" s="41"/>
      <c r="R139" s="41"/>
      <c r="S139" s="41"/>
      <c r="T139" s="18">
        <v>125</v>
      </c>
      <c r="U139" s="46" t="s">
        <v>175</v>
      </c>
      <c r="V139" s="74" t="s">
        <v>34</v>
      </c>
      <c r="W139" s="57" t="s">
        <v>204</v>
      </c>
      <c r="X139" s="54" t="s">
        <v>203</v>
      </c>
      <c r="Y139" s="56">
        <v>1</v>
      </c>
      <c r="Z139" s="38" t="s">
        <v>41</v>
      </c>
      <c r="AA139" s="38" t="s">
        <v>48</v>
      </c>
      <c r="AB139" s="18" t="s">
        <v>25</v>
      </c>
      <c r="AC139" s="19">
        <v>19204.3</v>
      </c>
      <c r="AD139" s="19">
        <f t="shared" si="58"/>
        <v>19204.3</v>
      </c>
    </row>
    <row r="140" spans="2:30" ht="47.25">
      <c r="B140" s="9"/>
      <c r="C140" s="2">
        <f t="shared" si="49"/>
        <v>126</v>
      </c>
      <c r="D140" s="80" t="str">
        <f t="shared" si="50"/>
        <v>Монитор HP EliteDisplay E272q: замена встроенного блока питания</v>
      </c>
      <c r="E140" s="80" t="str">
        <f t="shared" si="51"/>
        <v>Национальный режим предоставляется</v>
      </c>
      <c r="F140" s="2" t="str">
        <f t="shared" si="52"/>
        <v>усл. ед.</v>
      </c>
      <c r="G140" s="4">
        <f t="shared" si="53"/>
        <v>3</v>
      </c>
      <c r="H140" s="71" t="s">
        <v>21</v>
      </c>
      <c r="I140" s="71" t="s">
        <v>21</v>
      </c>
      <c r="J140" s="71" t="s">
        <v>21</v>
      </c>
      <c r="K140" s="2" t="str">
        <f t="shared" si="54"/>
        <v>да</v>
      </c>
      <c r="L140" s="3">
        <f t="shared" si="55"/>
        <v>5437.65</v>
      </c>
      <c r="M140" s="3">
        <f t="shared" si="24"/>
        <v>0</v>
      </c>
      <c r="N140" s="22">
        <f t="shared" si="56"/>
        <v>0</v>
      </c>
      <c r="O140" s="3">
        <f t="shared" si="57"/>
        <v>0</v>
      </c>
      <c r="P140" s="10"/>
      <c r="Q140" s="41"/>
      <c r="R140" s="41"/>
      <c r="S140" s="41"/>
      <c r="T140" s="18">
        <v>126</v>
      </c>
      <c r="U140" s="46" t="s">
        <v>176</v>
      </c>
      <c r="V140" s="74" t="s">
        <v>34</v>
      </c>
      <c r="W140" s="57" t="s">
        <v>204</v>
      </c>
      <c r="X140" s="54" t="s">
        <v>203</v>
      </c>
      <c r="Y140" s="56">
        <v>3</v>
      </c>
      <c r="Z140" s="38" t="s">
        <v>41</v>
      </c>
      <c r="AA140" s="38" t="s">
        <v>48</v>
      </c>
      <c r="AB140" s="18" t="s">
        <v>25</v>
      </c>
      <c r="AC140" s="19">
        <v>5437.65</v>
      </c>
      <c r="AD140" s="19">
        <f t="shared" si="58"/>
        <v>16312.949999999999</v>
      </c>
    </row>
    <row r="141" spans="2:30" ht="47.25">
      <c r="B141" s="9"/>
      <c r="C141" s="2">
        <f t="shared" si="49"/>
        <v>127</v>
      </c>
      <c r="D141" s="80" t="str">
        <f t="shared" si="50"/>
        <v>Монитор HP EliteDisplay E272q: чистка внутренних узлов сжатым воздухом.</v>
      </c>
      <c r="E141" s="80" t="str">
        <f t="shared" si="51"/>
        <v>Национальный режим предоставляется</v>
      </c>
      <c r="F141" s="2" t="str">
        <f t="shared" si="52"/>
        <v>усл. ед.</v>
      </c>
      <c r="G141" s="4">
        <f t="shared" si="53"/>
        <v>10</v>
      </c>
      <c r="H141" s="71" t="s">
        <v>21</v>
      </c>
      <c r="I141" s="71" t="s">
        <v>21</v>
      </c>
      <c r="J141" s="71" t="s">
        <v>21</v>
      </c>
      <c r="K141" s="2" t="str">
        <f t="shared" si="54"/>
        <v>да</v>
      </c>
      <c r="L141" s="3">
        <f t="shared" si="55"/>
        <v>1132.1600000000001</v>
      </c>
      <c r="M141" s="3">
        <f t="shared" si="24"/>
        <v>0</v>
      </c>
      <c r="N141" s="22">
        <f t="shared" si="56"/>
        <v>0</v>
      </c>
      <c r="O141" s="3">
        <f t="shared" si="57"/>
        <v>0</v>
      </c>
      <c r="P141" s="10"/>
      <c r="Q141" s="41"/>
      <c r="R141" s="41"/>
      <c r="S141" s="41"/>
      <c r="T141" s="18">
        <v>127</v>
      </c>
      <c r="U141" s="46" t="s">
        <v>177</v>
      </c>
      <c r="V141" s="74" t="s">
        <v>34</v>
      </c>
      <c r="W141" s="57" t="s">
        <v>204</v>
      </c>
      <c r="X141" s="54" t="s">
        <v>203</v>
      </c>
      <c r="Y141" s="56">
        <v>10</v>
      </c>
      <c r="Z141" s="38" t="s">
        <v>41</v>
      </c>
      <c r="AA141" s="38" t="s">
        <v>48</v>
      </c>
      <c r="AB141" s="18" t="s">
        <v>25</v>
      </c>
      <c r="AC141" s="19">
        <v>1132.1600000000001</v>
      </c>
      <c r="AD141" s="19">
        <f t="shared" si="58"/>
        <v>11321.6</v>
      </c>
    </row>
    <row r="142" spans="2:30" ht="47.25">
      <c r="B142" s="9"/>
      <c r="C142" s="2">
        <f t="shared" si="49"/>
        <v>128</v>
      </c>
      <c r="D142" s="80" t="str">
        <f t="shared" si="50"/>
        <v>Монитор Валдай CQ27AKB: восстановление корпуса монитора.</v>
      </c>
      <c r="E142" s="80" t="str">
        <f t="shared" si="51"/>
        <v>Национальный режим предоставляется</v>
      </c>
      <c r="F142" s="2" t="str">
        <f t="shared" si="52"/>
        <v>усл. ед.</v>
      </c>
      <c r="G142" s="4">
        <f t="shared" si="53"/>
        <v>2</v>
      </c>
      <c r="H142" s="71" t="s">
        <v>21</v>
      </c>
      <c r="I142" s="71" t="s">
        <v>21</v>
      </c>
      <c r="J142" s="71" t="s">
        <v>21</v>
      </c>
      <c r="K142" s="2" t="str">
        <f t="shared" si="54"/>
        <v>да</v>
      </c>
      <c r="L142" s="3">
        <f t="shared" si="55"/>
        <v>10931.42</v>
      </c>
      <c r="M142" s="3">
        <f t="shared" si="24"/>
        <v>0</v>
      </c>
      <c r="N142" s="22">
        <f t="shared" si="56"/>
        <v>0</v>
      </c>
      <c r="O142" s="3">
        <f t="shared" si="57"/>
        <v>0</v>
      </c>
      <c r="P142" s="10"/>
      <c r="Q142" s="41"/>
      <c r="R142" s="41"/>
      <c r="S142" s="41"/>
      <c r="T142" s="18">
        <v>128</v>
      </c>
      <c r="U142" s="46" t="s">
        <v>178</v>
      </c>
      <c r="V142" s="74" t="s">
        <v>34</v>
      </c>
      <c r="W142" s="57" t="s">
        <v>204</v>
      </c>
      <c r="X142" s="54" t="s">
        <v>203</v>
      </c>
      <c r="Y142" s="56">
        <v>2</v>
      </c>
      <c r="Z142" s="38" t="s">
        <v>41</v>
      </c>
      <c r="AA142" s="38" t="s">
        <v>48</v>
      </c>
      <c r="AB142" s="18" t="s">
        <v>25</v>
      </c>
      <c r="AC142" s="19">
        <v>10931.42</v>
      </c>
      <c r="AD142" s="19">
        <f t="shared" si="58"/>
        <v>21862.84</v>
      </c>
    </row>
    <row r="143" spans="2:30" ht="47.25">
      <c r="B143" s="9"/>
      <c r="C143" s="2">
        <f t="shared" si="49"/>
        <v>129</v>
      </c>
      <c r="D143" s="80" t="str">
        <f t="shared" si="50"/>
        <v>Монитор Валдай CQ27AKB: замена матрицы</v>
      </c>
      <c r="E143" s="80" t="str">
        <f t="shared" si="51"/>
        <v>Национальный режим предоставляется</v>
      </c>
      <c r="F143" s="2" t="str">
        <f t="shared" si="52"/>
        <v>усл. ед.</v>
      </c>
      <c r="G143" s="4">
        <f t="shared" si="53"/>
        <v>4</v>
      </c>
      <c r="H143" s="71" t="s">
        <v>21</v>
      </c>
      <c r="I143" s="71" t="s">
        <v>21</v>
      </c>
      <c r="J143" s="71" t="s">
        <v>21</v>
      </c>
      <c r="K143" s="2" t="str">
        <f t="shared" si="54"/>
        <v>да</v>
      </c>
      <c r="L143" s="3">
        <f t="shared" si="55"/>
        <v>19204.3</v>
      </c>
      <c r="M143" s="3">
        <f t="shared" si="24"/>
        <v>0</v>
      </c>
      <c r="N143" s="22">
        <f t="shared" si="56"/>
        <v>0</v>
      </c>
      <c r="O143" s="3">
        <f t="shared" si="57"/>
        <v>0</v>
      </c>
      <c r="P143" s="10"/>
      <c r="Q143" s="41"/>
      <c r="R143" s="41"/>
      <c r="S143" s="41"/>
      <c r="T143" s="18">
        <v>129</v>
      </c>
      <c r="U143" s="46" t="s">
        <v>179</v>
      </c>
      <c r="V143" s="74" t="s">
        <v>34</v>
      </c>
      <c r="W143" s="57" t="s">
        <v>204</v>
      </c>
      <c r="X143" s="54" t="s">
        <v>203</v>
      </c>
      <c r="Y143" s="56">
        <v>4</v>
      </c>
      <c r="Z143" s="38" t="s">
        <v>41</v>
      </c>
      <c r="AA143" s="38" t="s">
        <v>48</v>
      </c>
      <c r="AB143" s="18" t="s">
        <v>25</v>
      </c>
      <c r="AC143" s="19">
        <v>19204.3</v>
      </c>
      <c r="AD143" s="19">
        <f t="shared" si="58"/>
        <v>76817.2</v>
      </c>
    </row>
    <row r="144" spans="2:30" ht="47.25">
      <c r="B144" s="9"/>
      <c r="C144" s="2">
        <f t="shared" si="49"/>
        <v>130</v>
      </c>
      <c r="D144" s="80" t="str">
        <f t="shared" si="50"/>
        <v>Монитор Валдай CQ27AKB: замена встроенного блока питания</v>
      </c>
      <c r="E144" s="80" t="str">
        <f t="shared" si="51"/>
        <v>Национальный режим предоставляется</v>
      </c>
      <c r="F144" s="2" t="str">
        <f t="shared" si="52"/>
        <v>усл. ед.</v>
      </c>
      <c r="G144" s="4">
        <f t="shared" si="53"/>
        <v>1</v>
      </c>
      <c r="H144" s="71" t="s">
        <v>21</v>
      </c>
      <c r="I144" s="71" t="s">
        <v>21</v>
      </c>
      <c r="J144" s="71" t="s">
        <v>21</v>
      </c>
      <c r="K144" s="2" t="str">
        <f t="shared" si="54"/>
        <v>да</v>
      </c>
      <c r="L144" s="3">
        <f t="shared" si="55"/>
        <v>5437.65</v>
      </c>
      <c r="M144" s="3">
        <f t="shared" ref="M144:M165" si="59">IF(K144="да",$O$166,"–")</f>
        <v>0</v>
      </c>
      <c r="N144" s="22">
        <f t="shared" si="56"/>
        <v>0</v>
      </c>
      <c r="O144" s="3">
        <f t="shared" si="57"/>
        <v>0</v>
      </c>
      <c r="P144" s="10"/>
      <c r="Q144" s="41"/>
      <c r="R144" s="41"/>
      <c r="S144" s="41"/>
      <c r="T144" s="18">
        <v>130</v>
      </c>
      <c r="U144" s="46" t="s">
        <v>180</v>
      </c>
      <c r="V144" s="74" t="s">
        <v>34</v>
      </c>
      <c r="W144" s="57" t="s">
        <v>204</v>
      </c>
      <c r="X144" s="54" t="s">
        <v>203</v>
      </c>
      <c r="Y144" s="56">
        <v>1</v>
      </c>
      <c r="Z144" s="38" t="s">
        <v>41</v>
      </c>
      <c r="AA144" s="38" t="s">
        <v>48</v>
      </c>
      <c r="AB144" s="18" t="s">
        <v>25</v>
      </c>
      <c r="AC144" s="19">
        <v>5437.65</v>
      </c>
      <c r="AD144" s="19">
        <f t="shared" si="58"/>
        <v>5437.65</v>
      </c>
    </row>
    <row r="145" spans="2:30" ht="47.25">
      <c r="B145" s="9"/>
      <c r="C145" s="2">
        <f t="shared" si="49"/>
        <v>131</v>
      </c>
      <c r="D145" s="80" t="str">
        <f t="shared" si="50"/>
        <v>Монитор Валдай CQ27AKB: чистка внутренних узлов сжатым воздухом.</v>
      </c>
      <c r="E145" s="80" t="str">
        <f t="shared" si="51"/>
        <v>Национальный режим предоставляется</v>
      </c>
      <c r="F145" s="2" t="str">
        <f t="shared" si="52"/>
        <v>усл. ед.</v>
      </c>
      <c r="G145" s="4">
        <f t="shared" si="53"/>
        <v>10</v>
      </c>
      <c r="H145" s="71" t="s">
        <v>21</v>
      </c>
      <c r="I145" s="71" t="s">
        <v>21</v>
      </c>
      <c r="J145" s="71" t="s">
        <v>21</v>
      </c>
      <c r="K145" s="2" t="str">
        <f t="shared" si="54"/>
        <v>да</v>
      </c>
      <c r="L145" s="3">
        <f t="shared" si="55"/>
        <v>1132.1600000000001</v>
      </c>
      <c r="M145" s="3">
        <f t="shared" si="59"/>
        <v>0</v>
      </c>
      <c r="N145" s="22">
        <f t="shared" si="56"/>
        <v>0</v>
      </c>
      <c r="O145" s="3">
        <f t="shared" si="57"/>
        <v>0</v>
      </c>
      <c r="P145" s="10"/>
      <c r="Q145" s="41"/>
      <c r="R145" s="41"/>
      <c r="S145" s="41"/>
      <c r="T145" s="18">
        <v>131</v>
      </c>
      <c r="U145" s="46" t="s">
        <v>181</v>
      </c>
      <c r="V145" s="74" t="s">
        <v>34</v>
      </c>
      <c r="W145" s="57" t="s">
        <v>204</v>
      </c>
      <c r="X145" s="54" t="s">
        <v>203</v>
      </c>
      <c r="Y145" s="56">
        <v>10</v>
      </c>
      <c r="Z145" s="38" t="s">
        <v>41</v>
      </c>
      <c r="AA145" s="38" t="s">
        <v>48</v>
      </c>
      <c r="AB145" s="18" t="s">
        <v>25</v>
      </c>
      <c r="AC145" s="19">
        <v>1132.1600000000001</v>
      </c>
      <c r="AD145" s="19">
        <f t="shared" si="58"/>
        <v>11321.6</v>
      </c>
    </row>
    <row r="146" spans="2:30" ht="47.25">
      <c r="B146" s="9"/>
      <c r="C146" s="2">
        <f t="shared" si="49"/>
        <v>132</v>
      </c>
      <c r="D146" s="80" t="str">
        <f t="shared" si="50"/>
        <v>Монитор HP Z27k G3 (1B9T0AA): восстановление корпуса монитора.</v>
      </c>
      <c r="E146" s="80" t="str">
        <f t="shared" si="51"/>
        <v>Национальный режим предоставляется</v>
      </c>
      <c r="F146" s="2" t="str">
        <f t="shared" si="52"/>
        <v>усл. ед.</v>
      </c>
      <c r="G146" s="4">
        <f t="shared" si="53"/>
        <v>4</v>
      </c>
      <c r="H146" s="71" t="s">
        <v>21</v>
      </c>
      <c r="I146" s="71" t="s">
        <v>21</v>
      </c>
      <c r="J146" s="71" t="s">
        <v>21</v>
      </c>
      <c r="K146" s="2" t="str">
        <f t="shared" si="54"/>
        <v>да</v>
      </c>
      <c r="L146" s="3">
        <f t="shared" si="55"/>
        <v>10931.42</v>
      </c>
      <c r="M146" s="3">
        <f t="shared" si="59"/>
        <v>0</v>
      </c>
      <c r="N146" s="22">
        <f t="shared" si="56"/>
        <v>0</v>
      </c>
      <c r="O146" s="3">
        <f t="shared" si="57"/>
        <v>0</v>
      </c>
      <c r="P146" s="10"/>
      <c r="Q146" s="41"/>
      <c r="R146" s="41"/>
      <c r="S146" s="41"/>
      <c r="T146" s="18">
        <v>132</v>
      </c>
      <c r="U146" s="46" t="s">
        <v>182</v>
      </c>
      <c r="V146" s="74" t="s">
        <v>34</v>
      </c>
      <c r="W146" s="57" t="s">
        <v>204</v>
      </c>
      <c r="X146" s="54" t="s">
        <v>203</v>
      </c>
      <c r="Y146" s="56">
        <v>4</v>
      </c>
      <c r="Z146" s="38" t="s">
        <v>41</v>
      </c>
      <c r="AA146" s="38" t="s">
        <v>48</v>
      </c>
      <c r="AB146" s="18" t="s">
        <v>25</v>
      </c>
      <c r="AC146" s="19">
        <v>10931.42</v>
      </c>
      <c r="AD146" s="19">
        <f t="shared" si="58"/>
        <v>43725.68</v>
      </c>
    </row>
    <row r="147" spans="2:30" ht="47.25">
      <c r="B147" s="9"/>
      <c r="C147" s="2">
        <f t="shared" si="49"/>
        <v>133</v>
      </c>
      <c r="D147" s="80" t="str">
        <f t="shared" si="50"/>
        <v>Монитор HP Z27k G3 (1B9T0AA): замена матрицы</v>
      </c>
      <c r="E147" s="80" t="str">
        <f t="shared" si="51"/>
        <v>Национальный режим предоставляется</v>
      </c>
      <c r="F147" s="2" t="str">
        <f t="shared" si="52"/>
        <v>усл. ед.</v>
      </c>
      <c r="G147" s="4">
        <f t="shared" si="53"/>
        <v>2</v>
      </c>
      <c r="H147" s="71" t="s">
        <v>21</v>
      </c>
      <c r="I147" s="71" t="s">
        <v>21</v>
      </c>
      <c r="J147" s="71" t="s">
        <v>21</v>
      </c>
      <c r="K147" s="2" t="str">
        <f t="shared" si="54"/>
        <v>да</v>
      </c>
      <c r="L147" s="3">
        <f t="shared" si="55"/>
        <v>19204.3</v>
      </c>
      <c r="M147" s="3">
        <f t="shared" si="59"/>
        <v>0</v>
      </c>
      <c r="N147" s="22">
        <f t="shared" si="56"/>
        <v>0</v>
      </c>
      <c r="O147" s="3">
        <f t="shared" si="57"/>
        <v>0</v>
      </c>
      <c r="P147" s="10"/>
      <c r="Q147" s="41"/>
      <c r="R147" s="41"/>
      <c r="S147" s="41"/>
      <c r="T147" s="18">
        <v>133</v>
      </c>
      <c r="U147" s="46" t="s">
        <v>183</v>
      </c>
      <c r="V147" s="74" t="s">
        <v>34</v>
      </c>
      <c r="W147" s="57" t="s">
        <v>204</v>
      </c>
      <c r="X147" s="54" t="s">
        <v>203</v>
      </c>
      <c r="Y147" s="56">
        <v>2</v>
      </c>
      <c r="Z147" s="38" t="s">
        <v>41</v>
      </c>
      <c r="AA147" s="38" t="s">
        <v>48</v>
      </c>
      <c r="AB147" s="18" t="s">
        <v>25</v>
      </c>
      <c r="AC147" s="19">
        <v>19204.3</v>
      </c>
      <c r="AD147" s="19">
        <f t="shared" si="58"/>
        <v>38408.6</v>
      </c>
    </row>
    <row r="148" spans="2:30" ht="47.25">
      <c r="B148" s="9"/>
      <c r="C148" s="2">
        <f t="shared" si="49"/>
        <v>134</v>
      </c>
      <c r="D148" s="80" t="str">
        <f t="shared" si="50"/>
        <v>Монитор HP Z27k G3 (1B9T0AA): замена встроенного блока питания</v>
      </c>
      <c r="E148" s="80" t="str">
        <f t="shared" si="51"/>
        <v>Национальный режим предоставляется</v>
      </c>
      <c r="F148" s="2" t="str">
        <f t="shared" si="52"/>
        <v>усл. ед.</v>
      </c>
      <c r="G148" s="4">
        <f t="shared" si="53"/>
        <v>3</v>
      </c>
      <c r="H148" s="71" t="s">
        <v>21</v>
      </c>
      <c r="I148" s="71" t="s">
        <v>21</v>
      </c>
      <c r="J148" s="71" t="s">
        <v>21</v>
      </c>
      <c r="K148" s="2" t="str">
        <f t="shared" si="54"/>
        <v>да</v>
      </c>
      <c r="L148" s="3">
        <f t="shared" si="55"/>
        <v>5437.65</v>
      </c>
      <c r="M148" s="3">
        <f t="shared" si="59"/>
        <v>0</v>
      </c>
      <c r="N148" s="22">
        <f t="shared" si="56"/>
        <v>0</v>
      </c>
      <c r="O148" s="3">
        <f t="shared" si="57"/>
        <v>0</v>
      </c>
      <c r="P148" s="10"/>
      <c r="Q148" s="41"/>
      <c r="R148" s="41"/>
      <c r="S148" s="41"/>
      <c r="T148" s="18">
        <v>134</v>
      </c>
      <c r="U148" s="46" t="s">
        <v>184</v>
      </c>
      <c r="V148" s="74" t="s">
        <v>34</v>
      </c>
      <c r="W148" s="57" t="s">
        <v>204</v>
      </c>
      <c r="X148" s="54" t="s">
        <v>203</v>
      </c>
      <c r="Y148" s="56">
        <v>3</v>
      </c>
      <c r="Z148" s="38" t="s">
        <v>41</v>
      </c>
      <c r="AA148" s="38" t="s">
        <v>48</v>
      </c>
      <c r="AB148" s="18" t="s">
        <v>25</v>
      </c>
      <c r="AC148" s="19">
        <v>5437.65</v>
      </c>
      <c r="AD148" s="19">
        <f t="shared" si="58"/>
        <v>16312.949999999999</v>
      </c>
    </row>
    <row r="149" spans="2:30" ht="47.25">
      <c r="B149" s="9"/>
      <c r="C149" s="2">
        <f t="shared" si="49"/>
        <v>135</v>
      </c>
      <c r="D149" s="80" t="str">
        <f t="shared" si="50"/>
        <v>Монитор HP Z27k G3 (1B9T0AA): чистка внутренних узлов сжатым воздухом.</v>
      </c>
      <c r="E149" s="80" t="str">
        <f t="shared" si="51"/>
        <v>Национальный режим предоставляется</v>
      </c>
      <c r="F149" s="2" t="str">
        <f t="shared" si="52"/>
        <v>усл. ед.</v>
      </c>
      <c r="G149" s="4">
        <f t="shared" si="53"/>
        <v>10</v>
      </c>
      <c r="H149" s="71" t="s">
        <v>21</v>
      </c>
      <c r="I149" s="71" t="s">
        <v>21</v>
      </c>
      <c r="J149" s="71" t="s">
        <v>21</v>
      </c>
      <c r="K149" s="2" t="str">
        <f t="shared" si="54"/>
        <v>да</v>
      </c>
      <c r="L149" s="3">
        <f t="shared" si="55"/>
        <v>1132.1600000000001</v>
      </c>
      <c r="M149" s="3">
        <f t="shared" si="59"/>
        <v>0</v>
      </c>
      <c r="N149" s="22">
        <f t="shared" si="56"/>
        <v>0</v>
      </c>
      <c r="O149" s="3">
        <f t="shared" si="57"/>
        <v>0</v>
      </c>
      <c r="P149" s="10"/>
      <c r="Q149" s="41"/>
      <c r="R149" s="41"/>
      <c r="S149" s="41"/>
      <c r="T149" s="18">
        <v>135</v>
      </c>
      <c r="U149" s="46" t="s">
        <v>185</v>
      </c>
      <c r="V149" s="74" t="s">
        <v>34</v>
      </c>
      <c r="W149" s="57" t="s">
        <v>204</v>
      </c>
      <c r="X149" s="54" t="s">
        <v>203</v>
      </c>
      <c r="Y149" s="56">
        <v>10</v>
      </c>
      <c r="Z149" s="38" t="s">
        <v>41</v>
      </c>
      <c r="AA149" s="38" t="s">
        <v>48</v>
      </c>
      <c r="AB149" s="18" t="s">
        <v>25</v>
      </c>
      <c r="AC149" s="19">
        <v>1132.1600000000001</v>
      </c>
      <c r="AD149" s="19">
        <f t="shared" si="58"/>
        <v>11321.6</v>
      </c>
    </row>
    <row r="150" spans="2:30" ht="47.25">
      <c r="B150" s="9"/>
      <c r="C150" s="2">
        <f t="shared" si="49"/>
        <v>136</v>
      </c>
      <c r="D150" s="80" t="str">
        <f t="shared" si="50"/>
        <v>Монитор HP E27q G5 (6N6F2AA): восстановление корпуса монитора.</v>
      </c>
      <c r="E150" s="80" t="str">
        <f t="shared" si="51"/>
        <v>Национальный режим предоставляется</v>
      </c>
      <c r="F150" s="2" t="str">
        <f t="shared" si="52"/>
        <v>усл. ед.</v>
      </c>
      <c r="G150" s="4">
        <f t="shared" si="53"/>
        <v>2</v>
      </c>
      <c r="H150" s="71" t="s">
        <v>21</v>
      </c>
      <c r="I150" s="71" t="s">
        <v>21</v>
      </c>
      <c r="J150" s="71" t="s">
        <v>21</v>
      </c>
      <c r="K150" s="2" t="str">
        <f t="shared" si="54"/>
        <v>да</v>
      </c>
      <c r="L150" s="3">
        <f t="shared" si="55"/>
        <v>10931.42</v>
      </c>
      <c r="M150" s="3">
        <f t="shared" si="59"/>
        <v>0</v>
      </c>
      <c r="N150" s="22">
        <f t="shared" si="56"/>
        <v>0</v>
      </c>
      <c r="O150" s="3">
        <f t="shared" si="57"/>
        <v>0</v>
      </c>
      <c r="P150" s="10"/>
      <c r="Q150" s="41"/>
      <c r="R150" s="41"/>
      <c r="S150" s="41"/>
      <c r="T150" s="18">
        <v>136</v>
      </c>
      <c r="U150" s="46" t="s">
        <v>186</v>
      </c>
      <c r="V150" s="74" t="s">
        <v>34</v>
      </c>
      <c r="W150" s="57" t="s">
        <v>204</v>
      </c>
      <c r="X150" s="54" t="s">
        <v>203</v>
      </c>
      <c r="Y150" s="56">
        <v>2</v>
      </c>
      <c r="Z150" s="38" t="s">
        <v>41</v>
      </c>
      <c r="AA150" s="38" t="s">
        <v>48</v>
      </c>
      <c r="AB150" s="18" t="s">
        <v>25</v>
      </c>
      <c r="AC150" s="19">
        <v>10931.42</v>
      </c>
      <c r="AD150" s="19">
        <f t="shared" si="58"/>
        <v>21862.84</v>
      </c>
    </row>
    <row r="151" spans="2:30" ht="47.25">
      <c r="B151" s="9"/>
      <c r="C151" s="2">
        <f t="shared" si="49"/>
        <v>137</v>
      </c>
      <c r="D151" s="80" t="str">
        <f t="shared" si="50"/>
        <v>Монитор HP E27q G5 (6N6F2AA): замена матрицы</v>
      </c>
      <c r="E151" s="80" t="str">
        <f t="shared" si="51"/>
        <v>Национальный режим предоставляется</v>
      </c>
      <c r="F151" s="2" t="str">
        <f t="shared" si="52"/>
        <v>усл. ед.</v>
      </c>
      <c r="G151" s="4">
        <f t="shared" si="53"/>
        <v>4</v>
      </c>
      <c r="H151" s="71" t="s">
        <v>21</v>
      </c>
      <c r="I151" s="71" t="s">
        <v>21</v>
      </c>
      <c r="J151" s="71" t="s">
        <v>21</v>
      </c>
      <c r="K151" s="2" t="str">
        <f t="shared" si="54"/>
        <v>да</v>
      </c>
      <c r="L151" s="3">
        <f t="shared" si="55"/>
        <v>19204.3</v>
      </c>
      <c r="M151" s="3">
        <f t="shared" si="59"/>
        <v>0</v>
      </c>
      <c r="N151" s="22">
        <f t="shared" si="56"/>
        <v>0</v>
      </c>
      <c r="O151" s="3">
        <f t="shared" si="57"/>
        <v>0</v>
      </c>
      <c r="P151" s="10"/>
      <c r="Q151" s="41"/>
      <c r="R151" s="41"/>
      <c r="S151" s="41"/>
      <c r="T151" s="18">
        <v>137</v>
      </c>
      <c r="U151" s="46" t="s">
        <v>187</v>
      </c>
      <c r="V151" s="74" t="s">
        <v>34</v>
      </c>
      <c r="W151" s="57" t="s">
        <v>204</v>
      </c>
      <c r="X151" s="54" t="s">
        <v>203</v>
      </c>
      <c r="Y151" s="56">
        <v>4</v>
      </c>
      <c r="Z151" s="38" t="s">
        <v>41</v>
      </c>
      <c r="AA151" s="38" t="s">
        <v>48</v>
      </c>
      <c r="AB151" s="18" t="s">
        <v>25</v>
      </c>
      <c r="AC151" s="19">
        <v>19204.3</v>
      </c>
      <c r="AD151" s="19">
        <f t="shared" si="58"/>
        <v>76817.2</v>
      </c>
    </row>
    <row r="152" spans="2:30" ht="47.25">
      <c r="B152" s="9"/>
      <c r="C152" s="2">
        <f t="shared" si="49"/>
        <v>138</v>
      </c>
      <c r="D152" s="80" t="str">
        <f t="shared" si="50"/>
        <v>Монитор HP E27q G5 (6N6F2AA): замена встроенного блока питания</v>
      </c>
      <c r="E152" s="80" t="str">
        <f t="shared" si="51"/>
        <v>Национальный режим предоставляется</v>
      </c>
      <c r="F152" s="2" t="str">
        <f t="shared" si="52"/>
        <v>усл. ед.</v>
      </c>
      <c r="G152" s="4">
        <f t="shared" si="53"/>
        <v>1</v>
      </c>
      <c r="H152" s="71" t="s">
        <v>21</v>
      </c>
      <c r="I152" s="71" t="s">
        <v>21</v>
      </c>
      <c r="J152" s="71" t="s">
        <v>21</v>
      </c>
      <c r="K152" s="2" t="str">
        <f t="shared" si="54"/>
        <v>да</v>
      </c>
      <c r="L152" s="3">
        <f t="shared" si="55"/>
        <v>5437.65</v>
      </c>
      <c r="M152" s="3">
        <f t="shared" si="59"/>
        <v>0</v>
      </c>
      <c r="N152" s="22">
        <f t="shared" si="56"/>
        <v>0</v>
      </c>
      <c r="O152" s="3">
        <f t="shared" si="57"/>
        <v>0</v>
      </c>
      <c r="P152" s="10"/>
      <c r="Q152" s="41"/>
      <c r="R152" s="41"/>
      <c r="S152" s="41"/>
      <c r="T152" s="18">
        <v>138</v>
      </c>
      <c r="U152" s="46" t="s">
        <v>188</v>
      </c>
      <c r="V152" s="74" t="s">
        <v>34</v>
      </c>
      <c r="W152" s="57" t="s">
        <v>204</v>
      </c>
      <c r="X152" s="54" t="s">
        <v>203</v>
      </c>
      <c r="Y152" s="56">
        <v>1</v>
      </c>
      <c r="Z152" s="38" t="s">
        <v>41</v>
      </c>
      <c r="AA152" s="38" t="s">
        <v>48</v>
      </c>
      <c r="AB152" s="18" t="s">
        <v>25</v>
      </c>
      <c r="AC152" s="19">
        <v>5437.65</v>
      </c>
      <c r="AD152" s="19">
        <f t="shared" si="58"/>
        <v>5437.65</v>
      </c>
    </row>
    <row r="153" spans="2:30" ht="47.25">
      <c r="B153" s="9"/>
      <c r="C153" s="2">
        <f t="shared" si="49"/>
        <v>139</v>
      </c>
      <c r="D153" s="80" t="str">
        <f t="shared" si="50"/>
        <v>Монитор HP E27q G5 (6N6F2AA): чистка внутренних узлов сжатым воздухом.</v>
      </c>
      <c r="E153" s="80" t="str">
        <f t="shared" si="51"/>
        <v>Национальный режим предоставляется</v>
      </c>
      <c r="F153" s="2" t="str">
        <f t="shared" si="52"/>
        <v>усл. ед.</v>
      </c>
      <c r="G153" s="4">
        <f t="shared" si="53"/>
        <v>10</v>
      </c>
      <c r="H153" s="71" t="s">
        <v>21</v>
      </c>
      <c r="I153" s="71" t="s">
        <v>21</v>
      </c>
      <c r="J153" s="71" t="s">
        <v>21</v>
      </c>
      <c r="K153" s="2" t="str">
        <f t="shared" si="54"/>
        <v>да</v>
      </c>
      <c r="L153" s="3">
        <f t="shared" si="55"/>
        <v>1132.1600000000001</v>
      </c>
      <c r="M153" s="3">
        <f t="shared" si="59"/>
        <v>0</v>
      </c>
      <c r="N153" s="22">
        <f t="shared" si="56"/>
        <v>0</v>
      </c>
      <c r="O153" s="3">
        <f t="shared" si="57"/>
        <v>0</v>
      </c>
      <c r="P153" s="10"/>
      <c r="Q153" s="41"/>
      <c r="R153" s="41"/>
      <c r="S153" s="41"/>
      <c r="T153" s="18">
        <v>139</v>
      </c>
      <c r="U153" s="46" t="s">
        <v>189</v>
      </c>
      <c r="V153" s="74" t="s">
        <v>34</v>
      </c>
      <c r="W153" s="57" t="s">
        <v>204</v>
      </c>
      <c r="X153" s="54" t="s">
        <v>203</v>
      </c>
      <c r="Y153" s="56">
        <v>10</v>
      </c>
      <c r="Z153" s="38" t="s">
        <v>41</v>
      </c>
      <c r="AA153" s="38" t="s">
        <v>48</v>
      </c>
      <c r="AB153" s="18" t="s">
        <v>25</v>
      </c>
      <c r="AC153" s="19">
        <v>1132.1600000000001</v>
      </c>
      <c r="AD153" s="19">
        <f t="shared" si="58"/>
        <v>11321.6</v>
      </c>
    </row>
    <row r="154" spans="2:30" ht="47.25">
      <c r="B154" s="9"/>
      <c r="C154" s="2">
        <f t="shared" si="49"/>
        <v>140</v>
      </c>
      <c r="D154" s="80" t="str">
        <f t="shared" si="50"/>
        <v>Монитор Сова OM270I 2K: восстановление корпуса монитора.</v>
      </c>
      <c r="E154" s="80" t="str">
        <f t="shared" si="51"/>
        <v>Национальный режим предоставляется</v>
      </c>
      <c r="F154" s="2" t="str">
        <f t="shared" si="52"/>
        <v>усл. ед.</v>
      </c>
      <c r="G154" s="4">
        <f t="shared" si="53"/>
        <v>1</v>
      </c>
      <c r="H154" s="71" t="s">
        <v>21</v>
      </c>
      <c r="I154" s="71" t="s">
        <v>21</v>
      </c>
      <c r="J154" s="71" t="s">
        <v>21</v>
      </c>
      <c r="K154" s="2" t="str">
        <f t="shared" si="54"/>
        <v>да</v>
      </c>
      <c r="L154" s="3">
        <f t="shared" si="55"/>
        <v>10931.42</v>
      </c>
      <c r="M154" s="3">
        <f t="shared" si="59"/>
        <v>0</v>
      </c>
      <c r="N154" s="22">
        <f t="shared" si="56"/>
        <v>0</v>
      </c>
      <c r="O154" s="3">
        <f t="shared" si="57"/>
        <v>0</v>
      </c>
      <c r="P154" s="10"/>
      <c r="Q154" s="41"/>
      <c r="R154" s="41"/>
      <c r="S154" s="41"/>
      <c r="T154" s="18">
        <v>140</v>
      </c>
      <c r="U154" s="46" t="s">
        <v>190</v>
      </c>
      <c r="V154" s="74" t="s">
        <v>34</v>
      </c>
      <c r="W154" s="57" t="s">
        <v>204</v>
      </c>
      <c r="X154" s="54" t="s">
        <v>203</v>
      </c>
      <c r="Y154" s="56">
        <v>1</v>
      </c>
      <c r="Z154" s="38" t="s">
        <v>41</v>
      </c>
      <c r="AA154" s="38" t="s">
        <v>48</v>
      </c>
      <c r="AB154" s="18" t="s">
        <v>25</v>
      </c>
      <c r="AC154" s="19">
        <v>10931.42</v>
      </c>
      <c r="AD154" s="19">
        <f t="shared" si="58"/>
        <v>10931.42</v>
      </c>
    </row>
    <row r="155" spans="2:30" ht="47.25">
      <c r="B155" s="9"/>
      <c r="C155" s="2">
        <f t="shared" si="49"/>
        <v>141</v>
      </c>
      <c r="D155" s="80" t="str">
        <f t="shared" si="50"/>
        <v>Монитор Сова OM270I 2K: замена матрицы</v>
      </c>
      <c r="E155" s="80" t="str">
        <f t="shared" si="51"/>
        <v>Национальный режим предоставляется</v>
      </c>
      <c r="F155" s="2" t="str">
        <f t="shared" si="52"/>
        <v>усл. ед.</v>
      </c>
      <c r="G155" s="4">
        <f t="shared" si="53"/>
        <v>1</v>
      </c>
      <c r="H155" s="71" t="s">
        <v>21</v>
      </c>
      <c r="I155" s="71" t="s">
        <v>21</v>
      </c>
      <c r="J155" s="71" t="s">
        <v>21</v>
      </c>
      <c r="K155" s="2" t="str">
        <f t="shared" si="54"/>
        <v>да</v>
      </c>
      <c r="L155" s="3">
        <f t="shared" si="55"/>
        <v>19204.3</v>
      </c>
      <c r="M155" s="3">
        <f t="shared" si="59"/>
        <v>0</v>
      </c>
      <c r="N155" s="22">
        <f t="shared" si="56"/>
        <v>0</v>
      </c>
      <c r="O155" s="3">
        <f t="shared" si="57"/>
        <v>0</v>
      </c>
      <c r="P155" s="10"/>
      <c r="Q155" s="41"/>
      <c r="R155" s="41"/>
      <c r="S155" s="41"/>
      <c r="T155" s="18">
        <v>141</v>
      </c>
      <c r="U155" s="46" t="s">
        <v>191</v>
      </c>
      <c r="V155" s="74" t="s">
        <v>34</v>
      </c>
      <c r="W155" s="57" t="s">
        <v>204</v>
      </c>
      <c r="X155" s="54" t="s">
        <v>203</v>
      </c>
      <c r="Y155" s="56">
        <v>1</v>
      </c>
      <c r="Z155" s="38" t="s">
        <v>41</v>
      </c>
      <c r="AA155" s="38" t="s">
        <v>48</v>
      </c>
      <c r="AB155" s="18" t="s">
        <v>25</v>
      </c>
      <c r="AC155" s="19">
        <v>19204.3</v>
      </c>
      <c r="AD155" s="19">
        <f t="shared" si="58"/>
        <v>19204.3</v>
      </c>
    </row>
    <row r="156" spans="2:30" ht="47.25">
      <c r="B156" s="9"/>
      <c r="C156" s="2">
        <f t="shared" si="49"/>
        <v>142</v>
      </c>
      <c r="D156" s="80" t="str">
        <f t="shared" si="50"/>
        <v>Монитор Сова OM270I 2K: замена встроенного блока питания</v>
      </c>
      <c r="E156" s="80" t="str">
        <f t="shared" si="51"/>
        <v>Национальный режим предоставляется</v>
      </c>
      <c r="F156" s="2" t="str">
        <f t="shared" si="52"/>
        <v>усл. ед.</v>
      </c>
      <c r="G156" s="4">
        <f t="shared" si="53"/>
        <v>2</v>
      </c>
      <c r="H156" s="71" t="s">
        <v>21</v>
      </c>
      <c r="I156" s="71" t="s">
        <v>21</v>
      </c>
      <c r="J156" s="71" t="s">
        <v>21</v>
      </c>
      <c r="K156" s="2" t="str">
        <f t="shared" si="54"/>
        <v>да</v>
      </c>
      <c r="L156" s="3">
        <f t="shared" si="55"/>
        <v>5437.65</v>
      </c>
      <c r="M156" s="3">
        <f t="shared" si="59"/>
        <v>0</v>
      </c>
      <c r="N156" s="22">
        <f t="shared" si="56"/>
        <v>0</v>
      </c>
      <c r="O156" s="3">
        <f t="shared" si="57"/>
        <v>0</v>
      </c>
      <c r="P156" s="10"/>
      <c r="Q156" s="41"/>
      <c r="R156" s="41"/>
      <c r="S156" s="41"/>
      <c r="T156" s="18">
        <v>142</v>
      </c>
      <c r="U156" s="46" t="s">
        <v>192</v>
      </c>
      <c r="V156" s="74" t="s">
        <v>34</v>
      </c>
      <c r="W156" s="57" t="s">
        <v>204</v>
      </c>
      <c r="X156" s="54" t="s">
        <v>203</v>
      </c>
      <c r="Y156" s="56">
        <v>2</v>
      </c>
      <c r="Z156" s="38" t="s">
        <v>41</v>
      </c>
      <c r="AA156" s="38" t="s">
        <v>48</v>
      </c>
      <c r="AB156" s="18" t="s">
        <v>25</v>
      </c>
      <c r="AC156" s="19">
        <v>5437.65</v>
      </c>
      <c r="AD156" s="19">
        <f t="shared" si="58"/>
        <v>10875.3</v>
      </c>
    </row>
    <row r="157" spans="2:30" ht="47.25">
      <c r="B157" s="9"/>
      <c r="C157" s="2">
        <f t="shared" si="49"/>
        <v>143</v>
      </c>
      <c r="D157" s="80" t="str">
        <f t="shared" si="50"/>
        <v>Монитор Сова OM270I 2K: чистка внутренних узлов сжатым воздухом.</v>
      </c>
      <c r="E157" s="80" t="str">
        <f t="shared" si="51"/>
        <v>Национальный режим предоставляется</v>
      </c>
      <c r="F157" s="2" t="str">
        <f t="shared" si="52"/>
        <v>усл. ед.</v>
      </c>
      <c r="G157" s="4">
        <f t="shared" si="53"/>
        <v>9</v>
      </c>
      <c r="H157" s="71" t="s">
        <v>21</v>
      </c>
      <c r="I157" s="71" t="s">
        <v>21</v>
      </c>
      <c r="J157" s="71" t="s">
        <v>21</v>
      </c>
      <c r="K157" s="2" t="str">
        <f t="shared" si="54"/>
        <v>да</v>
      </c>
      <c r="L157" s="3">
        <f t="shared" si="55"/>
        <v>1132.1600000000001</v>
      </c>
      <c r="M157" s="3">
        <f t="shared" si="59"/>
        <v>0</v>
      </c>
      <c r="N157" s="22">
        <f t="shared" si="56"/>
        <v>0</v>
      </c>
      <c r="O157" s="3">
        <f t="shared" si="57"/>
        <v>0</v>
      </c>
      <c r="P157" s="10"/>
      <c r="Q157" s="41"/>
      <c r="R157" s="41"/>
      <c r="S157" s="41"/>
      <c r="T157" s="18">
        <v>143</v>
      </c>
      <c r="U157" s="46" t="s">
        <v>193</v>
      </c>
      <c r="V157" s="74" t="s">
        <v>34</v>
      </c>
      <c r="W157" s="57" t="s">
        <v>204</v>
      </c>
      <c r="X157" s="54" t="s">
        <v>203</v>
      </c>
      <c r="Y157" s="56">
        <v>9</v>
      </c>
      <c r="Z157" s="38" t="s">
        <v>41</v>
      </c>
      <c r="AA157" s="38" t="s">
        <v>48</v>
      </c>
      <c r="AB157" s="18" t="s">
        <v>25</v>
      </c>
      <c r="AC157" s="19">
        <v>1132.1600000000001</v>
      </c>
      <c r="AD157" s="19">
        <f t="shared" si="58"/>
        <v>10189.44</v>
      </c>
    </row>
    <row r="158" spans="2:30" ht="47.25">
      <c r="B158" s="9"/>
      <c r="C158" s="2">
        <f t="shared" si="49"/>
        <v>144</v>
      </c>
      <c r="D158" s="80" t="str">
        <f t="shared" si="50"/>
        <v>Монитор RDW 270I K: восстановление корпуса монитора.</v>
      </c>
      <c r="E158" s="80" t="str">
        <f t="shared" si="51"/>
        <v>Национальный режим предоставляется</v>
      </c>
      <c r="F158" s="2" t="str">
        <f t="shared" si="52"/>
        <v>усл. ед.</v>
      </c>
      <c r="G158" s="4">
        <f t="shared" si="53"/>
        <v>1</v>
      </c>
      <c r="H158" s="71" t="s">
        <v>21</v>
      </c>
      <c r="I158" s="71" t="s">
        <v>21</v>
      </c>
      <c r="J158" s="71" t="s">
        <v>21</v>
      </c>
      <c r="K158" s="2" t="str">
        <f t="shared" si="54"/>
        <v>да</v>
      </c>
      <c r="L158" s="3">
        <f t="shared" si="55"/>
        <v>10931.42</v>
      </c>
      <c r="M158" s="3">
        <f t="shared" si="59"/>
        <v>0</v>
      </c>
      <c r="N158" s="22">
        <f t="shared" si="56"/>
        <v>0</v>
      </c>
      <c r="O158" s="3">
        <f t="shared" si="57"/>
        <v>0</v>
      </c>
      <c r="P158" s="10"/>
      <c r="Q158" s="41"/>
      <c r="R158" s="41"/>
      <c r="S158" s="41"/>
      <c r="T158" s="18">
        <v>144</v>
      </c>
      <c r="U158" s="46" t="s">
        <v>194</v>
      </c>
      <c r="V158" s="74" t="s">
        <v>34</v>
      </c>
      <c r="W158" s="57" t="s">
        <v>204</v>
      </c>
      <c r="X158" s="54" t="s">
        <v>203</v>
      </c>
      <c r="Y158" s="56">
        <v>1</v>
      </c>
      <c r="Z158" s="38" t="s">
        <v>41</v>
      </c>
      <c r="AA158" s="38" t="s">
        <v>48</v>
      </c>
      <c r="AB158" s="18" t="s">
        <v>25</v>
      </c>
      <c r="AC158" s="19">
        <v>10931.42</v>
      </c>
      <c r="AD158" s="19">
        <f t="shared" si="58"/>
        <v>10931.42</v>
      </c>
    </row>
    <row r="159" spans="2:30" ht="47.25">
      <c r="B159" s="9"/>
      <c r="C159" s="2">
        <f t="shared" si="49"/>
        <v>145</v>
      </c>
      <c r="D159" s="80" t="str">
        <f t="shared" si="50"/>
        <v>Монитор RDW 270I K: замена матрицы</v>
      </c>
      <c r="E159" s="80" t="str">
        <f t="shared" si="51"/>
        <v>Национальный режим предоставляется</v>
      </c>
      <c r="F159" s="2" t="str">
        <f t="shared" si="52"/>
        <v>усл. ед.</v>
      </c>
      <c r="G159" s="4">
        <f t="shared" si="53"/>
        <v>2</v>
      </c>
      <c r="H159" s="71" t="s">
        <v>21</v>
      </c>
      <c r="I159" s="71" t="s">
        <v>21</v>
      </c>
      <c r="J159" s="71" t="s">
        <v>21</v>
      </c>
      <c r="K159" s="2" t="str">
        <f t="shared" si="54"/>
        <v>да</v>
      </c>
      <c r="L159" s="3">
        <f t="shared" si="55"/>
        <v>19204.3</v>
      </c>
      <c r="M159" s="3">
        <f t="shared" si="59"/>
        <v>0</v>
      </c>
      <c r="N159" s="22">
        <f t="shared" si="56"/>
        <v>0</v>
      </c>
      <c r="O159" s="3">
        <f t="shared" si="57"/>
        <v>0</v>
      </c>
      <c r="P159" s="10"/>
      <c r="Q159" s="41"/>
      <c r="R159" s="41"/>
      <c r="S159" s="41"/>
      <c r="T159" s="18">
        <v>145</v>
      </c>
      <c r="U159" s="46" t="s">
        <v>195</v>
      </c>
      <c r="V159" s="74" t="s">
        <v>34</v>
      </c>
      <c r="W159" s="57" t="s">
        <v>204</v>
      </c>
      <c r="X159" s="54" t="s">
        <v>203</v>
      </c>
      <c r="Y159" s="56">
        <v>2</v>
      </c>
      <c r="Z159" s="38" t="s">
        <v>41</v>
      </c>
      <c r="AA159" s="38" t="s">
        <v>48</v>
      </c>
      <c r="AB159" s="18" t="s">
        <v>25</v>
      </c>
      <c r="AC159" s="19">
        <v>19204.3</v>
      </c>
      <c r="AD159" s="19">
        <f t="shared" si="58"/>
        <v>38408.6</v>
      </c>
    </row>
    <row r="160" spans="2:30" ht="47.25">
      <c r="B160" s="9"/>
      <c r="C160" s="2">
        <f t="shared" si="49"/>
        <v>146</v>
      </c>
      <c r="D160" s="80" t="str">
        <f t="shared" si="50"/>
        <v>Монитор RDW 270I K: замена встроенного блока питания</v>
      </c>
      <c r="E160" s="80" t="str">
        <f t="shared" si="51"/>
        <v>Национальный режим предоставляется</v>
      </c>
      <c r="F160" s="2" t="str">
        <f t="shared" si="52"/>
        <v>усл. ед.</v>
      </c>
      <c r="G160" s="4">
        <f t="shared" si="53"/>
        <v>2</v>
      </c>
      <c r="H160" s="71" t="s">
        <v>21</v>
      </c>
      <c r="I160" s="71" t="s">
        <v>21</v>
      </c>
      <c r="J160" s="71" t="s">
        <v>21</v>
      </c>
      <c r="K160" s="2" t="str">
        <f t="shared" si="54"/>
        <v>да</v>
      </c>
      <c r="L160" s="3">
        <f t="shared" si="55"/>
        <v>5437.65</v>
      </c>
      <c r="M160" s="3">
        <f t="shared" si="59"/>
        <v>0</v>
      </c>
      <c r="N160" s="22">
        <f t="shared" si="56"/>
        <v>0</v>
      </c>
      <c r="O160" s="3">
        <f t="shared" si="57"/>
        <v>0</v>
      </c>
      <c r="P160" s="10"/>
      <c r="Q160" s="41"/>
      <c r="R160" s="41"/>
      <c r="S160" s="41"/>
      <c r="T160" s="18">
        <v>146</v>
      </c>
      <c r="U160" s="46" t="s">
        <v>196</v>
      </c>
      <c r="V160" s="74" t="s">
        <v>34</v>
      </c>
      <c r="W160" s="57" t="s">
        <v>204</v>
      </c>
      <c r="X160" s="54" t="s">
        <v>203</v>
      </c>
      <c r="Y160" s="56">
        <v>2</v>
      </c>
      <c r="Z160" s="38" t="s">
        <v>41</v>
      </c>
      <c r="AA160" s="38" t="s">
        <v>48</v>
      </c>
      <c r="AB160" s="18" t="s">
        <v>25</v>
      </c>
      <c r="AC160" s="19">
        <v>5437.65</v>
      </c>
      <c r="AD160" s="19">
        <f t="shared" si="58"/>
        <v>10875.3</v>
      </c>
    </row>
    <row r="161" spans="1:30" ht="47.25">
      <c r="B161" s="9"/>
      <c r="C161" s="2">
        <f t="shared" si="49"/>
        <v>147</v>
      </c>
      <c r="D161" s="80" t="str">
        <f t="shared" si="50"/>
        <v>Монитор RDW 270I K: чистка внутренних узлов сжатым воздухом.</v>
      </c>
      <c r="E161" s="80" t="str">
        <f t="shared" si="51"/>
        <v>Национальный режим предоставляется</v>
      </c>
      <c r="F161" s="2" t="str">
        <f t="shared" si="52"/>
        <v>усл. ед.</v>
      </c>
      <c r="G161" s="4">
        <f t="shared" si="53"/>
        <v>10</v>
      </c>
      <c r="H161" s="71" t="s">
        <v>21</v>
      </c>
      <c r="I161" s="71" t="s">
        <v>21</v>
      </c>
      <c r="J161" s="71" t="s">
        <v>21</v>
      </c>
      <c r="K161" s="2" t="str">
        <f t="shared" si="54"/>
        <v>да</v>
      </c>
      <c r="L161" s="3">
        <f t="shared" si="55"/>
        <v>1132.1600000000001</v>
      </c>
      <c r="M161" s="3">
        <f t="shared" si="59"/>
        <v>0</v>
      </c>
      <c r="N161" s="22">
        <f t="shared" si="56"/>
        <v>0</v>
      </c>
      <c r="O161" s="3">
        <f t="shared" si="57"/>
        <v>0</v>
      </c>
      <c r="P161" s="10"/>
      <c r="Q161" s="41"/>
      <c r="R161" s="41"/>
      <c r="S161" s="41"/>
      <c r="T161" s="18">
        <v>147</v>
      </c>
      <c r="U161" s="46" t="s">
        <v>197</v>
      </c>
      <c r="V161" s="74" t="s">
        <v>34</v>
      </c>
      <c r="W161" s="57" t="s">
        <v>204</v>
      </c>
      <c r="X161" s="54" t="s">
        <v>203</v>
      </c>
      <c r="Y161" s="56">
        <v>10</v>
      </c>
      <c r="Z161" s="38" t="s">
        <v>41</v>
      </c>
      <c r="AA161" s="38" t="s">
        <v>48</v>
      </c>
      <c r="AB161" s="18" t="s">
        <v>25</v>
      </c>
      <c r="AC161" s="19">
        <v>1132.1600000000001</v>
      </c>
      <c r="AD161" s="19">
        <f t="shared" si="58"/>
        <v>11321.6</v>
      </c>
    </row>
    <row r="162" spans="1:30" ht="47.25">
      <c r="B162" s="9"/>
      <c r="C162" s="2">
        <f t="shared" si="49"/>
        <v>148</v>
      </c>
      <c r="D162" s="80" t="str">
        <f t="shared" si="50"/>
        <v>Монитор ViewRay 2716IQH-UR: восстановление корпуса монитора.</v>
      </c>
      <c r="E162" s="80" t="str">
        <f t="shared" si="51"/>
        <v>Национальный режим предоставляется</v>
      </c>
      <c r="F162" s="2" t="str">
        <f t="shared" si="52"/>
        <v>усл. ед.</v>
      </c>
      <c r="G162" s="4">
        <f t="shared" si="53"/>
        <v>3</v>
      </c>
      <c r="H162" s="71" t="s">
        <v>21</v>
      </c>
      <c r="I162" s="71" t="s">
        <v>21</v>
      </c>
      <c r="J162" s="71" t="s">
        <v>21</v>
      </c>
      <c r="K162" s="2" t="str">
        <f t="shared" si="54"/>
        <v>да</v>
      </c>
      <c r="L162" s="3">
        <f t="shared" si="55"/>
        <v>10931.42</v>
      </c>
      <c r="M162" s="3">
        <f t="shared" si="59"/>
        <v>0</v>
      </c>
      <c r="N162" s="22">
        <f t="shared" si="56"/>
        <v>0</v>
      </c>
      <c r="O162" s="3">
        <f t="shared" si="57"/>
        <v>0</v>
      </c>
      <c r="P162" s="10"/>
      <c r="Q162" s="41"/>
      <c r="R162" s="41"/>
      <c r="S162" s="41"/>
      <c r="T162" s="18">
        <v>148</v>
      </c>
      <c r="U162" s="46" t="s">
        <v>198</v>
      </c>
      <c r="V162" s="74" t="s">
        <v>34</v>
      </c>
      <c r="W162" s="57" t="s">
        <v>204</v>
      </c>
      <c r="X162" s="54" t="s">
        <v>203</v>
      </c>
      <c r="Y162" s="56">
        <v>3</v>
      </c>
      <c r="Z162" s="38" t="s">
        <v>41</v>
      </c>
      <c r="AA162" s="38" t="s">
        <v>48</v>
      </c>
      <c r="AB162" s="18" t="s">
        <v>25</v>
      </c>
      <c r="AC162" s="19">
        <v>10931.42</v>
      </c>
      <c r="AD162" s="19">
        <f t="shared" si="58"/>
        <v>32794.26</v>
      </c>
    </row>
    <row r="163" spans="1:30" ht="47.25">
      <c r="B163" s="9"/>
      <c r="C163" s="2">
        <f t="shared" ref="C163:C165" si="60">T163</f>
        <v>149</v>
      </c>
      <c r="D163" s="80" t="str">
        <f t="shared" ref="D163:D165" si="61">U163</f>
        <v>Монитор ViewRay 2716IQH-UR: замена матрицы</v>
      </c>
      <c r="E163" s="80" t="str">
        <f t="shared" ref="E163:E165" si="62">V163</f>
        <v>Национальный режим предоставляется</v>
      </c>
      <c r="F163" s="2" t="str">
        <f t="shared" ref="F163:F165" si="63">X163</f>
        <v>усл. ед.</v>
      </c>
      <c r="G163" s="4">
        <f t="shared" ref="G163:G165" si="64">Y163</f>
        <v>4</v>
      </c>
      <c r="H163" s="71" t="s">
        <v>21</v>
      </c>
      <c r="I163" s="71" t="s">
        <v>21</v>
      </c>
      <c r="J163" s="71" t="s">
        <v>21</v>
      </c>
      <c r="K163" s="2" t="str">
        <f t="shared" ref="K163:K165" si="65">AB163</f>
        <v>да</v>
      </c>
      <c r="L163" s="3">
        <f t="shared" ref="L163:L165" si="66">AC163</f>
        <v>19204.3</v>
      </c>
      <c r="M163" s="3">
        <f t="shared" si="59"/>
        <v>0</v>
      </c>
      <c r="N163" s="22">
        <f t="shared" ref="N163:N165" si="67">IF(K163="да",L163*M163,"0,00")</f>
        <v>0</v>
      </c>
      <c r="O163" s="3">
        <f t="shared" ref="O163:O165" si="68">N163*G163</f>
        <v>0</v>
      </c>
      <c r="P163" s="10"/>
      <c r="Q163" s="41"/>
      <c r="R163" s="41"/>
      <c r="S163" s="41"/>
      <c r="T163" s="18">
        <v>149</v>
      </c>
      <c r="U163" s="46" t="s">
        <v>199</v>
      </c>
      <c r="V163" s="74" t="s">
        <v>34</v>
      </c>
      <c r="W163" s="57" t="s">
        <v>204</v>
      </c>
      <c r="X163" s="54" t="s">
        <v>203</v>
      </c>
      <c r="Y163" s="56">
        <v>4</v>
      </c>
      <c r="Z163" s="38" t="s">
        <v>41</v>
      </c>
      <c r="AA163" s="38" t="s">
        <v>48</v>
      </c>
      <c r="AB163" s="18" t="s">
        <v>25</v>
      </c>
      <c r="AC163" s="19">
        <v>19204.3</v>
      </c>
      <c r="AD163" s="19">
        <f t="shared" ref="AD163:AD165" si="69">AC163*Y163</f>
        <v>76817.2</v>
      </c>
    </row>
    <row r="164" spans="1:30" ht="47.25">
      <c r="B164" s="9"/>
      <c r="C164" s="2">
        <f t="shared" si="60"/>
        <v>150</v>
      </c>
      <c r="D164" s="80" t="str">
        <f t="shared" si="61"/>
        <v>Монитор ViewRay 2716IQH-UR: замена встроенного блока питания</v>
      </c>
      <c r="E164" s="80" t="str">
        <f t="shared" si="62"/>
        <v>Национальный режим предоставляется</v>
      </c>
      <c r="F164" s="2" t="str">
        <f t="shared" si="63"/>
        <v>усл. ед.</v>
      </c>
      <c r="G164" s="4">
        <f t="shared" si="64"/>
        <v>1</v>
      </c>
      <c r="H164" s="71" t="s">
        <v>21</v>
      </c>
      <c r="I164" s="71" t="s">
        <v>21</v>
      </c>
      <c r="J164" s="71" t="s">
        <v>21</v>
      </c>
      <c r="K164" s="2" t="str">
        <f t="shared" si="65"/>
        <v>да</v>
      </c>
      <c r="L164" s="3">
        <f t="shared" si="66"/>
        <v>5437.65</v>
      </c>
      <c r="M164" s="3">
        <f t="shared" si="59"/>
        <v>0</v>
      </c>
      <c r="N164" s="22">
        <f t="shared" si="67"/>
        <v>0</v>
      </c>
      <c r="O164" s="3">
        <f t="shared" si="68"/>
        <v>0</v>
      </c>
      <c r="P164" s="10"/>
      <c r="Q164" s="41"/>
      <c r="R164" s="41"/>
      <c r="S164" s="41"/>
      <c r="T164" s="18">
        <v>150</v>
      </c>
      <c r="U164" s="46" t="s">
        <v>200</v>
      </c>
      <c r="V164" s="74" t="s">
        <v>34</v>
      </c>
      <c r="W164" s="57" t="s">
        <v>204</v>
      </c>
      <c r="X164" s="54" t="s">
        <v>203</v>
      </c>
      <c r="Y164" s="56">
        <v>1</v>
      </c>
      <c r="Z164" s="38" t="s">
        <v>41</v>
      </c>
      <c r="AA164" s="38" t="s">
        <v>48</v>
      </c>
      <c r="AB164" s="18" t="s">
        <v>25</v>
      </c>
      <c r="AC164" s="19">
        <v>5437.65</v>
      </c>
      <c r="AD164" s="19">
        <f t="shared" si="69"/>
        <v>5437.65</v>
      </c>
    </row>
    <row r="165" spans="1:30" ht="47.25">
      <c r="B165" s="9"/>
      <c r="C165" s="2">
        <f t="shared" si="60"/>
        <v>151</v>
      </c>
      <c r="D165" s="80" t="str">
        <f t="shared" si="61"/>
        <v>Монитор ViewRay 2716IQH-UR: чистка внутренних узлов сжатым воздухом.</v>
      </c>
      <c r="E165" s="80" t="str">
        <f t="shared" si="62"/>
        <v>Национальный режим предоставляется</v>
      </c>
      <c r="F165" s="2" t="str">
        <f t="shared" si="63"/>
        <v>усл. ед.</v>
      </c>
      <c r="G165" s="4">
        <f t="shared" si="64"/>
        <v>10</v>
      </c>
      <c r="H165" s="71" t="s">
        <v>21</v>
      </c>
      <c r="I165" s="71" t="s">
        <v>21</v>
      </c>
      <c r="J165" s="71" t="s">
        <v>21</v>
      </c>
      <c r="K165" s="2" t="str">
        <f t="shared" si="65"/>
        <v>да</v>
      </c>
      <c r="L165" s="3">
        <f t="shared" si="66"/>
        <v>1132.1600000000001</v>
      </c>
      <c r="M165" s="3">
        <f t="shared" si="59"/>
        <v>0</v>
      </c>
      <c r="N165" s="22">
        <f t="shared" si="67"/>
        <v>0</v>
      </c>
      <c r="O165" s="3">
        <f t="shared" si="68"/>
        <v>0</v>
      </c>
      <c r="P165" s="10"/>
      <c r="Q165" s="41"/>
      <c r="R165" s="41"/>
      <c r="S165" s="41"/>
      <c r="T165" s="85">
        <v>151</v>
      </c>
      <c r="U165" s="86" t="s">
        <v>201</v>
      </c>
      <c r="V165" s="74" t="s">
        <v>34</v>
      </c>
      <c r="W165" s="87" t="s">
        <v>204</v>
      </c>
      <c r="X165" s="88" t="s">
        <v>203</v>
      </c>
      <c r="Y165" s="89">
        <v>10</v>
      </c>
      <c r="Z165" s="38" t="s">
        <v>41</v>
      </c>
      <c r="AA165" s="90" t="s">
        <v>48</v>
      </c>
      <c r="AB165" s="85" t="s">
        <v>25</v>
      </c>
      <c r="AC165" s="91">
        <v>1132.1600000000001</v>
      </c>
      <c r="AD165" s="91">
        <f t="shared" si="69"/>
        <v>11321.6</v>
      </c>
    </row>
    <row r="166" spans="1:30" s="41" customFormat="1">
      <c r="B166" s="9"/>
      <c r="C166" s="104" t="s">
        <v>22</v>
      </c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6"/>
      <c r="O166" s="58"/>
      <c r="P166" s="10"/>
      <c r="T166" s="107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9"/>
    </row>
    <row r="167" spans="1:30" s="82" customFormat="1" ht="24" customHeight="1">
      <c r="A167" s="83"/>
      <c r="B167" s="9"/>
      <c r="C167" s="111" t="s">
        <v>206</v>
      </c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84">
        <f>AD168</f>
        <v>4999999.9999999953</v>
      </c>
      <c r="P167" s="10"/>
      <c r="T167" s="95"/>
      <c r="U167" s="96"/>
      <c r="V167" s="96"/>
      <c r="W167" s="96"/>
      <c r="X167" s="96"/>
      <c r="Y167" s="96"/>
      <c r="Z167" s="96"/>
      <c r="AA167" s="96"/>
      <c r="AB167" s="96"/>
      <c r="AC167" s="96"/>
      <c r="AD167" s="97"/>
    </row>
    <row r="168" spans="1:30" s="41" customFormat="1">
      <c r="B168" s="9"/>
      <c r="C168" s="111" t="s">
        <v>205</v>
      </c>
      <c r="D168" s="112"/>
      <c r="E168" s="112"/>
      <c r="F168" s="112"/>
      <c r="G168" s="112"/>
      <c r="H168" s="112"/>
      <c r="I168" s="112"/>
      <c r="J168" s="112"/>
      <c r="K168" s="112"/>
      <c r="L168" s="112"/>
      <c r="M168" s="110" t="s">
        <v>11</v>
      </c>
      <c r="N168" s="110"/>
      <c r="O168" s="25">
        <f>SUM(O15:O165)</f>
        <v>0</v>
      </c>
      <c r="P168" s="10"/>
      <c r="T168" s="117" t="s">
        <v>17</v>
      </c>
      <c r="U168" s="117"/>
      <c r="V168" s="117"/>
      <c r="W168" s="117"/>
      <c r="X168" s="117"/>
      <c r="Y168" s="117"/>
      <c r="Z168" s="117"/>
      <c r="AA168" s="92"/>
      <c r="AB168" s="93" t="s">
        <v>11</v>
      </c>
      <c r="AC168" s="93"/>
      <c r="AD168" s="94">
        <f>SUM(AD15:AD165)</f>
        <v>4999999.9999999953</v>
      </c>
    </row>
    <row r="169" spans="1:30" s="41" customFormat="1">
      <c r="B169" s="9"/>
      <c r="C169" s="113"/>
      <c r="D169" s="114"/>
      <c r="E169" s="114"/>
      <c r="F169" s="114"/>
      <c r="G169" s="114"/>
      <c r="H169" s="114"/>
      <c r="I169" s="114"/>
      <c r="J169" s="114"/>
      <c r="K169" s="114"/>
      <c r="L169" s="114"/>
      <c r="M169" s="66" t="s">
        <v>15</v>
      </c>
      <c r="N169" s="35">
        <f>AC169</f>
        <v>0.22</v>
      </c>
      <c r="O169" s="25">
        <f>N169*O168</f>
        <v>0</v>
      </c>
      <c r="P169" s="10"/>
      <c r="T169" s="118"/>
      <c r="U169" s="118"/>
      <c r="V169" s="118"/>
      <c r="W169" s="118"/>
      <c r="X169" s="118"/>
      <c r="Y169" s="118"/>
      <c r="Z169" s="118"/>
      <c r="AA169" s="40"/>
      <c r="AB169" s="39" t="s">
        <v>15</v>
      </c>
      <c r="AC169" s="26">
        <v>0.22</v>
      </c>
      <c r="AD169" s="25">
        <f>AC169*AD168</f>
        <v>1099999.9999999991</v>
      </c>
    </row>
    <row r="170" spans="1:30" s="41" customFormat="1">
      <c r="B170" s="9"/>
      <c r="C170" s="115"/>
      <c r="D170" s="116"/>
      <c r="E170" s="116"/>
      <c r="F170" s="116"/>
      <c r="G170" s="116"/>
      <c r="H170" s="116"/>
      <c r="I170" s="116"/>
      <c r="J170" s="116"/>
      <c r="K170" s="116"/>
      <c r="L170" s="116"/>
      <c r="M170" s="110" t="s">
        <v>12</v>
      </c>
      <c r="N170" s="110"/>
      <c r="O170" s="25">
        <f>SUM(O168:O169)</f>
        <v>0</v>
      </c>
      <c r="P170" s="10"/>
      <c r="T170" s="118"/>
      <c r="U170" s="118"/>
      <c r="V170" s="118"/>
      <c r="W170" s="118"/>
      <c r="X170" s="118"/>
      <c r="Y170" s="118"/>
      <c r="Z170" s="118"/>
      <c r="AA170" s="40"/>
      <c r="AB170" s="110" t="s">
        <v>12</v>
      </c>
      <c r="AC170" s="110"/>
      <c r="AD170" s="25">
        <f>SUM(AD168:AD169)</f>
        <v>6099999.9999999944</v>
      </c>
    </row>
    <row r="171" spans="1:30" s="41" customFormat="1">
      <c r="B171" s="9"/>
      <c r="D171" s="37"/>
      <c r="E171" s="37"/>
      <c r="M171" s="61"/>
      <c r="P171" s="10"/>
      <c r="T171" s="119" t="s">
        <v>49</v>
      </c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</row>
    <row r="172" spans="1:30" s="41" customFormat="1">
      <c r="B172" s="9"/>
      <c r="C172" s="120"/>
      <c r="D172" s="120"/>
      <c r="E172" s="120"/>
      <c r="F172" s="33"/>
      <c r="G172" s="33"/>
      <c r="H172" s="42"/>
      <c r="I172" s="11" t="s">
        <v>19</v>
      </c>
      <c r="J172" s="32"/>
      <c r="K172" s="11"/>
      <c r="L172" s="31"/>
      <c r="M172" s="67"/>
      <c r="N172" s="33"/>
      <c r="O172" s="33"/>
      <c r="P172" s="10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</row>
    <row r="173" spans="1:30" s="41" customFormat="1">
      <c r="B173" s="9"/>
      <c r="C173" s="121" t="s">
        <v>28</v>
      </c>
      <c r="D173" s="121"/>
      <c r="E173" s="121"/>
      <c r="F173" s="34"/>
      <c r="G173" s="34"/>
      <c r="H173" s="16" t="s">
        <v>18</v>
      </c>
      <c r="I173" s="11"/>
      <c r="J173" s="43" t="s">
        <v>20</v>
      </c>
      <c r="L173" s="31"/>
      <c r="M173" s="68"/>
      <c r="N173" s="34"/>
      <c r="O173" s="34"/>
      <c r="P173" s="10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119"/>
    </row>
    <row r="174" spans="1:30" s="41" customFormat="1" ht="16.5" thickBot="1">
      <c r="B174" s="12"/>
      <c r="C174" s="13"/>
      <c r="D174" s="81"/>
      <c r="E174" s="81"/>
      <c r="F174" s="13"/>
      <c r="G174" s="13"/>
      <c r="H174" s="13"/>
      <c r="I174" s="13"/>
      <c r="J174" s="13"/>
      <c r="K174" s="13"/>
      <c r="L174" s="13"/>
      <c r="M174" s="69"/>
      <c r="N174" s="13"/>
      <c r="O174" s="13"/>
      <c r="P174" s="14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</row>
    <row r="175" spans="1:30" s="41" customFormat="1">
      <c r="D175" s="37"/>
      <c r="E175" s="37"/>
      <c r="M175" s="61"/>
      <c r="V175" s="37"/>
    </row>
    <row r="176" spans="1:30" s="41" customFormat="1">
      <c r="B176" s="103" t="s">
        <v>50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V176" s="37"/>
    </row>
    <row r="177" spans="2:22" s="41" customFormat="1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V177" s="37"/>
    </row>
    <row r="178" spans="2:22" s="41" customFormat="1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V178" s="37"/>
    </row>
    <row r="179" spans="2:22" s="41" customFormat="1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V179" s="37"/>
    </row>
    <row r="180" spans="2:22" s="41" customFormat="1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V180" s="37"/>
    </row>
    <row r="181" spans="2:22" s="41" customFormat="1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/>
      <c r="V181" s="37"/>
    </row>
    <row r="182" spans="2:22" s="41" customFormat="1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/>
      <c r="V182" s="37"/>
    </row>
    <row r="183" spans="2:22" s="41" customFormat="1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/>
      <c r="V183" s="37"/>
    </row>
    <row r="184" spans="2:22" s="41" customFormat="1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V184" s="37"/>
    </row>
    <row r="185" spans="2:22" s="41" customFormat="1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V185" s="37"/>
    </row>
    <row r="186" spans="2:22" s="41" customFormat="1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31"/>
      <c r="V186" s="37"/>
    </row>
    <row r="187" spans="2:22" s="41" customFormat="1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31"/>
      <c r="V187" s="37"/>
    </row>
    <row r="188" spans="2:22" s="41" customFormat="1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31"/>
      <c r="V188" s="37"/>
    </row>
    <row r="189" spans="2:22" s="41" customFormat="1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31"/>
      <c r="V189" s="37"/>
    </row>
    <row r="190" spans="2:22" s="41" customFormat="1"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70"/>
      <c r="N190" s="30"/>
      <c r="O190" s="30"/>
      <c r="P190" s="30"/>
      <c r="Q190" s="31"/>
      <c r="V190" s="37"/>
    </row>
  </sheetData>
  <sheetProtection formatCells="0" formatColumns="0" formatRows="0" insertRows="0" deleteRows="0"/>
  <mergeCells count="20">
    <mergeCell ref="B176:P189"/>
    <mergeCell ref="C166:N166"/>
    <mergeCell ref="T166:AD166"/>
    <mergeCell ref="M168:N168"/>
    <mergeCell ref="C168:L170"/>
    <mergeCell ref="T168:Z170"/>
    <mergeCell ref="M170:N170"/>
    <mergeCell ref="AB170:AC170"/>
    <mergeCell ref="T171:AD174"/>
    <mergeCell ref="C172:E172"/>
    <mergeCell ref="C173:E173"/>
    <mergeCell ref="C167:N167"/>
    <mergeCell ref="T6:AD6"/>
    <mergeCell ref="C8:D8"/>
    <mergeCell ref="C6:O6"/>
    <mergeCell ref="C9:D9"/>
    <mergeCell ref="C10:D10"/>
    <mergeCell ref="H8:L8"/>
    <mergeCell ref="H9:L9"/>
    <mergeCell ref="H10:L10"/>
  </mergeCells>
  <phoneticPr fontId="18" type="noConversion"/>
  <conditionalFormatting sqref="N16:N165">
    <cfRule type="expression" dxfId="1" priority="4">
      <formula>$K16="нет"</formula>
    </cfRule>
  </conditionalFormatting>
  <conditionalFormatting sqref="N15">
    <cfRule type="expression" dxfId="0" priority="1">
      <formula>$K15="нет"</formula>
    </cfRule>
  </conditionalFormatting>
  <dataValidations count="2">
    <dataValidation type="list" allowBlank="1" showInputMessage="1" showErrorMessage="1" sqref="AB15:AB165">
      <formula1>"да,нет"</formula1>
    </dataValidation>
    <dataValidation type="decimal" allowBlank="1" showInputMessage="1" showErrorMessage="1" sqref="O166">
      <formula1>0</formula1>
      <formula2>1</formula2>
    </dataValidation>
  </dataValidations>
  <pageMargins left="0.25" right="0.25" top="0.75" bottom="0.75" header="0.3" footer="0.3"/>
  <pageSetup scale="23" fitToHeight="0" orientation="landscape" r:id="rId1"/>
  <ignoredErrors>
    <ignoredError sqref="AD15 AD16 N1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V15:V165</xm:sqref>
        </x14:dataValidation>
        <x14:dataValidation type="list" allowBlank="1" showInputMessage="1" showErrorMessage="1">
          <x14:formula1>
            <xm:f>Справочники!$A$7:$A$9</xm:f>
          </x14:formula1>
          <xm:sqref>Z15:Z165</xm:sqref>
        </x14:dataValidation>
        <x14:dataValidation type="list" allowBlank="1" showInputMessage="1" showErrorMessage="1">
          <x14:formula1>
            <xm:f>Справочники!$A$12:$A$14</xm:f>
          </x14:formula1>
          <xm:sqref>AA15:AA165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12" sqref="A12:A14"/>
    </sheetView>
  </sheetViews>
  <sheetFormatPr defaultRowHeight="12.75"/>
  <sheetData>
    <row r="1" spans="1:2" ht="15.75">
      <c r="A1" s="1" t="s">
        <v>34</v>
      </c>
      <c r="B1" s="36"/>
    </row>
    <row r="2" spans="1:2" ht="15.75">
      <c r="A2" s="1" t="s">
        <v>31</v>
      </c>
      <c r="B2" s="36"/>
    </row>
    <row r="3" spans="1:2" ht="15.75">
      <c r="A3" s="1" t="s">
        <v>32</v>
      </c>
      <c r="B3" s="36"/>
    </row>
    <row r="4" spans="1:2" ht="15.75">
      <c r="A4" s="1" t="s">
        <v>33</v>
      </c>
      <c r="B4" s="36"/>
    </row>
    <row r="5" spans="1:2" ht="15.75">
      <c r="A5" s="1" t="s">
        <v>35</v>
      </c>
      <c r="B5" s="36"/>
    </row>
    <row r="6" spans="1:2">
      <c r="A6" s="36"/>
      <c r="B6" s="36"/>
    </row>
    <row r="7" spans="1:2" ht="15.75">
      <c r="A7" s="1" t="s">
        <v>40</v>
      </c>
      <c r="B7" s="36"/>
    </row>
    <row r="8" spans="1:2" ht="126">
      <c r="A8" s="37" t="s">
        <v>45</v>
      </c>
      <c r="B8" s="36"/>
    </row>
    <row r="9" spans="1:2" ht="15.75">
      <c r="A9" s="1" t="s">
        <v>41</v>
      </c>
      <c r="B9" s="36"/>
    </row>
    <row r="12" spans="1:2">
      <c r="A12" s="36" t="s">
        <v>46</v>
      </c>
    </row>
    <row r="13" spans="1:2">
      <c r="A13" s="36" t="s">
        <v>47</v>
      </c>
    </row>
    <row r="14" spans="1:2">
      <c r="A14" s="3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(Структура НМЦ)</vt:lpstr>
      <vt:lpstr>Справочники</vt:lpstr>
      <vt:lpstr>'Комм. предл. (Структура НМЦ)'!Область_печати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Ракутина Тамара Андреевна</cp:lastModifiedBy>
  <cp:lastPrinted>2023-06-06T05:29:13Z</cp:lastPrinted>
  <dcterms:created xsi:type="dcterms:W3CDTF">2023-05-26T08:17:29Z</dcterms:created>
  <dcterms:modified xsi:type="dcterms:W3CDTF">2026-08-03T10:44:00Z</dcterms:modified>
</cp:coreProperties>
</file>