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goks\1_СОРЕВНОВАНИЯ 2026\ДОГОВОРЫ\11_Чемпионат АРПМ\НМЦ запросы\"/>
    </mc:Choice>
  </mc:AlternateContent>
  <bookViews>
    <workbookView xWindow="0" yWindow="0" windowWidth="27285" windowHeight="122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 l="1"/>
  <c r="L18" i="1"/>
  <c r="L14" i="1"/>
  <c r="L36" i="1"/>
  <c r="L35" i="1"/>
  <c r="V37" i="1"/>
  <c r="V29" i="1"/>
  <c r="V36" i="1"/>
  <c r="V35" i="1"/>
  <c r="V34" i="1"/>
  <c r="V33" i="1"/>
  <c r="V32" i="1"/>
  <c r="V31" i="1"/>
  <c r="V30" i="1"/>
  <c r="V28" i="1"/>
  <c r="V27" i="1"/>
  <c r="V26" i="1"/>
  <c r="V19" i="1"/>
  <c r="V18" i="1"/>
  <c r="V14" i="1"/>
  <c r="L38" i="1" l="1"/>
  <c r="L39" i="1" s="1"/>
  <c r="V38" i="1"/>
  <c r="V39" i="1" s="1"/>
  <c r="U38" i="1" l="1"/>
  <c r="V25" i="1"/>
  <c r="V24" i="1"/>
  <c r="V23" i="1"/>
  <c r="V22" i="1"/>
  <c r="V21" i="1"/>
  <c r="V20" i="1"/>
  <c r="V17" i="1"/>
  <c r="V16" i="1"/>
  <c r="V15" i="1"/>
  <c r="L34" i="1"/>
  <c r="L32" i="1"/>
  <c r="L31" i="1"/>
  <c r="L30" i="1"/>
  <c r="L29" i="1"/>
  <c r="L28" i="1"/>
  <c r="L27" i="1" s="1"/>
  <c r="L26" i="1"/>
  <c r="L25" i="1"/>
  <c r="L24" i="1"/>
  <c r="L23" i="1"/>
  <c r="L22" i="1"/>
  <c r="L21" i="1"/>
  <c r="L20" i="1"/>
  <c r="L17" i="1"/>
  <c r="L16" i="1"/>
  <c r="L15" i="1"/>
  <c r="L33" i="1" l="1"/>
  <c r="L19" i="1"/>
</calcChain>
</file>

<file path=xl/sharedStrings.xml><?xml version="1.0" encoding="utf-8"?>
<sst xmlns="http://schemas.openxmlformats.org/spreadsheetml/2006/main" count="251" uniqueCount="83">
  <si>
    <t>Приложение 1 к Письму о подаче оферты</t>
  </si>
  <si>
    <t>от «___» __________ 202__ г. № _____</t>
  </si>
  <si>
    <t>КОММЕРЧЕСКОЕ ПРЕДЛОЖЕНИЕ</t>
  </si>
  <si>
    <t>СТРУКТУРА НМЦ</t>
  </si>
  <si>
    <t>Наименование Участника:</t>
  </si>
  <si>
    <t>ИНН Участника:</t>
  </si>
  <si>
    <t>Предмет договора:</t>
  </si>
  <si>
    <t>№
п/п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</si>
  <si>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</si>
  <si>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</si>
  <si>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</si>
  <si>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</si>
  <si>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Ед. изм.</t>
  </si>
  <si>
    <t>НМЦ единицы продукции,
руб. без НДС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</si>
  <si>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</si>
  <si>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</si>
  <si>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</si>
  <si>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Наименование продукции (товары / работы / услуги), являющейся предметом закупки</t>
  </si>
  <si>
    <t>НМЦ по позиции продукции,
руб. без НДС</t>
  </si>
  <si>
    <t>…</t>
  </si>
  <si>
    <t>Стоимость заявки (цена Договора):</t>
  </si>
  <si>
    <t>Итого без НДС:</t>
  </si>
  <si>
    <t>НМЦ:</t>
  </si>
  <si>
    <t>Кроме того, НДС:</t>
  </si>
  <si>
    <t>Итого с НДС:</t>
  </si>
  <si>
    <t>(должность подписавшего)</t>
  </si>
  <si>
    <t>(подпись)</t>
  </si>
  <si>
    <t>М.П.</t>
  </si>
  <si>
    <t>(И.О. Фамилия)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</si>
  <si>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</si>
  <si>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1.1.</t>
  </si>
  <si>
    <t>1.1.1.</t>
  </si>
  <si>
    <t>1.1.2.</t>
  </si>
  <si>
    <t>Предоставление кофе-брейков</t>
  </si>
  <si>
    <t>1.1.3.</t>
  </si>
  <si>
    <t>Оказание услуг по организации экспедиционных услуг</t>
  </si>
  <si>
    <t>Оказание услуг по организации транспортного сопровождения (пассажирских перевозок)</t>
  </si>
  <si>
    <t>Организация культурно-развлекательной программы</t>
  </si>
  <si>
    <t>Оказание услуг по обеспечению информационно-рекламными конструкциями</t>
  </si>
  <si>
    <t>Оказание услуг по обеспечению расходными материалами</t>
  </si>
  <si>
    <t>Оказание услуг по административному сопровождению</t>
  </si>
  <si>
    <t>сутки</t>
  </si>
  <si>
    <t>порция</t>
  </si>
  <si>
    <t>бутылка</t>
  </si>
  <si>
    <t>1.2.</t>
  </si>
  <si>
    <t>1.2.2.</t>
  </si>
  <si>
    <t>1.2.3.</t>
  </si>
  <si>
    <t>1.2.4.</t>
  </si>
  <si>
    <t>1.2.5.</t>
  </si>
  <si>
    <t>1.2.6.</t>
  </si>
  <si>
    <t>1.2.7.</t>
  </si>
  <si>
    <t>1.3.</t>
  </si>
  <si>
    <t>Х</t>
  </si>
  <si>
    <t>ОКПД2 79.90.39.190 Оказание услуг по подготовке и проведению Корпоративного чемпионата профессионального мастерства Группы РусГидро по стандартам АРПМ на территории Российской Федерации., в том числе:</t>
  </si>
  <si>
    <r>
      <t>Оказание услуг по организации проживания</t>
    </r>
    <r>
      <rPr>
        <b/>
        <i/>
        <sz val="12"/>
        <color rgb="FF000000"/>
        <rFont val="Times New Roman"/>
        <family val="1"/>
        <charset val="204"/>
      </rPr>
      <t>, в том числе:</t>
    </r>
  </si>
  <si>
    <t>усл.ед.</t>
  </si>
  <si>
    <t xml:space="preserve">Отель «Хэмптон Хилтон», одноместное проживание в стандартном номере с кроватью twin size </t>
  </si>
  <si>
    <t>усл. ед.</t>
  </si>
  <si>
    <t>Отель «Хэмптон Хилтон», одноместное проживание в стандартном номере с кроватью queen size</t>
  </si>
  <si>
    <t>Отель «Хэмптон Хилтон», Двухкомнатный семейный номер с кроватью king size</t>
  </si>
  <si>
    <r>
      <t>Оказание услуг по организации питания</t>
    </r>
    <r>
      <rPr>
        <b/>
        <i/>
        <sz val="12"/>
        <color rgb="FF000000"/>
        <rFont val="Times New Roman"/>
        <family val="1"/>
        <charset val="204"/>
      </rPr>
      <t>, в том числе:</t>
    </r>
  </si>
  <si>
    <r>
      <t>1.2.1</t>
    </r>
    <r>
      <rPr>
        <sz val="10"/>
        <color rgb="FF000000"/>
        <rFont val="Times New Roman"/>
        <family val="1"/>
        <charset val="204"/>
      </rPr>
      <t>.</t>
    </r>
  </si>
  <si>
    <t>Ресторан Отеля «Хэмптон Хилтон», завтрак</t>
  </si>
  <si>
    <t>Ресторан Отеля «Хэмптон Хилтон», обед</t>
  </si>
  <si>
    <t>Ресторан Отеля «Хэмптон Хилтон», ужин</t>
  </si>
  <si>
    <t>Столовая МЭИ, обед</t>
  </si>
  <si>
    <t>Деловой ужин</t>
  </si>
  <si>
    <t>Питьевая вода, негазированная (пластиковая бутылка 0,5 л)</t>
  </si>
  <si>
    <r>
      <t>1.4</t>
    </r>
    <r>
      <rPr>
        <i/>
        <sz val="10"/>
        <color rgb="FF000000"/>
        <rFont val="Times New Roman"/>
        <family val="1"/>
        <charset val="204"/>
      </rPr>
      <t>.</t>
    </r>
  </si>
  <si>
    <t>1.5.</t>
  </si>
  <si>
    <t>Оказание услуг по организации экскурсионной программы</t>
  </si>
  <si>
    <t>1.6.</t>
  </si>
  <si>
    <r>
      <t>Оказание услуг по организации закрытия Чемпионата</t>
    </r>
    <r>
      <rPr>
        <b/>
        <i/>
        <sz val="12"/>
        <color rgb="FF000000"/>
        <rFont val="Times New Roman"/>
        <family val="1"/>
        <charset val="204"/>
      </rPr>
      <t>, в том числе:</t>
    </r>
  </si>
  <si>
    <t>1.6.1.</t>
  </si>
  <si>
    <t>Награждение победителей Чемпионата памятными подарками</t>
  </si>
  <si>
    <t>1.6.2.</t>
  </si>
  <si>
    <t>1.7.</t>
  </si>
  <si>
    <t>Оказание услуг по материально-техническому оснащению</t>
  </si>
  <si>
    <t>1.8.</t>
  </si>
  <si>
    <t>Оказание услуг по программно-техническому оснащению</t>
  </si>
  <si>
    <t>1.9.</t>
  </si>
  <si>
    <t>1.10.</t>
  </si>
  <si>
    <t>1.11.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</si>
</sst>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7E6E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 applyAlignment="1" applyProtection="1">
      <alignment vertical="top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4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left" vertical="center"/>
      <protection locked="0"/>
    </xf>
    <xf numFmtId="4" fontId="1" fillId="2" borderId="22" xfId="0" applyNumberFormat="1" applyFont="1" applyFill="1" applyBorder="1" applyAlignment="1" applyProtection="1">
      <alignment horizontal="right" vertical="center"/>
      <protection locked="0"/>
    </xf>
    <xf numFmtId="0" fontId="1" fillId="2" borderId="21" xfId="0" applyFont="1" applyFill="1" applyBorder="1" applyAlignment="1" applyProtection="1">
      <alignment horizontal="left" vertical="center"/>
      <protection locked="0"/>
    </xf>
    <xf numFmtId="4" fontId="1" fillId="2" borderId="21" xfId="0" applyNumberFormat="1" applyFont="1" applyFill="1" applyBorder="1" applyAlignment="1" applyProtection="1">
      <alignment horizontal="right" vertical="center"/>
      <protection locked="0"/>
    </xf>
    <xf numFmtId="4" fontId="10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vertical="top"/>
    </xf>
    <xf numFmtId="0" fontId="1" fillId="0" borderId="0" xfId="0" applyFont="1" applyFill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0" xfId="0" applyFont="1" applyAlignment="1" applyProtection="1">
      <alignment vertical="top"/>
    </xf>
    <xf numFmtId="0" fontId="1" fillId="0" borderId="6" xfId="0" applyFont="1" applyBorder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0" fontId="3" fillId="0" borderId="21" xfId="0" applyFont="1" applyBorder="1" applyAlignment="1" applyProtection="1">
      <alignment horizontal="center" vertical="top" wrapText="1"/>
    </xf>
    <xf numFmtId="0" fontId="3" fillId="0" borderId="21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3" fillId="0" borderId="9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/>
    </xf>
    <xf numFmtId="4" fontId="10" fillId="0" borderId="21" xfId="0" applyNumberFormat="1" applyFont="1" applyBorder="1" applyAlignment="1" applyProtection="1">
      <alignment horizontal="center" vertical="center"/>
    </xf>
    <xf numFmtId="4" fontId="8" fillId="0" borderId="21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left" vertical="center" wrapText="1"/>
    </xf>
    <xf numFmtId="9" fontId="3" fillId="0" borderId="9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0" fontId="1" fillId="0" borderId="19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20" xfId="0" applyFont="1" applyBorder="1" applyAlignment="1" applyProtection="1">
      <alignment horizontal="left" vertical="top"/>
    </xf>
    <xf numFmtId="0" fontId="0" fillId="0" borderId="0" xfId="0" applyProtection="1"/>
    <xf numFmtId="9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left" vertical="center" wrapText="1"/>
    </xf>
    <xf numFmtId="0" fontId="2" fillId="3" borderId="0" xfId="0" applyFont="1" applyFill="1" applyAlignment="1" applyProtection="1">
      <alignment horizontal="left" vertical="top" wrapText="1"/>
    </xf>
    <xf numFmtId="0" fontId="3" fillId="0" borderId="10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right" vertical="center"/>
    </xf>
    <xf numFmtId="0" fontId="3" fillId="0" borderId="15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16" xfId="0" applyFont="1" applyBorder="1" applyAlignment="1" applyProtection="1">
      <alignment horizontal="right" vertical="center"/>
    </xf>
    <xf numFmtId="0" fontId="3" fillId="0" borderId="17" xfId="0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horizontal="right" vertical="center"/>
    </xf>
    <xf numFmtId="0" fontId="3" fillId="0" borderId="18" xfId="0" applyFont="1" applyBorder="1" applyAlignment="1" applyProtection="1">
      <alignment horizontal="right" vertical="center"/>
    </xf>
    <xf numFmtId="0" fontId="1" fillId="2" borderId="7" xfId="0" applyFont="1" applyFill="1" applyBorder="1" applyAlignment="1" applyProtection="1">
      <alignment horizontal="right" vertical="top"/>
      <protection locked="0"/>
    </xf>
    <xf numFmtId="0" fontId="5" fillId="0" borderId="11" xfId="0" applyFont="1" applyBorder="1" applyAlignment="1" applyProtection="1">
      <alignment horizontal="center" vertical="top"/>
    </xf>
    <xf numFmtId="4" fontId="9" fillId="0" borderId="21" xfId="0" applyNumberFormat="1" applyFont="1" applyBorder="1" applyAlignment="1" applyProtection="1">
      <alignment horizontal="center" vertical="center"/>
    </xf>
    <xf numFmtId="4" fontId="7" fillId="0" borderId="21" xfId="0" applyNumberFormat="1" applyFont="1" applyBorder="1" applyAlignment="1" applyProtection="1">
      <alignment horizontal="center" vertical="center"/>
    </xf>
    <xf numFmtId="0" fontId="11" fillId="0" borderId="21" xfId="0" applyFont="1" applyBorder="1" applyAlignment="1" applyProtection="1">
      <alignment vertical="center" wrapText="1"/>
    </xf>
    <xf numFmtId="0" fontId="11" fillId="4" borderId="21" xfId="0" applyFont="1" applyFill="1" applyBorder="1" applyAlignment="1" applyProtection="1">
      <alignment horizontal="center" vertical="center" wrapText="1"/>
    </xf>
    <xf numFmtId="0" fontId="7" fillId="4" borderId="21" xfId="0" applyFont="1" applyFill="1" applyBorder="1" applyAlignment="1" applyProtection="1">
      <alignment horizontal="justify" vertical="center" wrapText="1"/>
    </xf>
    <xf numFmtId="4" fontId="11" fillId="4" borderId="21" xfId="0" applyNumberFormat="1" applyFont="1" applyFill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vertical="center" wrapText="1"/>
    </xf>
    <xf numFmtId="4" fontId="12" fillId="0" borderId="21" xfId="0" applyNumberFormat="1" applyFont="1" applyBorder="1" applyAlignment="1" applyProtection="1">
      <alignment horizontal="center" vertical="center" wrapText="1"/>
    </xf>
    <xf numFmtId="16" fontId="11" fillId="4" borderId="21" xfId="0" applyNumberFormat="1" applyFont="1" applyFill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justify" vertical="center" wrapText="1"/>
    </xf>
    <xf numFmtId="0" fontId="11" fillId="4" borderId="21" xfId="0" applyFont="1" applyFill="1" applyBorder="1" applyAlignment="1" applyProtection="1">
      <alignment horizontal="justify" vertical="center" wrapText="1"/>
    </xf>
    <xf numFmtId="0" fontId="15" fillId="4" borderId="21" xfId="0" applyFont="1" applyFill="1" applyBorder="1" applyAlignment="1" applyProtection="1">
      <alignment horizontal="center" vertical="center" wrapText="1"/>
    </xf>
    <xf numFmtId="4" fontId="10" fillId="0" borderId="23" xfId="0" applyNumberFormat="1" applyFont="1" applyBorder="1" applyAlignment="1" applyProtection="1">
      <alignment vertical="top"/>
    </xf>
    <xf numFmtId="4" fontId="10" fillId="0" borderId="24" xfId="0" applyNumberFormat="1" applyFont="1" applyFill="1" applyBorder="1" applyAlignment="1" applyProtection="1">
      <alignment vertical="top"/>
    </xf>
    <xf numFmtId="4" fontId="10" fillId="0" borderId="24" xfId="0" applyNumberFormat="1" applyFont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tabSelected="1" topLeftCell="A13" zoomScale="55" zoomScaleNormal="55" workbookViewId="0">
      <selection activeCell="K38" activeCellId="9" sqref="C4:D4 E8:I10 E15:G17 J15:J17 E19:G36 J19:J36 C41:E41 G41 I41:L41 K38"/>
    </sheetView>
  </sheetViews>
  <sheetFormatPr defaultRowHeight="15" x14ac:dyDescent="0.25"/>
  <cols>
    <col min="4" max="4" width="36.85546875" customWidth="1"/>
    <col min="5" max="5" width="15.85546875" customWidth="1"/>
    <col min="6" max="6" width="13" customWidth="1"/>
    <col min="7" max="7" width="16.28515625" customWidth="1"/>
    <col min="9" max="9" width="14.7109375" customWidth="1"/>
    <col min="10" max="10" width="18.5703125" customWidth="1"/>
    <col min="11" max="11" width="7.85546875" customWidth="1"/>
    <col min="12" max="12" width="18" customWidth="1"/>
    <col min="18" max="18" width="37.28515625" customWidth="1"/>
    <col min="20" max="20" width="21.42578125" customWidth="1"/>
    <col min="22" max="22" width="17.28515625" customWidth="1"/>
  </cols>
  <sheetData>
    <row r="1" spans="1:25" ht="16.5" thickBot="1" x14ac:dyDescent="0.3">
      <c r="A1" s="1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8"/>
      <c r="N1" s="18"/>
      <c r="O1" s="18"/>
      <c r="P1" s="18"/>
      <c r="Q1" s="11"/>
      <c r="R1" s="11"/>
      <c r="S1" s="11"/>
      <c r="T1" s="11"/>
      <c r="U1" s="11"/>
      <c r="V1" s="11"/>
      <c r="W1" s="18"/>
      <c r="X1" s="34"/>
      <c r="Y1" s="34"/>
    </row>
    <row r="2" spans="1:25" ht="15.75" x14ac:dyDescent="0.25">
      <c r="A2" s="18"/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8"/>
      <c r="O2" s="18"/>
      <c r="P2" s="18"/>
      <c r="Q2" s="38"/>
      <c r="R2" s="38"/>
      <c r="S2" s="38"/>
      <c r="T2" s="38"/>
      <c r="U2" s="38"/>
      <c r="V2" s="38"/>
      <c r="W2" s="18"/>
      <c r="X2" s="34"/>
      <c r="Y2" s="34"/>
    </row>
    <row r="3" spans="1:25" ht="15.75" x14ac:dyDescent="0.25">
      <c r="A3" s="18"/>
      <c r="B3" s="15"/>
      <c r="C3" s="16" t="s">
        <v>0</v>
      </c>
      <c r="D3" s="16"/>
      <c r="E3" s="16"/>
      <c r="F3" s="16"/>
      <c r="G3" s="18"/>
      <c r="H3" s="18"/>
      <c r="I3" s="18"/>
      <c r="J3" s="18"/>
      <c r="K3" s="18"/>
      <c r="L3" s="18"/>
      <c r="M3" s="17"/>
      <c r="N3" s="18"/>
      <c r="O3" s="18"/>
      <c r="P3" s="18"/>
      <c r="Q3" s="38"/>
      <c r="R3" s="38"/>
      <c r="S3" s="38"/>
      <c r="T3" s="38"/>
      <c r="U3" s="38"/>
      <c r="V3" s="38"/>
      <c r="W3" s="18"/>
      <c r="X3" s="34"/>
      <c r="Y3" s="34"/>
    </row>
    <row r="4" spans="1:25" ht="15.75" x14ac:dyDescent="0.25">
      <c r="A4" s="18"/>
      <c r="B4" s="15"/>
      <c r="C4" s="1" t="s">
        <v>1</v>
      </c>
      <c r="D4" s="1"/>
      <c r="E4" s="16"/>
      <c r="F4" s="16"/>
      <c r="G4" s="18"/>
      <c r="H4" s="18"/>
      <c r="I4" s="18"/>
      <c r="J4" s="18"/>
      <c r="K4" s="18"/>
      <c r="L4" s="18"/>
      <c r="M4" s="17"/>
      <c r="N4" s="18"/>
      <c r="O4" s="18"/>
      <c r="P4" s="18"/>
      <c r="Q4" s="38"/>
      <c r="R4" s="38"/>
      <c r="S4" s="38"/>
      <c r="T4" s="38"/>
      <c r="U4" s="38"/>
      <c r="V4" s="38"/>
      <c r="W4" s="18"/>
      <c r="X4" s="34"/>
      <c r="Y4" s="34"/>
    </row>
    <row r="5" spans="1:25" ht="15.75" x14ac:dyDescent="0.25">
      <c r="A5" s="18"/>
      <c r="B5" s="15"/>
      <c r="C5" s="18"/>
      <c r="D5" s="18"/>
      <c r="E5" s="18"/>
      <c r="F5" s="18"/>
      <c r="G5" s="18"/>
      <c r="H5" s="18"/>
      <c r="I5" s="18"/>
      <c r="J5" s="18"/>
      <c r="K5" s="18"/>
      <c r="L5" s="18"/>
      <c r="M5" s="17"/>
      <c r="N5" s="18"/>
      <c r="O5" s="18"/>
      <c r="P5" s="18"/>
      <c r="Q5" s="18"/>
      <c r="R5" s="18"/>
      <c r="S5" s="18"/>
      <c r="T5" s="18"/>
      <c r="U5" s="18"/>
      <c r="V5" s="18"/>
      <c r="W5" s="18"/>
      <c r="X5" s="34"/>
      <c r="Y5" s="34"/>
    </row>
    <row r="6" spans="1:25" ht="15.75" x14ac:dyDescent="0.25">
      <c r="A6" s="18"/>
      <c r="B6" s="15"/>
      <c r="C6" s="39" t="s">
        <v>2</v>
      </c>
      <c r="D6" s="39"/>
      <c r="E6" s="39"/>
      <c r="F6" s="39"/>
      <c r="G6" s="39"/>
      <c r="H6" s="39"/>
      <c r="I6" s="39"/>
      <c r="J6" s="39"/>
      <c r="K6" s="39"/>
      <c r="L6" s="39"/>
      <c r="M6" s="17"/>
      <c r="N6" s="18"/>
      <c r="O6" s="18"/>
      <c r="P6" s="18"/>
      <c r="Q6" s="39" t="s">
        <v>3</v>
      </c>
      <c r="R6" s="39"/>
      <c r="S6" s="39"/>
      <c r="T6" s="39"/>
      <c r="U6" s="39"/>
      <c r="V6" s="39"/>
      <c r="W6" s="18"/>
      <c r="X6" s="34"/>
      <c r="Y6" s="34"/>
    </row>
    <row r="7" spans="1:25" ht="15.75" x14ac:dyDescent="0.25">
      <c r="A7" s="18"/>
      <c r="B7" s="15"/>
      <c r="C7" s="18"/>
      <c r="D7" s="18"/>
      <c r="E7" s="18"/>
      <c r="F7" s="18"/>
      <c r="G7" s="18"/>
      <c r="H7" s="18"/>
      <c r="I7" s="18"/>
      <c r="J7" s="18"/>
      <c r="K7" s="18"/>
      <c r="L7" s="18"/>
      <c r="M7" s="17"/>
      <c r="N7" s="18"/>
      <c r="O7" s="18"/>
      <c r="P7" s="18"/>
      <c r="Q7" s="18"/>
      <c r="R7" s="18"/>
      <c r="S7" s="18"/>
      <c r="T7" s="18"/>
      <c r="U7" s="18"/>
      <c r="V7" s="18"/>
      <c r="W7" s="18"/>
      <c r="X7" s="34"/>
      <c r="Y7" s="34"/>
    </row>
    <row r="8" spans="1:25" ht="15.75" x14ac:dyDescent="0.25">
      <c r="A8" s="18"/>
      <c r="B8" s="15"/>
      <c r="C8" s="40" t="s">
        <v>4</v>
      </c>
      <c r="D8" s="40"/>
      <c r="E8" s="41"/>
      <c r="F8" s="41"/>
      <c r="G8" s="41"/>
      <c r="H8" s="41"/>
      <c r="I8" s="41"/>
      <c r="J8" s="18"/>
      <c r="K8" s="18"/>
      <c r="L8" s="18"/>
      <c r="M8" s="17"/>
      <c r="N8" s="18"/>
      <c r="O8" s="18"/>
      <c r="P8" s="18"/>
      <c r="Q8" s="18"/>
      <c r="R8" s="18"/>
      <c r="S8" s="18"/>
      <c r="T8" s="18"/>
      <c r="U8" s="18"/>
      <c r="V8" s="18"/>
      <c r="W8" s="18"/>
      <c r="X8" s="34"/>
      <c r="Y8" s="34"/>
    </row>
    <row r="9" spans="1:25" ht="15.75" x14ac:dyDescent="0.25">
      <c r="A9" s="18"/>
      <c r="B9" s="15"/>
      <c r="C9" s="40" t="s">
        <v>5</v>
      </c>
      <c r="D9" s="40"/>
      <c r="E9" s="42"/>
      <c r="F9" s="42"/>
      <c r="G9" s="42"/>
      <c r="H9" s="42"/>
      <c r="I9" s="42"/>
      <c r="J9" s="18"/>
      <c r="K9" s="18"/>
      <c r="L9" s="18"/>
      <c r="M9" s="17"/>
      <c r="N9" s="18"/>
      <c r="O9" s="18"/>
      <c r="P9" s="18"/>
      <c r="Q9" s="18"/>
      <c r="R9" s="18"/>
      <c r="S9" s="18"/>
      <c r="T9" s="18"/>
      <c r="U9" s="18"/>
      <c r="V9" s="18"/>
      <c r="W9" s="18"/>
      <c r="X9" s="34"/>
      <c r="Y9" s="34"/>
    </row>
    <row r="10" spans="1:25" ht="15.75" x14ac:dyDescent="0.25">
      <c r="A10" s="18"/>
      <c r="B10" s="15"/>
      <c r="C10" s="40" t="s">
        <v>6</v>
      </c>
      <c r="D10" s="40"/>
      <c r="E10" s="42"/>
      <c r="F10" s="42"/>
      <c r="G10" s="42"/>
      <c r="H10" s="42"/>
      <c r="I10" s="42"/>
      <c r="J10" s="18"/>
      <c r="K10" s="18"/>
      <c r="L10" s="18"/>
      <c r="M10" s="17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34"/>
      <c r="Y10" s="34"/>
    </row>
    <row r="11" spans="1:25" ht="15.75" x14ac:dyDescent="0.25">
      <c r="A11" s="18"/>
      <c r="B11" s="15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7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34"/>
      <c r="Y11" s="34"/>
    </row>
    <row r="12" spans="1:25" ht="128.25" customHeight="1" x14ac:dyDescent="0.25">
      <c r="A12" s="18"/>
      <c r="B12" s="15"/>
      <c r="C12" s="19" t="s">
        <v>7</v>
      </c>
      <c r="D12" s="20" t="s">
        <v>8</v>
      </c>
      <c r="E12" s="20" t="s">
        <v>9</v>
      </c>
      <c r="F12" s="20" t="s">
        <v>10</v>
      </c>
      <c r="G12" s="20" t="s">
        <v>11</v>
      </c>
      <c r="H12" s="20" t="s">
        <v>12</v>
      </c>
      <c r="I12" s="20" t="s">
        <v>13</v>
      </c>
      <c r="J12" s="20" t="s">
        <v>14</v>
      </c>
      <c r="K12" s="20" t="s">
        <v>15</v>
      </c>
      <c r="L12" s="20" t="s">
        <v>16</v>
      </c>
      <c r="M12" s="21"/>
      <c r="N12" s="22"/>
      <c r="O12" s="22"/>
      <c r="P12" s="22"/>
      <c r="Q12" s="23" t="s">
        <v>7</v>
      </c>
      <c r="R12" s="23" t="s">
        <v>17</v>
      </c>
      <c r="S12" s="23" t="s">
        <v>12</v>
      </c>
      <c r="T12" s="23" t="s">
        <v>13</v>
      </c>
      <c r="U12" s="23" t="s">
        <v>15</v>
      </c>
      <c r="V12" s="23" t="s">
        <v>18</v>
      </c>
      <c r="W12" s="18"/>
      <c r="X12" s="34"/>
      <c r="Y12" s="34"/>
    </row>
    <row r="13" spans="1:25" ht="69" customHeight="1" x14ac:dyDescent="0.25">
      <c r="A13" s="18"/>
      <c r="B13" s="15"/>
      <c r="C13" s="24">
        <v>1</v>
      </c>
      <c r="D13" s="52" t="s">
        <v>53</v>
      </c>
      <c r="E13" s="52"/>
      <c r="F13" s="52"/>
      <c r="G13" s="52"/>
      <c r="H13" s="52"/>
      <c r="I13" s="52"/>
      <c r="J13" s="52"/>
      <c r="K13" s="52"/>
      <c r="L13" s="52"/>
      <c r="M13" s="17"/>
      <c r="N13" s="18"/>
      <c r="O13" s="18"/>
      <c r="P13" s="18"/>
      <c r="Q13" s="24">
        <v>1</v>
      </c>
      <c r="R13" s="67" t="s">
        <v>53</v>
      </c>
      <c r="S13" s="67"/>
      <c r="T13" s="67"/>
      <c r="U13" s="67"/>
      <c r="V13" s="67"/>
      <c r="W13" s="18"/>
      <c r="X13" s="34"/>
      <c r="Y13" s="34"/>
    </row>
    <row r="14" spans="1:25" ht="31.5" x14ac:dyDescent="0.25">
      <c r="A14" s="18"/>
      <c r="B14" s="15"/>
      <c r="C14" s="68" t="s">
        <v>30</v>
      </c>
      <c r="D14" s="69" t="s">
        <v>54</v>
      </c>
      <c r="E14" s="68" t="s">
        <v>52</v>
      </c>
      <c r="F14" s="68" t="s">
        <v>52</v>
      </c>
      <c r="G14" s="68" t="s">
        <v>52</v>
      </c>
      <c r="H14" s="68" t="s">
        <v>55</v>
      </c>
      <c r="I14" s="68" t="s">
        <v>52</v>
      </c>
      <c r="J14" s="68" t="s">
        <v>52</v>
      </c>
      <c r="K14" s="68">
        <v>1</v>
      </c>
      <c r="L14" s="70">
        <f>SUM(L15:L17)</f>
        <v>0</v>
      </c>
      <c r="M14" s="17"/>
      <c r="N14" s="18"/>
      <c r="O14" s="18"/>
      <c r="P14" s="18"/>
      <c r="Q14" s="68" t="s">
        <v>30</v>
      </c>
      <c r="R14" s="69" t="s">
        <v>54</v>
      </c>
      <c r="S14" s="68" t="s">
        <v>55</v>
      </c>
      <c r="T14" s="68" t="s">
        <v>52</v>
      </c>
      <c r="U14" s="68">
        <v>1</v>
      </c>
      <c r="V14" s="70">
        <f>SUM(V15:V17)</f>
        <v>2703000</v>
      </c>
      <c r="W14" s="18"/>
      <c r="X14" s="34"/>
      <c r="Y14" s="34"/>
    </row>
    <row r="15" spans="1:25" ht="67.5" customHeight="1" x14ac:dyDescent="0.25">
      <c r="A15" s="18"/>
      <c r="B15" s="15"/>
      <c r="C15" s="71" t="s">
        <v>31</v>
      </c>
      <c r="D15" s="72" t="s">
        <v>56</v>
      </c>
      <c r="E15" s="7" t="s">
        <v>19</v>
      </c>
      <c r="F15" s="7" t="s">
        <v>19</v>
      </c>
      <c r="G15" s="7" t="s">
        <v>19</v>
      </c>
      <c r="H15" s="71" t="s">
        <v>57</v>
      </c>
      <c r="I15" s="73">
        <v>9000</v>
      </c>
      <c r="J15" s="8"/>
      <c r="K15" s="71">
        <v>210</v>
      </c>
      <c r="L15" s="26">
        <f>J15*K15</f>
        <v>0</v>
      </c>
      <c r="M15" s="17"/>
      <c r="N15" s="18"/>
      <c r="O15" s="18"/>
      <c r="P15" s="18"/>
      <c r="Q15" s="71" t="s">
        <v>31</v>
      </c>
      <c r="R15" s="72" t="s">
        <v>56</v>
      </c>
      <c r="S15" s="71" t="s">
        <v>57</v>
      </c>
      <c r="T15" s="73">
        <v>9000</v>
      </c>
      <c r="U15" s="71">
        <v>210</v>
      </c>
      <c r="V15" s="26">
        <f>T15*U15</f>
        <v>1890000</v>
      </c>
      <c r="W15" s="18"/>
      <c r="X15" s="34"/>
      <c r="Y15" s="34"/>
    </row>
    <row r="16" spans="1:25" ht="63" x14ac:dyDescent="0.25">
      <c r="A16" s="18"/>
      <c r="B16" s="15"/>
      <c r="C16" s="71" t="s">
        <v>32</v>
      </c>
      <c r="D16" s="72" t="s">
        <v>58</v>
      </c>
      <c r="E16" s="5" t="s">
        <v>19</v>
      </c>
      <c r="F16" s="5" t="s">
        <v>19</v>
      </c>
      <c r="G16" s="5" t="s">
        <v>19</v>
      </c>
      <c r="H16" s="71" t="s">
        <v>41</v>
      </c>
      <c r="I16" s="73">
        <v>9000</v>
      </c>
      <c r="J16" s="6"/>
      <c r="K16" s="71">
        <v>81</v>
      </c>
      <c r="L16" s="26">
        <f t="shared" ref="L16:L28" si="0">J16*K16</f>
        <v>0</v>
      </c>
      <c r="M16" s="17"/>
      <c r="N16" s="18"/>
      <c r="O16" s="18"/>
      <c r="P16" s="18"/>
      <c r="Q16" s="71" t="s">
        <v>32</v>
      </c>
      <c r="R16" s="72" t="s">
        <v>58</v>
      </c>
      <c r="S16" s="71" t="s">
        <v>41</v>
      </c>
      <c r="T16" s="73">
        <v>9000</v>
      </c>
      <c r="U16" s="71">
        <v>81</v>
      </c>
      <c r="V16" s="26">
        <f t="shared" ref="V16:V17" si="1">T16*U16</f>
        <v>729000</v>
      </c>
      <c r="W16" s="18"/>
      <c r="X16" s="34"/>
      <c r="Y16" s="34"/>
    </row>
    <row r="17" spans="1:25" ht="47.25" x14ac:dyDescent="0.25">
      <c r="A17" s="18"/>
      <c r="B17" s="15"/>
      <c r="C17" s="71" t="s">
        <v>34</v>
      </c>
      <c r="D17" s="72" t="s">
        <v>59</v>
      </c>
      <c r="E17" s="2" t="s">
        <v>19</v>
      </c>
      <c r="F17" s="2" t="s">
        <v>19</v>
      </c>
      <c r="G17" s="2" t="s">
        <v>19</v>
      </c>
      <c r="H17" s="71" t="s">
        <v>41</v>
      </c>
      <c r="I17" s="73">
        <v>14000</v>
      </c>
      <c r="J17" s="3"/>
      <c r="K17" s="71">
        <v>6</v>
      </c>
      <c r="L17" s="26">
        <f t="shared" si="0"/>
        <v>0</v>
      </c>
      <c r="M17" s="17"/>
      <c r="N17" s="18"/>
      <c r="O17" s="18"/>
      <c r="P17" s="18"/>
      <c r="Q17" s="71" t="s">
        <v>34</v>
      </c>
      <c r="R17" s="72" t="s">
        <v>59</v>
      </c>
      <c r="S17" s="71" t="s">
        <v>41</v>
      </c>
      <c r="T17" s="73">
        <v>14000</v>
      </c>
      <c r="U17" s="71">
        <v>6</v>
      </c>
      <c r="V17" s="26">
        <f t="shared" si="1"/>
        <v>84000</v>
      </c>
      <c r="W17" s="18"/>
      <c r="X17" s="34"/>
      <c r="Y17" s="34"/>
    </row>
    <row r="18" spans="1:25" ht="31.5" x14ac:dyDescent="0.25">
      <c r="A18" s="18"/>
      <c r="B18" s="15"/>
      <c r="C18" s="74" t="s">
        <v>44</v>
      </c>
      <c r="D18" s="69" t="s">
        <v>60</v>
      </c>
      <c r="E18" s="68" t="s">
        <v>52</v>
      </c>
      <c r="F18" s="68" t="s">
        <v>52</v>
      </c>
      <c r="G18" s="68" t="s">
        <v>52</v>
      </c>
      <c r="H18" s="68" t="s">
        <v>55</v>
      </c>
      <c r="I18" s="68" t="s">
        <v>52</v>
      </c>
      <c r="J18" s="68" t="s">
        <v>52</v>
      </c>
      <c r="K18" s="68">
        <v>1</v>
      </c>
      <c r="L18" s="70">
        <f>SUM(L19:L25)</f>
        <v>0</v>
      </c>
      <c r="M18" s="17"/>
      <c r="N18" s="18"/>
      <c r="O18" s="18"/>
      <c r="P18" s="18"/>
      <c r="Q18" s="74" t="s">
        <v>44</v>
      </c>
      <c r="R18" s="69" t="s">
        <v>60</v>
      </c>
      <c r="S18" s="68" t="s">
        <v>55</v>
      </c>
      <c r="T18" s="68" t="s">
        <v>52</v>
      </c>
      <c r="U18" s="68">
        <v>1</v>
      </c>
      <c r="V18" s="70">
        <f>SUM(V19:V25)</f>
        <v>1736600</v>
      </c>
      <c r="W18" s="18"/>
      <c r="X18" s="34"/>
      <c r="Y18" s="34"/>
    </row>
    <row r="19" spans="1:25" ht="31.5" x14ac:dyDescent="0.25">
      <c r="A19" s="18"/>
      <c r="B19" s="15"/>
      <c r="C19" s="71" t="s">
        <v>61</v>
      </c>
      <c r="D19" s="75" t="s">
        <v>62</v>
      </c>
      <c r="E19" s="2" t="s">
        <v>19</v>
      </c>
      <c r="F19" s="2" t="s">
        <v>19</v>
      </c>
      <c r="G19" s="2" t="s">
        <v>19</v>
      </c>
      <c r="H19" s="71" t="s">
        <v>42</v>
      </c>
      <c r="I19" s="71">
        <v>0</v>
      </c>
      <c r="J19" s="8"/>
      <c r="K19" s="71">
        <v>336</v>
      </c>
      <c r="L19" s="25">
        <f>SUM(L20:L26)</f>
        <v>0</v>
      </c>
      <c r="M19" s="17"/>
      <c r="N19" s="18"/>
      <c r="O19" s="18"/>
      <c r="P19" s="18"/>
      <c r="Q19" s="71" t="s">
        <v>61</v>
      </c>
      <c r="R19" s="75" t="s">
        <v>62</v>
      </c>
      <c r="S19" s="71" t="s">
        <v>42</v>
      </c>
      <c r="T19" s="71">
        <v>0</v>
      </c>
      <c r="U19" s="71">
        <v>336</v>
      </c>
      <c r="V19" s="26">
        <f>T19*U19</f>
        <v>0</v>
      </c>
      <c r="W19" s="18"/>
      <c r="X19" s="34"/>
      <c r="Y19" s="34"/>
    </row>
    <row r="20" spans="1:25" ht="31.5" x14ac:dyDescent="0.25">
      <c r="A20" s="18"/>
      <c r="B20" s="15"/>
      <c r="C20" s="71" t="s">
        <v>45</v>
      </c>
      <c r="D20" s="75" t="s">
        <v>63</v>
      </c>
      <c r="E20" s="2" t="s">
        <v>19</v>
      </c>
      <c r="F20" s="2" t="s">
        <v>19</v>
      </c>
      <c r="G20" s="2" t="s">
        <v>19</v>
      </c>
      <c r="H20" s="71" t="s">
        <v>42</v>
      </c>
      <c r="I20" s="73">
        <v>2200</v>
      </c>
      <c r="J20" s="3"/>
      <c r="K20" s="71">
        <v>100</v>
      </c>
      <c r="L20" s="26">
        <f>J20*K20</f>
        <v>0</v>
      </c>
      <c r="M20" s="17"/>
      <c r="N20" s="18"/>
      <c r="O20" s="18"/>
      <c r="P20" s="18"/>
      <c r="Q20" s="71" t="s">
        <v>45</v>
      </c>
      <c r="R20" s="75" t="s">
        <v>63</v>
      </c>
      <c r="S20" s="71" t="s">
        <v>42</v>
      </c>
      <c r="T20" s="73">
        <v>2200</v>
      </c>
      <c r="U20" s="71">
        <v>100</v>
      </c>
      <c r="V20" s="26">
        <f>T20*U20</f>
        <v>220000</v>
      </c>
      <c r="W20" s="18"/>
      <c r="X20" s="34"/>
      <c r="Y20" s="34"/>
    </row>
    <row r="21" spans="1:25" ht="31.5" x14ac:dyDescent="0.25">
      <c r="A21" s="18"/>
      <c r="B21" s="15"/>
      <c r="C21" s="71" t="s">
        <v>46</v>
      </c>
      <c r="D21" s="75" t="s">
        <v>64</v>
      </c>
      <c r="E21" s="2" t="s">
        <v>19</v>
      </c>
      <c r="F21" s="2" t="s">
        <v>19</v>
      </c>
      <c r="G21" s="2" t="s">
        <v>19</v>
      </c>
      <c r="H21" s="71" t="s">
        <v>42</v>
      </c>
      <c r="I21" s="73">
        <v>2200</v>
      </c>
      <c r="J21" s="3"/>
      <c r="K21" s="71">
        <v>283</v>
      </c>
      <c r="L21" s="26">
        <f t="shared" si="0"/>
        <v>0</v>
      </c>
      <c r="M21" s="17"/>
      <c r="N21" s="18"/>
      <c r="O21" s="18"/>
      <c r="P21" s="18"/>
      <c r="Q21" s="71" t="s">
        <v>46</v>
      </c>
      <c r="R21" s="75" t="s">
        <v>64</v>
      </c>
      <c r="S21" s="71" t="s">
        <v>42</v>
      </c>
      <c r="T21" s="73">
        <v>2200</v>
      </c>
      <c r="U21" s="71">
        <v>283</v>
      </c>
      <c r="V21" s="26">
        <f t="shared" ref="V21:V23" si="2">T21*U21</f>
        <v>622600</v>
      </c>
      <c r="W21" s="18"/>
      <c r="X21" s="34"/>
      <c r="Y21" s="34"/>
    </row>
    <row r="22" spans="1:25" ht="15.75" x14ac:dyDescent="0.25">
      <c r="A22" s="18"/>
      <c r="B22" s="15"/>
      <c r="C22" s="71" t="s">
        <v>47</v>
      </c>
      <c r="D22" s="75" t="s">
        <v>65</v>
      </c>
      <c r="E22" s="2" t="s">
        <v>19</v>
      </c>
      <c r="F22" s="2" t="s">
        <v>19</v>
      </c>
      <c r="G22" s="2" t="s">
        <v>19</v>
      </c>
      <c r="H22" s="71" t="s">
        <v>42</v>
      </c>
      <c r="I22" s="73">
        <v>1100</v>
      </c>
      <c r="J22" s="3"/>
      <c r="K22" s="71">
        <v>215</v>
      </c>
      <c r="L22" s="26">
        <f t="shared" si="0"/>
        <v>0</v>
      </c>
      <c r="M22" s="17"/>
      <c r="N22" s="18"/>
      <c r="O22" s="18"/>
      <c r="P22" s="18"/>
      <c r="Q22" s="71" t="s">
        <v>47</v>
      </c>
      <c r="R22" s="75" t="s">
        <v>65</v>
      </c>
      <c r="S22" s="71" t="s">
        <v>42</v>
      </c>
      <c r="T22" s="73">
        <v>1100</v>
      </c>
      <c r="U22" s="71">
        <v>215</v>
      </c>
      <c r="V22" s="26">
        <f t="shared" si="2"/>
        <v>236500</v>
      </c>
      <c r="W22" s="18"/>
      <c r="X22" s="34"/>
      <c r="Y22" s="34"/>
    </row>
    <row r="23" spans="1:25" ht="15.75" x14ac:dyDescent="0.25">
      <c r="A23" s="18"/>
      <c r="B23" s="15"/>
      <c r="C23" s="71" t="s">
        <v>48</v>
      </c>
      <c r="D23" s="75" t="s">
        <v>66</v>
      </c>
      <c r="E23" s="2" t="s">
        <v>19</v>
      </c>
      <c r="F23" s="2" t="s">
        <v>19</v>
      </c>
      <c r="G23" s="2" t="s">
        <v>19</v>
      </c>
      <c r="H23" s="71" t="s">
        <v>42</v>
      </c>
      <c r="I23" s="73">
        <v>7500</v>
      </c>
      <c r="J23" s="3"/>
      <c r="K23" s="71">
        <v>65</v>
      </c>
      <c r="L23" s="26">
        <f t="shared" si="0"/>
        <v>0</v>
      </c>
      <c r="M23" s="17"/>
      <c r="N23" s="18"/>
      <c r="O23" s="18"/>
      <c r="P23" s="18"/>
      <c r="Q23" s="71" t="s">
        <v>48</v>
      </c>
      <c r="R23" s="75" t="s">
        <v>66</v>
      </c>
      <c r="S23" s="71" t="s">
        <v>42</v>
      </c>
      <c r="T23" s="73">
        <v>7500</v>
      </c>
      <c r="U23" s="71">
        <v>65</v>
      </c>
      <c r="V23" s="26">
        <f t="shared" si="2"/>
        <v>487500</v>
      </c>
      <c r="W23" s="18"/>
      <c r="X23" s="34"/>
      <c r="Y23" s="34"/>
    </row>
    <row r="24" spans="1:25" ht="15.75" x14ac:dyDescent="0.25">
      <c r="A24" s="18"/>
      <c r="B24" s="15"/>
      <c r="C24" s="71" t="s">
        <v>49</v>
      </c>
      <c r="D24" s="75" t="s">
        <v>33</v>
      </c>
      <c r="E24" s="2" t="s">
        <v>19</v>
      </c>
      <c r="F24" s="2" t="s">
        <v>19</v>
      </c>
      <c r="G24" s="2" t="s">
        <v>19</v>
      </c>
      <c r="H24" s="71" t="s">
        <v>42</v>
      </c>
      <c r="I24" s="73">
        <v>400</v>
      </c>
      <c r="J24" s="3"/>
      <c r="K24" s="71">
        <v>325</v>
      </c>
      <c r="L24" s="26">
        <f>J24*K24</f>
        <v>0</v>
      </c>
      <c r="M24" s="17"/>
      <c r="N24" s="18"/>
      <c r="O24" s="18"/>
      <c r="P24" s="18"/>
      <c r="Q24" s="71" t="s">
        <v>49</v>
      </c>
      <c r="R24" s="75" t="s">
        <v>33</v>
      </c>
      <c r="S24" s="71" t="s">
        <v>42</v>
      </c>
      <c r="T24" s="73">
        <v>400</v>
      </c>
      <c r="U24" s="71">
        <v>325</v>
      </c>
      <c r="V24" s="26">
        <f>T24*U24</f>
        <v>130000</v>
      </c>
      <c r="W24" s="18"/>
      <c r="X24" s="34"/>
      <c r="Y24" s="34"/>
    </row>
    <row r="25" spans="1:25" ht="31.5" x14ac:dyDescent="0.25">
      <c r="A25" s="18"/>
      <c r="B25" s="15"/>
      <c r="C25" s="71" t="s">
        <v>50</v>
      </c>
      <c r="D25" s="75" t="s">
        <v>67</v>
      </c>
      <c r="E25" s="2" t="s">
        <v>19</v>
      </c>
      <c r="F25" s="2" t="s">
        <v>19</v>
      </c>
      <c r="G25" s="2" t="s">
        <v>19</v>
      </c>
      <c r="H25" s="71" t="s">
        <v>43</v>
      </c>
      <c r="I25" s="71">
        <v>80</v>
      </c>
      <c r="J25" s="3"/>
      <c r="K25" s="71">
        <v>500</v>
      </c>
      <c r="L25" s="26">
        <f t="shared" si="0"/>
        <v>0</v>
      </c>
      <c r="M25" s="17"/>
      <c r="N25" s="18"/>
      <c r="O25" s="18"/>
      <c r="P25" s="18"/>
      <c r="Q25" s="71" t="s">
        <v>50</v>
      </c>
      <c r="R25" s="75" t="s">
        <v>67</v>
      </c>
      <c r="S25" s="71" t="s">
        <v>43</v>
      </c>
      <c r="T25" s="71">
        <v>80</v>
      </c>
      <c r="U25" s="71">
        <v>500</v>
      </c>
      <c r="V25" s="26">
        <f t="shared" ref="V25:V26" si="3">T25*U25</f>
        <v>40000</v>
      </c>
      <c r="W25" s="18"/>
      <c r="X25" s="34"/>
      <c r="Y25" s="34"/>
    </row>
    <row r="26" spans="1:25" ht="31.5" x14ac:dyDescent="0.25">
      <c r="A26" s="18"/>
      <c r="B26" s="15"/>
      <c r="C26" s="68" t="s">
        <v>51</v>
      </c>
      <c r="D26" s="76" t="s">
        <v>35</v>
      </c>
      <c r="E26" s="2" t="s">
        <v>19</v>
      </c>
      <c r="F26" s="2" t="s">
        <v>19</v>
      </c>
      <c r="G26" s="2" t="s">
        <v>19</v>
      </c>
      <c r="H26" s="68" t="s">
        <v>55</v>
      </c>
      <c r="I26" s="70">
        <v>606666.67000000004</v>
      </c>
      <c r="J26" s="3"/>
      <c r="K26" s="77">
        <v>1</v>
      </c>
      <c r="L26" s="65">
        <f t="shared" si="0"/>
        <v>0</v>
      </c>
      <c r="M26" s="17"/>
      <c r="N26" s="18"/>
      <c r="O26" s="18"/>
      <c r="P26" s="18"/>
      <c r="Q26" s="68" t="s">
        <v>51</v>
      </c>
      <c r="R26" s="76" t="s">
        <v>35</v>
      </c>
      <c r="S26" s="68" t="s">
        <v>55</v>
      </c>
      <c r="T26" s="70">
        <v>606666.67000000004</v>
      </c>
      <c r="U26" s="77">
        <v>1</v>
      </c>
      <c r="V26" s="70">
        <f>T26*U26</f>
        <v>606666.67000000004</v>
      </c>
      <c r="W26" s="18"/>
      <c r="X26" s="34"/>
      <c r="Y26" s="34"/>
    </row>
    <row r="27" spans="1:25" ht="47.25" x14ac:dyDescent="0.25">
      <c r="A27" s="18"/>
      <c r="B27" s="15"/>
      <c r="C27" s="68" t="s">
        <v>68</v>
      </c>
      <c r="D27" s="76" t="s">
        <v>36</v>
      </c>
      <c r="E27" s="2" t="s">
        <v>19</v>
      </c>
      <c r="F27" s="2" t="s">
        <v>19</v>
      </c>
      <c r="G27" s="2" t="s">
        <v>19</v>
      </c>
      <c r="H27" s="68" t="s">
        <v>55</v>
      </c>
      <c r="I27" s="70">
        <v>746666.67</v>
      </c>
      <c r="J27" s="8"/>
      <c r="K27" s="77">
        <v>1</v>
      </c>
      <c r="L27" s="66">
        <f>SUM(L28)</f>
        <v>0</v>
      </c>
      <c r="M27" s="17"/>
      <c r="N27" s="18"/>
      <c r="O27" s="18"/>
      <c r="P27" s="18"/>
      <c r="Q27" s="68" t="s">
        <v>68</v>
      </c>
      <c r="R27" s="76" t="s">
        <v>36</v>
      </c>
      <c r="S27" s="68" t="s">
        <v>55</v>
      </c>
      <c r="T27" s="70">
        <v>746666.67</v>
      </c>
      <c r="U27" s="77">
        <v>1</v>
      </c>
      <c r="V27" s="70">
        <f t="shared" ref="V27:V28" si="4">T27*U27</f>
        <v>746666.67</v>
      </c>
      <c r="W27" s="18"/>
      <c r="X27" s="34"/>
      <c r="Y27" s="34"/>
    </row>
    <row r="28" spans="1:25" ht="31.5" x14ac:dyDescent="0.25">
      <c r="A28" s="18"/>
      <c r="B28" s="15"/>
      <c r="C28" s="68" t="s">
        <v>69</v>
      </c>
      <c r="D28" s="76" t="s">
        <v>70</v>
      </c>
      <c r="E28" s="2" t="s">
        <v>19</v>
      </c>
      <c r="F28" s="2" t="s">
        <v>19</v>
      </c>
      <c r="G28" s="2" t="s">
        <v>19</v>
      </c>
      <c r="H28" s="68" t="s">
        <v>55</v>
      </c>
      <c r="I28" s="70">
        <v>203333.33</v>
      </c>
      <c r="J28" s="8"/>
      <c r="K28" s="68">
        <v>1</v>
      </c>
      <c r="L28" s="65">
        <f t="shared" si="0"/>
        <v>0</v>
      </c>
      <c r="M28" s="17"/>
      <c r="N28" s="18"/>
      <c r="O28" s="18"/>
      <c r="P28" s="18"/>
      <c r="Q28" s="68" t="s">
        <v>69</v>
      </c>
      <c r="R28" s="76" t="s">
        <v>70</v>
      </c>
      <c r="S28" s="68" t="s">
        <v>55</v>
      </c>
      <c r="T28" s="70">
        <v>203333.33</v>
      </c>
      <c r="U28" s="68">
        <v>1</v>
      </c>
      <c r="V28" s="70">
        <f t="shared" si="4"/>
        <v>203333.33</v>
      </c>
      <c r="W28" s="18"/>
      <c r="X28" s="34"/>
      <c r="Y28" s="34"/>
    </row>
    <row r="29" spans="1:25" ht="47.25" x14ac:dyDescent="0.25">
      <c r="A29" s="18"/>
      <c r="B29" s="15"/>
      <c r="C29" s="68" t="s">
        <v>71</v>
      </c>
      <c r="D29" s="69" t="s">
        <v>72</v>
      </c>
      <c r="E29" s="2" t="s">
        <v>19</v>
      </c>
      <c r="F29" s="2" t="s">
        <v>19</v>
      </c>
      <c r="G29" s="2" t="s">
        <v>19</v>
      </c>
      <c r="H29" s="68" t="s">
        <v>55</v>
      </c>
      <c r="I29" s="68">
        <v>740000</v>
      </c>
      <c r="J29" s="8"/>
      <c r="K29" s="68">
        <v>1</v>
      </c>
      <c r="L29" s="66">
        <f>J29*K29</f>
        <v>0</v>
      </c>
      <c r="M29" s="17"/>
      <c r="N29" s="18"/>
      <c r="O29" s="18"/>
      <c r="P29" s="18"/>
      <c r="Q29" s="68" t="s">
        <v>71</v>
      </c>
      <c r="R29" s="69" t="s">
        <v>72</v>
      </c>
      <c r="S29" s="68" t="s">
        <v>55</v>
      </c>
      <c r="T29" s="68">
        <v>740000</v>
      </c>
      <c r="U29" s="68">
        <v>1</v>
      </c>
      <c r="V29" s="70">
        <f>SUM(V30:V31)</f>
        <v>740000</v>
      </c>
      <c r="W29" s="18"/>
      <c r="X29" s="34"/>
      <c r="Y29" s="34"/>
    </row>
    <row r="30" spans="1:25" ht="31.5" x14ac:dyDescent="0.25">
      <c r="A30" s="18"/>
      <c r="B30" s="15"/>
      <c r="C30" s="71" t="s">
        <v>73</v>
      </c>
      <c r="D30" s="75" t="s">
        <v>74</v>
      </c>
      <c r="E30" s="2" t="s">
        <v>19</v>
      </c>
      <c r="F30" s="2" t="s">
        <v>19</v>
      </c>
      <c r="G30" s="2" t="s">
        <v>19</v>
      </c>
      <c r="H30" s="71" t="s">
        <v>55</v>
      </c>
      <c r="I30" s="73">
        <v>240000</v>
      </c>
      <c r="J30" s="9"/>
      <c r="K30" s="71">
        <v>1</v>
      </c>
      <c r="L30" s="25">
        <f>J30*K30</f>
        <v>0</v>
      </c>
      <c r="M30" s="17"/>
      <c r="N30" s="18"/>
      <c r="O30" s="18"/>
      <c r="P30" s="18"/>
      <c r="Q30" s="71" t="s">
        <v>73</v>
      </c>
      <c r="R30" s="75" t="s">
        <v>74</v>
      </c>
      <c r="S30" s="71" t="s">
        <v>55</v>
      </c>
      <c r="T30" s="73">
        <v>240000</v>
      </c>
      <c r="U30" s="71">
        <v>1</v>
      </c>
      <c r="V30" s="73">
        <f t="shared" ref="V30:V36" si="5">T30*U30</f>
        <v>240000</v>
      </c>
      <c r="W30" s="18"/>
      <c r="X30" s="34"/>
      <c r="Y30" s="34"/>
    </row>
    <row r="31" spans="1:25" ht="31.5" x14ac:dyDescent="0.25">
      <c r="A31" s="18"/>
      <c r="B31" s="15"/>
      <c r="C31" s="71" t="s">
        <v>75</v>
      </c>
      <c r="D31" s="75" t="s">
        <v>37</v>
      </c>
      <c r="E31" s="2" t="s">
        <v>19</v>
      </c>
      <c r="F31" s="2" t="s">
        <v>19</v>
      </c>
      <c r="G31" s="2" t="s">
        <v>19</v>
      </c>
      <c r="H31" s="71" t="s">
        <v>55</v>
      </c>
      <c r="I31" s="73">
        <v>500000</v>
      </c>
      <c r="J31" s="9"/>
      <c r="K31" s="71">
        <v>1</v>
      </c>
      <c r="L31" s="25">
        <f>J31*K31</f>
        <v>0</v>
      </c>
      <c r="M31" s="17"/>
      <c r="N31" s="18"/>
      <c r="O31" s="18"/>
      <c r="P31" s="18"/>
      <c r="Q31" s="71" t="s">
        <v>75</v>
      </c>
      <c r="R31" s="75" t="s">
        <v>37</v>
      </c>
      <c r="S31" s="71" t="s">
        <v>55</v>
      </c>
      <c r="T31" s="73">
        <v>500000</v>
      </c>
      <c r="U31" s="71">
        <v>1</v>
      </c>
      <c r="V31" s="73">
        <f t="shared" si="5"/>
        <v>500000</v>
      </c>
      <c r="W31" s="18"/>
      <c r="X31" s="34"/>
      <c r="Y31" s="34"/>
    </row>
    <row r="32" spans="1:25" ht="31.5" x14ac:dyDescent="0.25">
      <c r="A32" s="18"/>
      <c r="B32" s="15"/>
      <c r="C32" s="68" t="s">
        <v>76</v>
      </c>
      <c r="D32" s="76" t="s">
        <v>77</v>
      </c>
      <c r="E32" s="2" t="s">
        <v>19</v>
      </c>
      <c r="F32" s="2" t="s">
        <v>19</v>
      </c>
      <c r="G32" s="2" t="s">
        <v>19</v>
      </c>
      <c r="H32" s="68" t="s">
        <v>55</v>
      </c>
      <c r="I32" s="70">
        <v>695000</v>
      </c>
      <c r="J32" s="9"/>
      <c r="K32" s="68">
        <v>1</v>
      </c>
      <c r="L32" s="66">
        <f>J32*K32</f>
        <v>0</v>
      </c>
      <c r="M32" s="17"/>
      <c r="N32" s="18"/>
      <c r="O32" s="18"/>
      <c r="P32" s="18"/>
      <c r="Q32" s="68" t="s">
        <v>76</v>
      </c>
      <c r="R32" s="76" t="s">
        <v>77</v>
      </c>
      <c r="S32" s="68" t="s">
        <v>55</v>
      </c>
      <c r="T32" s="70">
        <v>695000</v>
      </c>
      <c r="U32" s="68">
        <v>1</v>
      </c>
      <c r="V32" s="70">
        <f>T32*U32</f>
        <v>695000</v>
      </c>
      <c r="W32" s="18"/>
      <c r="X32" s="34"/>
      <c r="Y32" s="34"/>
    </row>
    <row r="33" spans="1:25" ht="31.5" x14ac:dyDescent="0.25">
      <c r="A33" s="18"/>
      <c r="B33" s="15"/>
      <c r="C33" s="68" t="s">
        <v>78</v>
      </c>
      <c r="D33" s="76" t="s">
        <v>79</v>
      </c>
      <c r="E33" s="2" t="s">
        <v>19</v>
      </c>
      <c r="F33" s="2" t="s">
        <v>19</v>
      </c>
      <c r="G33" s="2" t="s">
        <v>19</v>
      </c>
      <c r="H33" s="68" t="s">
        <v>55</v>
      </c>
      <c r="I33" s="70">
        <v>570000</v>
      </c>
      <c r="J33" s="8"/>
      <c r="K33" s="68">
        <v>1</v>
      </c>
      <c r="L33" s="66">
        <f>SUM(L34:L35)</f>
        <v>0</v>
      </c>
      <c r="M33" s="17"/>
      <c r="N33" s="18"/>
      <c r="O33" s="18"/>
      <c r="P33" s="18"/>
      <c r="Q33" s="68" t="s">
        <v>78</v>
      </c>
      <c r="R33" s="76" t="s">
        <v>79</v>
      </c>
      <c r="S33" s="68" t="s">
        <v>55</v>
      </c>
      <c r="T33" s="70">
        <v>570000</v>
      </c>
      <c r="U33" s="68">
        <v>1</v>
      </c>
      <c r="V33" s="70">
        <f t="shared" si="5"/>
        <v>570000</v>
      </c>
      <c r="W33" s="18"/>
      <c r="X33" s="34"/>
      <c r="Y33" s="34"/>
    </row>
    <row r="34" spans="1:25" ht="31.5" x14ac:dyDescent="0.25">
      <c r="A34" s="18"/>
      <c r="B34" s="15"/>
      <c r="C34" s="68" t="s">
        <v>80</v>
      </c>
      <c r="D34" s="76" t="s">
        <v>39</v>
      </c>
      <c r="E34" s="2" t="s">
        <v>19</v>
      </c>
      <c r="F34" s="2" t="s">
        <v>19</v>
      </c>
      <c r="G34" s="2" t="s">
        <v>19</v>
      </c>
      <c r="H34" s="68" t="s">
        <v>55</v>
      </c>
      <c r="I34" s="70">
        <v>28333.33</v>
      </c>
      <c r="J34" s="3"/>
      <c r="K34" s="68">
        <v>1</v>
      </c>
      <c r="L34" s="65">
        <f>J34*K34</f>
        <v>0</v>
      </c>
      <c r="M34" s="17"/>
      <c r="N34" s="18"/>
      <c r="O34" s="18"/>
      <c r="P34" s="18"/>
      <c r="Q34" s="68" t="s">
        <v>80</v>
      </c>
      <c r="R34" s="76" t="s">
        <v>39</v>
      </c>
      <c r="S34" s="68" t="s">
        <v>55</v>
      </c>
      <c r="T34" s="70">
        <v>28333.33</v>
      </c>
      <c r="U34" s="68">
        <v>1</v>
      </c>
      <c r="V34" s="70">
        <f t="shared" si="5"/>
        <v>28333.33</v>
      </c>
      <c r="W34" s="18"/>
      <c r="X34" s="34"/>
      <c r="Y34" s="34"/>
    </row>
    <row r="35" spans="1:25" ht="47.25" x14ac:dyDescent="0.25">
      <c r="A35" s="18"/>
      <c r="B35" s="15"/>
      <c r="C35" s="68" t="s">
        <v>81</v>
      </c>
      <c r="D35" s="76" t="s">
        <v>38</v>
      </c>
      <c r="E35" s="2" t="s">
        <v>19</v>
      </c>
      <c r="F35" s="2" t="s">
        <v>19</v>
      </c>
      <c r="G35" s="2" t="s">
        <v>19</v>
      </c>
      <c r="H35" s="68" t="s">
        <v>57</v>
      </c>
      <c r="I35" s="70">
        <v>620000</v>
      </c>
      <c r="J35" s="3"/>
      <c r="K35" s="68">
        <v>1</v>
      </c>
      <c r="L35" s="65">
        <f>J35*K35</f>
        <v>0</v>
      </c>
      <c r="M35" s="17"/>
      <c r="N35" s="18"/>
      <c r="O35" s="18"/>
      <c r="P35" s="18"/>
      <c r="Q35" s="68" t="s">
        <v>81</v>
      </c>
      <c r="R35" s="76" t="s">
        <v>38</v>
      </c>
      <c r="S35" s="68" t="s">
        <v>57</v>
      </c>
      <c r="T35" s="70">
        <v>620000</v>
      </c>
      <c r="U35" s="68">
        <v>1</v>
      </c>
      <c r="V35" s="70">
        <f>T35*U35</f>
        <v>620000</v>
      </c>
      <c r="W35" s="18"/>
      <c r="X35" s="34"/>
      <c r="Y35" s="34"/>
    </row>
    <row r="36" spans="1:25" ht="48" thickBot="1" x14ac:dyDescent="0.3">
      <c r="A36" s="18"/>
      <c r="B36" s="15"/>
      <c r="C36" s="68" t="s">
        <v>82</v>
      </c>
      <c r="D36" s="76" t="s">
        <v>40</v>
      </c>
      <c r="E36" s="2" t="s">
        <v>19</v>
      </c>
      <c r="F36" s="2" t="s">
        <v>19</v>
      </c>
      <c r="G36" s="2" t="s">
        <v>19</v>
      </c>
      <c r="H36" s="68" t="s">
        <v>55</v>
      </c>
      <c r="I36" s="70">
        <v>340000</v>
      </c>
      <c r="J36" s="8"/>
      <c r="K36" s="68">
        <v>1</v>
      </c>
      <c r="L36" s="65">
        <f>J36*K36</f>
        <v>0</v>
      </c>
      <c r="M36" s="17"/>
      <c r="N36" s="18"/>
      <c r="O36" s="18"/>
      <c r="P36" s="18"/>
      <c r="Q36" s="68" t="s">
        <v>82</v>
      </c>
      <c r="R36" s="76" t="s">
        <v>40</v>
      </c>
      <c r="S36" s="68" t="s">
        <v>55</v>
      </c>
      <c r="T36" s="70">
        <v>340000</v>
      </c>
      <c r="U36" s="68">
        <v>1</v>
      </c>
      <c r="V36" s="70">
        <f t="shared" si="5"/>
        <v>340000</v>
      </c>
      <c r="W36" s="18"/>
      <c r="X36" s="34"/>
      <c r="Y36" s="34"/>
    </row>
    <row r="37" spans="1:25" ht="16.5" thickBot="1" x14ac:dyDescent="0.3">
      <c r="A37" s="18"/>
      <c r="B37" s="15"/>
      <c r="C37" s="43" t="s">
        <v>20</v>
      </c>
      <c r="D37" s="44"/>
      <c r="E37" s="44"/>
      <c r="F37" s="44"/>
      <c r="G37" s="44"/>
      <c r="H37" s="44"/>
      <c r="I37" s="45"/>
      <c r="J37" s="36" t="s">
        <v>21</v>
      </c>
      <c r="K37" s="37"/>
      <c r="L37" s="78">
        <f>SUM(L14,L18,L26:L29,L32:L33,L34:L36)</f>
        <v>0</v>
      </c>
      <c r="M37" s="17"/>
      <c r="N37" s="18"/>
      <c r="O37" s="18"/>
      <c r="P37" s="18"/>
      <c r="Q37" s="54" t="s">
        <v>22</v>
      </c>
      <c r="R37" s="55"/>
      <c r="S37" s="56"/>
      <c r="T37" s="36" t="s">
        <v>21</v>
      </c>
      <c r="U37" s="37"/>
      <c r="V37" s="78">
        <f>SUM(V14,V18,V26:V29,V32:V33,V34:V36)</f>
        <v>8989600</v>
      </c>
      <c r="W37" s="18"/>
      <c r="X37" s="34"/>
      <c r="Y37" s="34"/>
    </row>
    <row r="38" spans="1:25" ht="19.5" customHeight="1" thickBot="1" x14ac:dyDescent="0.3">
      <c r="A38" s="18"/>
      <c r="B38" s="15"/>
      <c r="C38" s="46"/>
      <c r="D38" s="47"/>
      <c r="E38" s="47"/>
      <c r="F38" s="47"/>
      <c r="G38" s="47"/>
      <c r="H38" s="47"/>
      <c r="I38" s="48"/>
      <c r="J38" s="27" t="s">
        <v>23</v>
      </c>
      <c r="K38" s="35"/>
      <c r="L38" s="79">
        <f>L37*K38</f>
        <v>0</v>
      </c>
      <c r="M38" s="17"/>
      <c r="N38" s="18"/>
      <c r="O38" s="18"/>
      <c r="P38" s="18"/>
      <c r="Q38" s="57"/>
      <c r="R38" s="58"/>
      <c r="S38" s="59"/>
      <c r="T38" s="27" t="s">
        <v>23</v>
      </c>
      <c r="U38" s="28">
        <f>K38</f>
        <v>0</v>
      </c>
      <c r="V38" s="79">
        <f>V37*U38</f>
        <v>0</v>
      </c>
      <c r="W38" s="18"/>
      <c r="X38" s="34"/>
      <c r="Y38" s="34"/>
    </row>
    <row r="39" spans="1:25" ht="16.5" thickBot="1" x14ac:dyDescent="0.3">
      <c r="A39" s="18"/>
      <c r="B39" s="15"/>
      <c r="C39" s="49"/>
      <c r="D39" s="50"/>
      <c r="E39" s="50"/>
      <c r="F39" s="50"/>
      <c r="G39" s="50"/>
      <c r="H39" s="50"/>
      <c r="I39" s="51"/>
      <c r="J39" s="36" t="s">
        <v>24</v>
      </c>
      <c r="K39" s="37"/>
      <c r="L39" s="80">
        <f>L37+L38</f>
        <v>0</v>
      </c>
      <c r="M39" s="17"/>
      <c r="N39" s="18"/>
      <c r="O39" s="18"/>
      <c r="P39" s="18"/>
      <c r="Q39" s="60"/>
      <c r="R39" s="61"/>
      <c r="S39" s="62"/>
      <c r="T39" s="36" t="s">
        <v>24</v>
      </c>
      <c r="U39" s="37"/>
      <c r="V39" s="80">
        <f>V37+V38</f>
        <v>8989600</v>
      </c>
      <c r="W39" s="18"/>
      <c r="X39" s="34"/>
      <c r="Y39" s="34"/>
    </row>
    <row r="40" spans="1:25" ht="15.75" x14ac:dyDescent="0.25">
      <c r="A40" s="18"/>
      <c r="B40" s="15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7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34"/>
      <c r="Y40" s="34"/>
    </row>
    <row r="41" spans="1:25" ht="15.75" x14ac:dyDescent="0.25">
      <c r="A41" s="18"/>
      <c r="B41" s="15"/>
      <c r="C41" s="41"/>
      <c r="D41" s="41"/>
      <c r="E41" s="41"/>
      <c r="F41" s="29"/>
      <c r="G41" s="4"/>
      <c r="H41" s="29"/>
      <c r="I41" s="63"/>
      <c r="J41" s="63"/>
      <c r="K41" s="63"/>
      <c r="L41" s="63"/>
      <c r="M41" s="17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34"/>
      <c r="Y41" s="34"/>
    </row>
    <row r="42" spans="1:25" ht="15.75" x14ac:dyDescent="0.25">
      <c r="A42" s="18"/>
      <c r="B42" s="15"/>
      <c r="C42" s="64" t="s">
        <v>25</v>
      </c>
      <c r="D42" s="64"/>
      <c r="E42" s="64"/>
      <c r="F42" s="29"/>
      <c r="G42" s="30" t="s">
        <v>26</v>
      </c>
      <c r="H42" s="29" t="s">
        <v>27</v>
      </c>
      <c r="I42" s="64" t="s">
        <v>28</v>
      </c>
      <c r="J42" s="64"/>
      <c r="K42" s="64"/>
      <c r="L42" s="64"/>
      <c r="M42" s="17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34"/>
      <c r="Y42" s="34"/>
    </row>
    <row r="43" spans="1:25" ht="16.5" thickBot="1" x14ac:dyDescent="0.3">
      <c r="A43" s="18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3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34"/>
      <c r="Y43" s="34"/>
    </row>
    <row r="44" spans="1:25" ht="15.75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34"/>
      <c r="Y44" s="34"/>
    </row>
    <row r="45" spans="1:25" ht="15.75" x14ac:dyDescent="0.25">
      <c r="A45" s="18"/>
      <c r="B45" s="53" t="s">
        <v>29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34"/>
      <c r="Y45" s="34"/>
    </row>
    <row r="46" spans="1:25" ht="15.75" x14ac:dyDescent="0.25">
      <c r="A46" s="18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34"/>
      <c r="Y46" s="34"/>
    </row>
    <row r="47" spans="1:25" ht="15.75" x14ac:dyDescent="0.25">
      <c r="A47" s="18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34"/>
      <c r="Y47" s="34"/>
    </row>
    <row r="48" spans="1:25" ht="15.75" x14ac:dyDescent="0.25">
      <c r="A48" s="18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34"/>
      <c r="Y48" s="34"/>
    </row>
    <row r="49" spans="1:25" ht="15.75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34"/>
      <c r="Y49" s="34"/>
    </row>
    <row r="50" spans="1:25" ht="15.75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34"/>
      <c r="Y50" s="34"/>
    </row>
    <row r="51" spans="1:25" ht="15.7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34"/>
      <c r="Y51" s="34"/>
    </row>
    <row r="52" spans="1:25" ht="15.75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34"/>
      <c r="Y52" s="34"/>
    </row>
    <row r="53" spans="1:25" ht="15.75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34"/>
      <c r="Y53" s="34"/>
    </row>
    <row r="54" spans="1:25" ht="15.75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34"/>
      <c r="Y54" s="34"/>
    </row>
    <row r="55" spans="1:25" ht="15.7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34"/>
      <c r="Y55" s="34"/>
    </row>
    <row r="56" spans="1:25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</sheetData>
  <mergeCells count="22">
    <mergeCell ref="Q37:S39"/>
    <mergeCell ref="T37:U37"/>
    <mergeCell ref="J39:K39"/>
    <mergeCell ref="T39:U39"/>
    <mergeCell ref="C41:E41"/>
    <mergeCell ref="I41:L41"/>
    <mergeCell ref="B45:M46"/>
    <mergeCell ref="D13:L13"/>
    <mergeCell ref="C42:E42"/>
    <mergeCell ref="I42:L42"/>
    <mergeCell ref="J37:K37"/>
    <mergeCell ref="Q2:V4"/>
    <mergeCell ref="C6:L6"/>
    <mergeCell ref="Q6:V6"/>
    <mergeCell ref="C8:D8"/>
    <mergeCell ref="E8:I8"/>
    <mergeCell ref="C9:D9"/>
    <mergeCell ref="E9:I9"/>
    <mergeCell ref="C10:D10"/>
    <mergeCell ref="E10:I10"/>
    <mergeCell ref="C37:I39"/>
    <mergeCell ref="R13:V1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Шапкин Алексей Геннадьевич</dc:creator>
  <cp:lastModifiedBy>Шапкин Алексей Геннадьевич</cp:lastModifiedBy>
  <dcterms:created xsi:type="dcterms:W3CDTF">2026-02-16T10:18:51Z</dcterms:created>
  <dcterms:modified xsi:type="dcterms:W3CDTF">2026-08-11T12:14:15Z</dcterms:modified>
</cp:coreProperties>
</file>